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HJH\Documents\arbeit\"/>
    </mc:Choice>
  </mc:AlternateContent>
  <xr:revisionPtr revIDLastSave="0" documentId="13_ncr:1_{D4803F57-3BEE-4F29-9A4C-A0D4F42F7C4C}" xr6:coauthVersionLast="47" xr6:coauthVersionMax="47" xr10:uidLastSave="{00000000-0000-0000-0000-000000000000}"/>
  <bookViews>
    <workbookView xWindow="-26145" yWindow="1830" windowWidth="22005" windowHeight="13125" xr2:uid="{00000000-000D-0000-FFFF-FFFF00000000}"/>
  </bookViews>
  <sheets>
    <sheet name="Hebelproduk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14" i="2" l="1"/>
  <c r="I414" i="2"/>
  <c r="J413" i="2" l="1"/>
  <c r="I413" i="2"/>
  <c r="J412" i="2"/>
  <c r="J411" i="2"/>
  <c r="I411" i="2"/>
  <c r="I412" i="2"/>
  <c r="J397" i="2" l="1"/>
  <c r="I397" i="2"/>
  <c r="J396" i="2"/>
  <c r="I396" i="2"/>
  <c r="J395" i="2"/>
  <c r="I395" i="2"/>
  <c r="J410" i="2" l="1"/>
  <c r="I410" i="2"/>
  <c r="J409" i="2"/>
  <c r="I409" i="2"/>
  <c r="J394" i="2" l="1"/>
  <c r="I394" i="2"/>
  <c r="J82" i="2"/>
  <c r="I82" i="2"/>
  <c r="J81" i="2" l="1"/>
  <c r="I81" i="2"/>
  <c r="J393" i="2" l="1"/>
  <c r="I393" i="2"/>
  <c r="J408" i="2"/>
  <c r="I408" i="2"/>
  <c r="J407" i="2" l="1"/>
  <c r="I407" i="2"/>
  <c r="J392" i="2"/>
  <c r="I392" i="2"/>
  <c r="J391" i="2"/>
  <c r="I391" i="2"/>
  <c r="J390" i="2"/>
  <c r="I390" i="2"/>
  <c r="J389" i="2"/>
  <c r="I389" i="2"/>
  <c r="J388" i="2"/>
  <c r="I388" i="2"/>
  <c r="J387" i="2" l="1"/>
  <c r="I387" i="2"/>
  <c r="J386" i="2"/>
  <c r="I386" i="2"/>
  <c r="J385" i="2"/>
  <c r="I385" i="2"/>
  <c r="J384" i="2" l="1"/>
  <c r="I384" i="2"/>
  <c r="J80" i="2" l="1"/>
  <c r="I80" i="2"/>
  <c r="J79" i="2" l="1"/>
  <c r="I79" i="2"/>
  <c r="J383" i="2"/>
  <c r="I383" i="2"/>
  <c r="J78" i="2" l="1"/>
  <c r="I78" i="2"/>
  <c r="J382" i="2"/>
  <c r="I382" i="2"/>
  <c r="J381" i="2"/>
  <c r="I381" i="2"/>
  <c r="J380" i="2" l="1"/>
  <c r="I380" i="2"/>
  <c r="J379" i="2" l="1"/>
  <c r="I379" i="2"/>
  <c r="J378" i="2" l="1"/>
  <c r="I378" i="2"/>
  <c r="J377" i="2"/>
  <c r="I377" i="2"/>
  <c r="J376" i="2" l="1"/>
  <c r="I376" i="2"/>
  <c r="J77" i="2"/>
  <c r="I77" i="2"/>
  <c r="J375" i="2" l="1"/>
  <c r="I375" i="2"/>
  <c r="J76" i="2" l="1"/>
  <c r="I76" i="2"/>
  <c r="J374" i="2"/>
  <c r="I374" i="2"/>
  <c r="J373" i="2" l="1"/>
  <c r="I373" i="2"/>
  <c r="J372" i="2" l="1"/>
  <c r="I372" i="2"/>
  <c r="J75" i="2" l="1"/>
  <c r="I75" i="2"/>
  <c r="J371" i="2" l="1"/>
  <c r="I371" i="2"/>
  <c r="J406" i="2"/>
  <c r="I406" i="2"/>
  <c r="J370" i="2"/>
  <c r="I370" i="2"/>
  <c r="J369" i="2"/>
  <c r="I369" i="2"/>
  <c r="J429" i="2"/>
  <c r="I429" i="2"/>
  <c r="J74" i="2"/>
  <c r="I74" i="2"/>
  <c r="J368" i="2"/>
  <c r="I368" i="2"/>
  <c r="J367" i="2" l="1"/>
  <c r="I367" i="2"/>
  <c r="J366" i="2" l="1"/>
  <c r="I366" i="2"/>
  <c r="J365" i="2" l="1"/>
  <c r="I365" i="2"/>
  <c r="J73" i="2" l="1"/>
  <c r="I73" i="2"/>
  <c r="J364" i="2"/>
  <c r="I364" i="2"/>
  <c r="J72" i="2" l="1"/>
  <c r="I72" i="2"/>
  <c r="J428" i="2" l="1"/>
  <c r="I428" i="2"/>
  <c r="J363" i="2" l="1"/>
  <c r="I363" i="2"/>
  <c r="J362" i="2"/>
  <c r="I362" i="2"/>
  <c r="J416" i="2" l="1"/>
  <c r="J361" i="2" l="1"/>
  <c r="I361" i="2"/>
  <c r="J360" i="2"/>
  <c r="I360" i="2"/>
  <c r="J359" i="2"/>
  <c r="I359" i="2"/>
  <c r="J358" i="2"/>
  <c r="I358" i="2"/>
  <c r="J71" i="2" l="1"/>
  <c r="I71" i="2"/>
  <c r="J356" i="2" l="1"/>
  <c r="I356" i="2"/>
  <c r="J357" i="2"/>
  <c r="I357" i="2"/>
  <c r="J70" i="2" l="1"/>
  <c r="I70" i="2"/>
  <c r="J355" i="2"/>
  <c r="I355" i="2"/>
  <c r="J69" i="2"/>
  <c r="I69" i="2"/>
  <c r="J68" i="2" l="1"/>
  <c r="I68" i="2"/>
  <c r="J354" i="2" l="1"/>
  <c r="I354" i="2"/>
  <c r="J353" i="2" l="1"/>
  <c r="I353" i="2"/>
  <c r="J351" i="2"/>
  <c r="I351" i="2"/>
  <c r="J352" i="2" l="1"/>
  <c r="I352" i="2"/>
  <c r="J350" i="2"/>
  <c r="I350" i="2"/>
  <c r="J349" i="2"/>
  <c r="I349" i="2"/>
  <c r="J348" i="2" l="1"/>
  <c r="I348" i="2"/>
  <c r="J347" i="2" l="1"/>
  <c r="I347" i="2"/>
  <c r="J346" i="2" l="1"/>
  <c r="I346" i="2"/>
  <c r="J345" i="2"/>
  <c r="I345" i="2"/>
  <c r="J67" i="2"/>
  <c r="I67" i="2"/>
  <c r="J344" i="2" l="1"/>
  <c r="I344" i="2"/>
  <c r="J343" i="2" l="1"/>
  <c r="I343" i="2"/>
  <c r="J66" i="2" l="1"/>
  <c r="I66" i="2"/>
  <c r="J342" i="2" l="1"/>
  <c r="I342" i="2"/>
  <c r="J341" i="2" l="1"/>
  <c r="I341" i="2"/>
  <c r="J340" i="2"/>
  <c r="I340" i="2"/>
  <c r="J339" i="2" l="1"/>
  <c r="I339" i="2"/>
  <c r="J338" i="2" l="1"/>
  <c r="I338" i="2"/>
  <c r="J337" i="2"/>
  <c r="I337" i="2"/>
  <c r="J336" i="2"/>
  <c r="I336" i="2"/>
  <c r="J334" i="2" l="1"/>
  <c r="I334" i="2"/>
  <c r="J333" i="2" l="1"/>
  <c r="I333" i="2"/>
  <c r="J332" i="2"/>
  <c r="I332" i="2"/>
  <c r="J331" i="2" l="1"/>
  <c r="I331" i="2"/>
  <c r="J65" i="2" l="1"/>
  <c r="I65" i="2"/>
  <c r="J330" i="2" l="1"/>
  <c r="I330" i="2"/>
  <c r="J329" i="2"/>
  <c r="I329" i="2"/>
  <c r="J328" i="2" l="1"/>
  <c r="I328" i="2"/>
  <c r="J327" i="2"/>
  <c r="I327" i="2"/>
  <c r="J64" i="2" l="1"/>
  <c r="I64" i="2"/>
  <c r="J63" i="2" l="1"/>
  <c r="I63" i="2"/>
  <c r="J326" i="2" l="1"/>
  <c r="I326" i="2"/>
  <c r="J325" i="2"/>
  <c r="I325" i="2"/>
  <c r="J324" i="2" l="1"/>
  <c r="I324" i="2"/>
  <c r="J323" i="2"/>
  <c r="I323" i="2"/>
  <c r="J322" i="2"/>
  <c r="I322" i="2"/>
  <c r="J321" i="2"/>
  <c r="I321" i="2"/>
  <c r="J320" i="2" l="1"/>
  <c r="I320" i="2"/>
  <c r="J62" i="2"/>
  <c r="I62" i="2"/>
  <c r="J319" i="2" l="1"/>
  <c r="I319" i="2"/>
  <c r="J318" i="2" l="1"/>
  <c r="I318" i="2"/>
  <c r="J317" i="2" l="1"/>
  <c r="I317" i="2"/>
  <c r="J316" i="2" l="1"/>
  <c r="I316" i="2"/>
  <c r="J315" i="2" l="1"/>
  <c r="I315" i="2"/>
  <c r="J314" i="2"/>
  <c r="I314" i="2"/>
  <c r="J61" i="2" l="1"/>
  <c r="I61" i="2"/>
  <c r="J313" i="2" l="1"/>
  <c r="I313" i="2"/>
  <c r="J312" i="2" l="1"/>
  <c r="I312" i="2"/>
  <c r="J311" i="2"/>
  <c r="I311" i="2"/>
  <c r="J310" i="2"/>
  <c r="I310" i="2"/>
  <c r="J309" i="2" l="1"/>
  <c r="I309" i="2"/>
  <c r="J308" i="2"/>
  <c r="I308" i="2"/>
  <c r="J60" i="2"/>
  <c r="I60" i="2"/>
  <c r="J59" i="2" l="1"/>
  <c r="I59" i="2"/>
  <c r="J307" i="2" l="1"/>
  <c r="I307" i="2"/>
  <c r="J306" i="2" l="1"/>
  <c r="I306" i="2"/>
  <c r="J305" i="2"/>
  <c r="I305" i="2"/>
  <c r="J304" i="2"/>
  <c r="I304" i="2"/>
  <c r="J303" i="2"/>
  <c r="I303" i="2"/>
  <c r="J302" i="2" l="1"/>
  <c r="I302" i="2"/>
  <c r="J58" i="2" l="1"/>
  <c r="I58" i="2"/>
  <c r="J301" i="2" l="1"/>
  <c r="I301" i="2"/>
  <c r="J300" i="2"/>
  <c r="I300" i="2"/>
  <c r="J299" i="2" l="1"/>
  <c r="I299" i="2"/>
  <c r="J298" i="2" l="1"/>
  <c r="I298" i="2"/>
  <c r="J57" i="2"/>
  <c r="I57" i="2"/>
  <c r="J297" i="2" l="1"/>
  <c r="I297" i="2"/>
  <c r="J427" i="2" l="1"/>
  <c r="I427" i="2"/>
  <c r="J296" i="2" l="1"/>
  <c r="I296" i="2"/>
  <c r="J295" i="2" l="1"/>
  <c r="I295" i="2"/>
  <c r="J294" i="2"/>
  <c r="I294" i="2"/>
  <c r="J56" i="2" l="1"/>
  <c r="I56" i="2"/>
  <c r="J293" i="2" l="1"/>
  <c r="I293" i="2"/>
  <c r="J292" i="2" l="1"/>
  <c r="I292" i="2"/>
  <c r="J291" i="2" l="1"/>
  <c r="I291" i="2"/>
  <c r="J55" i="2"/>
  <c r="I55" i="2"/>
  <c r="J290" i="2" l="1"/>
  <c r="I290" i="2"/>
  <c r="J289" i="2"/>
  <c r="I289" i="2"/>
  <c r="J288" i="2"/>
  <c r="I288" i="2"/>
  <c r="J287" i="2" l="1"/>
  <c r="I287" i="2"/>
  <c r="J286" i="2" l="1"/>
  <c r="I286" i="2"/>
  <c r="J285" i="2"/>
  <c r="I285" i="2"/>
  <c r="J284" i="2" l="1"/>
  <c r="I284" i="2"/>
  <c r="J54" i="2"/>
  <c r="I54" i="2"/>
  <c r="J283" i="2" l="1"/>
  <c r="I283" i="2"/>
  <c r="J282" i="2" l="1"/>
  <c r="I282" i="2"/>
  <c r="J281" i="2" l="1"/>
  <c r="I281" i="2"/>
  <c r="J280" i="2" l="1"/>
  <c r="I280" i="2"/>
  <c r="J53" i="2" l="1"/>
  <c r="I53" i="2"/>
  <c r="J279" i="2" l="1"/>
  <c r="I279" i="2"/>
  <c r="J278" i="2"/>
  <c r="I278" i="2"/>
  <c r="J277" i="2" l="1"/>
  <c r="I277" i="2"/>
  <c r="J276" i="2"/>
  <c r="I276" i="2"/>
  <c r="J275" i="2" l="1"/>
  <c r="I275" i="2"/>
  <c r="J274" i="2"/>
  <c r="I274" i="2"/>
  <c r="J273" i="2"/>
  <c r="I273" i="2"/>
  <c r="J272" i="2" l="1"/>
  <c r="I272" i="2"/>
  <c r="J271" i="2"/>
  <c r="I271" i="2"/>
  <c r="J270" i="2" l="1"/>
  <c r="I270" i="2"/>
  <c r="J265" i="2"/>
  <c r="I265" i="2"/>
  <c r="J269" i="2"/>
  <c r="I269" i="2"/>
  <c r="J268" i="2"/>
  <c r="I268" i="2"/>
  <c r="J267" i="2"/>
  <c r="I267" i="2"/>
  <c r="J266" i="2"/>
  <c r="I266" i="2"/>
  <c r="J264" i="2" l="1"/>
  <c r="I264" i="2"/>
  <c r="J52" i="2" l="1"/>
  <c r="I52" i="2"/>
  <c r="J51" i="2" l="1"/>
  <c r="I51" i="2"/>
  <c r="J50" i="2" l="1"/>
  <c r="I50" i="2"/>
  <c r="J263" i="2" l="1"/>
  <c r="I263" i="2"/>
  <c r="J49" i="2"/>
  <c r="I49" i="2"/>
  <c r="J262" i="2" l="1"/>
  <c r="I262" i="2"/>
  <c r="J48" i="2" l="1"/>
  <c r="I48" i="2"/>
  <c r="J261" i="2" l="1"/>
  <c r="I261" i="2"/>
  <c r="J260" i="2" l="1"/>
  <c r="I260" i="2"/>
  <c r="J259" i="2"/>
  <c r="I259" i="2"/>
  <c r="J258" i="2" l="1"/>
  <c r="I258" i="2"/>
  <c r="J257" i="2"/>
  <c r="I257" i="2"/>
  <c r="J256" i="2" l="1"/>
  <c r="I256" i="2"/>
  <c r="J255" i="2" l="1"/>
  <c r="I255" i="2"/>
  <c r="J254" i="2"/>
  <c r="I254" i="2"/>
  <c r="J47" i="2" l="1"/>
  <c r="I47" i="2"/>
  <c r="J253" i="2" l="1"/>
  <c r="I253" i="2"/>
  <c r="J252" i="2"/>
  <c r="I252" i="2"/>
  <c r="J250" i="2" l="1"/>
  <c r="I250" i="2"/>
  <c r="J251" i="2"/>
  <c r="I251" i="2"/>
  <c r="J46" i="2" l="1"/>
  <c r="I46" i="2"/>
  <c r="J249" i="2" l="1"/>
  <c r="I249" i="2"/>
  <c r="J248" i="2" l="1"/>
  <c r="I248" i="2"/>
  <c r="J45" i="2"/>
  <c r="I45" i="2"/>
  <c r="J247" i="2" l="1"/>
  <c r="I247" i="2"/>
  <c r="J246" i="2"/>
  <c r="I246" i="2"/>
  <c r="J44" i="2"/>
  <c r="I44" i="2"/>
  <c r="J245" i="2"/>
  <c r="I245" i="2"/>
  <c r="J244" i="2"/>
  <c r="I244" i="2"/>
  <c r="J43" i="2" l="1"/>
  <c r="I43" i="2"/>
  <c r="J243" i="2" l="1"/>
  <c r="I243" i="2"/>
  <c r="J42" i="2" l="1"/>
  <c r="I42" i="2"/>
  <c r="J242" i="2" l="1"/>
  <c r="I242" i="2"/>
  <c r="J241" i="2"/>
  <c r="I241" i="2"/>
  <c r="J240" i="2" l="1"/>
  <c r="I240" i="2"/>
  <c r="J239" i="2"/>
  <c r="I239" i="2"/>
  <c r="J238" i="2"/>
  <c r="I238" i="2"/>
  <c r="J237" i="2"/>
  <c r="I237" i="2"/>
  <c r="J236" i="2" l="1"/>
  <c r="I236" i="2"/>
  <c r="J235" i="2" l="1"/>
  <c r="I235" i="2"/>
  <c r="J234" i="2" l="1"/>
  <c r="I234" i="2"/>
  <c r="J41" i="2"/>
  <c r="I41" i="2"/>
  <c r="J233" i="2" l="1"/>
  <c r="I233" i="2"/>
  <c r="J232" i="2"/>
  <c r="I232" i="2"/>
  <c r="J231" i="2" l="1"/>
  <c r="I231" i="2"/>
  <c r="J40" i="2"/>
  <c r="I40" i="2"/>
  <c r="J93" i="2"/>
  <c r="J230" i="2"/>
  <c r="I230" i="2"/>
  <c r="J39" i="2" l="1"/>
  <c r="I39" i="2"/>
  <c r="J229" i="2" l="1"/>
  <c r="I229" i="2"/>
  <c r="J228" i="2" l="1"/>
  <c r="I228" i="2"/>
  <c r="J227" i="2"/>
  <c r="I227" i="2"/>
  <c r="J226" i="2"/>
  <c r="I226" i="2"/>
  <c r="J225" i="2" l="1"/>
  <c r="I225" i="2"/>
  <c r="J224" i="2"/>
  <c r="I224" i="2"/>
  <c r="J223" i="2" l="1"/>
  <c r="I223" i="2"/>
  <c r="J222" i="2"/>
  <c r="I222" i="2"/>
  <c r="J38" i="2" l="1"/>
  <c r="I38" i="2"/>
  <c r="J221" i="2" l="1"/>
  <c r="I221" i="2"/>
  <c r="J220" i="2"/>
  <c r="I220" i="2"/>
  <c r="J37" i="2" l="1"/>
  <c r="I37" i="2"/>
  <c r="J219" i="2" l="1"/>
  <c r="I219" i="2"/>
  <c r="J218" i="2" l="1"/>
  <c r="I218" i="2"/>
  <c r="J36" i="2"/>
  <c r="I36" i="2"/>
  <c r="J217" i="2" l="1"/>
  <c r="I217" i="2"/>
  <c r="J216" i="2" l="1"/>
  <c r="I216" i="2"/>
  <c r="J215" i="2" l="1"/>
  <c r="I215" i="2"/>
  <c r="J214" i="2"/>
  <c r="I214" i="2"/>
  <c r="J213" i="2"/>
  <c r="I213" i="2"/>
  <c r="J212" i="2"/>
  <c r="I212" i="2"/>
  <c r="J211" i="2"/>
  <c r="I211" i="2"/>
  <c r="J210" i="2"/>
  <c r="I210" i="2"/>
  <c r="J35" i="2" l="1"/>
  <c r="I35" i="2"/>
  <c r="J209" i="2" l="1"/>
  <c r="I209" i="2"/>
  <c r="J208" i="2"/>
  <c r="I208" i="2"/>
  <c r="J207" i="2"/>
  <c r="I207" i="2"/>
  <c r="J206" i="2"/>
  <c r="I206" i="2"/>
  <c r="J205" i="2"/>
  <c r="I205" i="2"/>
  <c r="J34" i="2"/>
  <c r="I34" i="2"/>
  <c r="J204" i="2" l="1"/>
  <c r="I204" i="2"/>
  <c r="J203" i="2" l="1"/>
  <c r="I203" i="2"/>
  <c r="J202" i="2"/>
  <c r="I202" i="2"/>
  <c r="J201" i="2" l="1"/>
  <c r="I201" i="2"/>
  <c r="J200" i="2" l="1"/>
  <c r="I200" i="2"/>
  <c r="J199" i="2"/>
  <c r="I199" i="2"/>
  <c r="J198" i="2" l="1"/>
  <c r="I198" i="2"/>
  <c r="J33" i="2"/>
  <c r="I33" i="2"/>
  <c r="J197" i="2"/>
  <c r="I197" i="2"/>
  <c r="J196" i="2"/>
  <c r="I196" i="2"/>
  <c r="J195" i="2" l="1"/>
  <c r="I195" i="2"/>
  <c r="J32" i="2" l="1"/>
  <c r="I32" i="2"/>
  <c r="J194" i="2"/>
  <c r="I194" i="2"/>
  <c r="J193" i="2"/>
  <c r="I193" i="2"/>
  <c r="J192" i="2" l="1"/>
  <c r="I192" i="2"/>
  <c r="J426" i="2"/>
  <c r="I426" i="2"/>
  <c r="J191" i="2" l="1"/>
  <c r="I191" i="2"/>
  <c r="J190" i="2"/>
  <c r="I190" i="2"/>
  <c r="J189" i="2" l="1"/>
  <c r="I189" i="2"/>
  <c r="J188" i="2"/>
  <c r="I188" i="2"/>
  <c r="J187" i="2"/>
  <c r="I187" i="2"/>
  <c r="J186" i="2" l="1"/>
  <c r="I186" i="2"/>
  <c r="J185" i="2" l="1"/>
  <c r="I185" i="2"/>
  <c r="J184" i="2"/>
  <c r="I184" i="2"/>
  <c r="J183" i="2"/>
  <c r="I183" i="2"/>
  <c r="J182" i="2" l="1"/>
  <c r="I182" i="2"/>
  <c r="J181" i="2" l="1"/>
  <c r="I181" i="2"/>
  <c r="J180" i="2"/>
  <c r="I180" i="2"/>
  <c r="J179" i="2" l="1"/>
  <c r="I179" i="2"/>
  <c r="J178" i="2"/>
  <c r="I178" i="2"/>
  <c r="J31" i="2" l="1"/>
  <c r="I31" i="2"/>
  <c r="J30" i="2" l="1"/>
  <c r="I30" i="2"/>
  <c r="J177" i="2" l="1"/>
  <c r="I177" i="2"/>
  <c r="J176" i="2" l="1"/>
  <c r="I176" i="2"/>
  <c r="J175" i="2"/>
  <c r="I175" i="2"/>
  <c r="J174" i="2"/>
  <c r="I174" i="2"/>
  <c r="J173" i="2" l="1"/>
  <c r="I173" i="2"/>
  <c r="J172" i="2"/>
  <c r="I172" i="2"/>
  <c r="J171" i="2"/>
  <c r="I171" i="2"/>
  <c r="J170" i="2"/>
  <c r="I170" i="2"/>
  <c r="J29" i="2"/>
  <c r="I29" i="2"/>
  <c r="J28" i="2" l="1"/>
  <c r="I28" i="2"/>
  <c r="J169" i="2" l="1"/>
  <c r="I169" i="2"/>
  <c r="J168" i="2"/>
  <c r="I168" i="2"/>
  <c r="J167" i="2" l="1"/>
  <c r="I167" i="2"/>
  <c r="J27" i="2" l="1"/>
  <c r="I27" i="2"/>
  <c r="J166" i="2" l="1"/>
  <c r="I166" i="2"/>
  <c r="J26" i="2"/>
  <c r="I26" i="2"/>
  <c r="J165" i="2"/>
  <c r="I165" i="2"/>
  <c r="J164" i="2" l="1"/>
  <c r="I164" i="2"/>
  <c r="J163" i="2" l="1"/>
  <c r="I163" i="2"/>
  <c r="J162" i="2" l="1"/>
  <c r="I162" i="2"/>
  <c r="J161" i="2"/>
  <c r="I161" i="2"/>
  <c r="J160" i="2" l="1"/>
  <c r="I160" i="2"/>
  <c r="J25" i="2" l="1"/>
  <c r="I25" i="2"/>
  <c r="J159" i="2" l="1"/>
  <c r="I159" i="2"/>
  <c r="J24" i="2" l="1"/>
  <c r="I24" i="2"/>
  <c r="J158" i="2"/>
  <c r="I158" i="2"/>
  <c r="J23" i="2" l="1"/>
  <c r="I23" i="2"/>
  <c r="J157" i="2" l="1"/>
  <c r="I157" i="2"/>
  <c r="J156" i="2"/>
  <c r="I156" i="2"/>
  <c r="J155" i="2" l="1"/>
  <c r="I155" i="2"/>
  <c r="J154" i="2" l="1"/>
  <c r="I154" i="2"/>
  <c r="J153" i="2" l="1"/>
  <c r="I153" i="2"/>
  <c r="J152" i="2" l="1"/>
  <c r="I152" i="2"/>
  <c r="J151" i="2"/>
  <c r="I151" i="2"/>
  <c r="J150" i="2" l="1"/>
  <c r="I150" i="2"/>
  <c r="J149" i="2" l="1"/>
  <c r="I149" i="2"/>
  <c r="J148" i="2" l="1"/>
  <c r="I148" i="2"/>
  <c r="J147" i="2"/>
  <c r="I147" i="2"/>
  <c r="J22" i="2"/>
  <c r="I22" i="2"/>
  <c r="J146" i="2"/>
  <c r="I146" i="2"/>
  <c r="J145" i="2"/>
  <c r="I145" i="2"/>
  <c r="J144" i="2"/>
  <c r="I144" i="2"/>
  <c r="J21" i="2" l="1"/>
  <c r="I21" i="2"/>
  <c r="J143" i="2"/>
  <c r="I143" i="2"/>
  <c r="J142" i="2"/>
  <c r="I142" i="2"/>
  <c r="J141" i="2"/>
  <c r="I141" i="2"/>
  <c r="J140" i="2"/>
  <c r="I140" i="2"/>
  <c r="J139" i="2" l="1"/>
  <c r="I139" i="2"/>
  <c r="J138" i="2"/>
  <c r="I138" i="2"/>
  <c r="J137" i="2"/>
  <c r="I137" i="2"/>
  <c r="J136" i="2" l="1"/>
  <c r="I136" i="2"/>
  <c r="J135" i="2" l="1"/>
  <c r="I135" i="2"/>
  <c r="J134" i="2"/>
  <c r="I134" i="2"/>
  <c r="J20" i="2"/>
  <c r="I20" i="2"/>
  <c r="J133" i="2" l="1"/>
  <c r="I133" i="2"/>
  <c r="J132" i="2" l="1"/>
  <c r="I132" i="2"/>
  <c r="J131" i="2" l="1"/>
  <c r="I131" i="2"/>
  <c r="J130" i="2"/>
  <c r="I130" i="2"/>
  <c r="J19" i="2"/>
  <c r="I19" i="2"/>
  <c r="J129" i="2"/>
  <c r="I129" i="2"/>
  <c r="J128" i="2" l="1"/>
  <c r="I128" i="2"/>
  <c r="J127" i="2" l="1"/>
  <c r="I127" i="2"/>
  <c r="J126" i="2"/>
  <c r="I126" i="2"/>
  <c r="J125" i="2"/>
  <c r="I125" i="2"/>
  <c r="J124" i="2"/>
  <c r="I124" i="2"/>
  <c r="J123" i="2"/>
  <c r="I123" i="2"/>
  <c r="J18" i="2" l="1"/>
  <c r="I18" i="2"/>
  <c r="J17" i="2" l="1"/>
  <c r="I17" i="2"/>
  <c r="J122" i="2" l="1"/>
  <c r="I122" i="2"/>
  <c r="J121" i="2"/>
  <c r="I121" i="2"/>
  <c r="J120" i="2" l="1"/>
  <c r="I120" i="2"/>
  <c r="J119" i="2" l="1"/>
  <c r="I119" i="2"/>
  <c r="J118" i="2"/>
  <c r="I118" i="2"/>
  <c r="J117" i="2"/>
  <c r="I117" i="2"/>
  <c r="J116" i="2"/>
  <c r="I116" i="2"/>
  <c r="J115" i="2"/>
  <c r="I115" i="2"/>
  <c r="J114" i="2"/>
  <c r="I114" i="2"/>
  <c r="J113" i="2" l="1"/>
  <c r="I113" i="2"/>
  <c r="J112" i="2"/>
  <c r="I112" i="2"/>
  <c r="J111" i="2"/>
  <c r="I111" i="2"/>
  <c r="J110" i="2" l="1"/>
  <c r="I110" i="2"/>
  <c r="J109" i="2"/>
  <c r="I109" i="2"/>
  <c r="J108" i="2" l="1"/>
  <c r="I108" i="2"/>
  <c r="J107" i="2" l="1"/>
  <c r="I107" i="2"/>
  <c r="J16" i="2" l="1"/>
  <c r="I16" i="2"/>
  <c r="J106" i="2" l="1"/>
  <c r="I106" i="2"/>
  <c r="J105" i="2" l="1"/>
  <c r="I105" i="2"/>
  <c r="J15" i="2"/>
  <c r="I15" i="2"/>
  <c r="J104" i="2"/>
  <c r="I104" i="2"/>
  <c r="J103" i="2" l="1"/>
  <c r="I103" i="2"/>
  <c r="J102" i="2" l="1"/>
  <c r="J399" i="2" s="1"/>
  <c r="I102" i="2"/>
  <c r="J84" i="2" l="1"/>
  <c r="J439" i="2" l="1"/>
  <c r="J445" i="2" s="1"/>
  <c r="J431" i="2"/>
  <c r="J444" i="2" s="1"/>
  <c r="J447" i="2" l="1"/>
</calcChain>
</file>

<file path=xl/sharedStrings.xml><?xml version="1.0" encoding="utf-8"?>
<sst xmlns="http://schemas.openxmlformats.org/spreadsheetml/2006/main" count="1177" uniqueCount="798">
  <si>
    <t xml:space="preserve"> </t>
  </si>
  <si>
    <t>Einstand</t>
  </si>
  <si>
    <t xml:space="preserve">         Titel</t>
  </si>
  <si>
    <t>Glattstell.</t>
  </si>
  <si>
    <t>Gewinn</t>
  </si>
  <si>
    <t>Datum</t>
  </si>
  <si>
    <t xml:space="preserve">  Kurs</t>
  </si>
  <si>
    <t>Kurs</t>
  </si>
  <si>
    <t>Gebühren</t>
  </si>
  <si>
    <t xml:space="preserve">   in %</t>
  </si>
  <si>
    <t>ohne</t>
  </si>
  <si>
    <t>Laufende Positionen</t>
  </si>
  <si>
    <t>akt.</t>
  </si>
  <si>
    <t>in %</t>
  </si>
  <si>
    <t>DAX</t>
  </si>
  <si>
    <t>Initialer</t>
  </si>
  <si>
    <t>Stopkurs</t>
  </si>
  <si>
    <t>in RE*</t>
  </si>
  <si>
    <t xml:space="preserve">Kurs </t>
  </si>
  <si>
    <t>Hebelprodukt/Optionsschein</t>
  </si>
  <si>
    <t>* 1 Risiko-Einheit (RE) = 1 % vom Depot als je Trade riskierte Summe (z.B. 1 % von 15.000 € = 150 €)</t>
  </si>
  <si>
    <t>Gew./Verl.</t>
  </si>
  <si>
    <t>unrealsierte</t>
  </si>
  <si>
    <t xml:space="preserve">Gesamt-Rendite </t>
  </si>
  <si>
    <t>ohne Gebühren</t>
  </si>
  <si>
    <t>wenn je Trade 1 % des Depots (1 RE) riskiert wurden (in %):</t>
  </si>
  <si>
    <t>Rendite  gesamt:</t>
  </si>
  <si>
    <t>Hebelprodukt/Optionsschein/Zertifikat o.ä.</t>
  </si>
  <si>
    <t>Hinweis: Tabelle wird NICHT zwingend ständig aktualisiert!</t>
  </si>
  <si>
    <t>gesamte unrealisierte G/V (in RE)</t>
  </si>
  <si>
    <t>WKN</t>
  </si>
  <si>
    <t>HAACK-DAILY-Gesamtperformance 2025</t>
  </si>
  <si>
    <t>Kummulierter Gewinn 2025 in %, wenn je Trade 1 % des Depots (1 RE) riskiert wurden</t>
  </si>
  <si>
    <t>Ergebnis 2025:</t>
  </si>
  <si>
    <t>Allgemeines Trading: Engagements 2025</t>
  </si>
  <si>
    <t>DAX-Positionstrading: Engagements 2025</t>
  </si>
  <si>
    <t>DAX Longterm-Trading:  Engagements 2025</t>
  </si>
  <si>
    <t>Daimler Truck Turbo-Long (HSBC) o.e. - 30,92</t>
  </si>
  <si>
    <t>HS9D42</t>
  </si>
  <si>
    <t>VC4V6B</t>
  </si>
  <si>
    <t>HT1JLT</t>
  </si>
  <si>
    <t>Walmart Put-OS (Vont.) 06/25 - 96,00</t>
  </si>
  <si>
    <t>VG1FBY</t>
  </si>
  <si>
    <t>DAX Turbo-Put (Vont.) 03/25 - 20.950</t>
  </si>
  <si>
    <t>02.+ 06.01.</t>
  </si>
  <si>
    <t>MJ4MCK</t>
  </si>
  <si>
    <t>VG07AF</t>
  </si>
  <si>
    <t>STXE Auto &amp; Parts Turbo-Long (Morgan St.) o.e. - 455</t>
  </si>
  <si>
    <t>Dow Jones-Turbo Put (Vont.) 06/25 - 45.000</t>
  </si>
  <si>
    <t>02.+ 07.01.</t>
  </si>
  <si>
    <t>Nasdaq 100 Turbo-Put (HSBC) 03/25 - 22.900</t>
  </si>
  <si>
    <t>Gold Turbo-Long (HSBC) o.e. - 2.564</t>
  </si>
  <si>
    <t>HS9AK8</t>
  </si>
  <si>
    <t>HT1MHZ</t>
  </si>
  <si>
    <t>DAX Turbo-Long (HSBC) o.e. - 19.831</t>
  </si>
  <si>
    <t>MG1J67</t>
  </si>
  <si>
    <t>Mercedes-Benz Turbo-Long (HSBC) o.e. - 48,84</t>
  </si>
  <si>
    <t>TT9WF6</t>
  </si>
  <si>
    <t>13.+14.01.</t>
  </si>
  <si>
    <t xml:space="preserve">USD/CHF Turbo-Short (Morgan St.) o.e. - 0,9397 </t>
  </si>
  <si>
    <t>DAX Turbo-Long (Vont.) o.e. - 19.599</t>
  </si>
  <si>
    <t>VC9WS8</t>
  </si>
  <si>
    <t>EUR/USD Turbo-Call (Vont.) 03/25 - 0,9900</t>
  </si>
  <si>
    <t>VC8HF6</t>
  </si>
  <si>
    <t>HT14ZL</t>
  </si>
  <si>
    <t>DAX Turbo-Long (HSBC) o.e. - 19.730</t>
  </si>
  <si>
    <t>Bitcoin Mini-Future-Long (Vont.) o.e. - 77.258/88.610</t>
  </si>
  <si>
    <t>VC6SHW</t>
  </si>
  <si>
    <t>VG2AFR</t>
  </si>
  <si>
    <t>S&amp;P 500 Turbo-Long (Morgan St.) o.e. - 5.799</t>
  </si>
  <si>
    <t>MJ87CU</t>
  </si>
  <si>
    <t>HS77G4</t>
  </si>
  <si>
    <t>Nasdaq 100 Turbo-Short (Vont.) open end - 22.543</t>
  </si>
  <si>
    <t>VD9TP7</t>
  </si>
  <si>
    <t>Kupfer Turbo-Short (Morgan St.) open end - 4,718</t>
  </si>
  <si>
    <t>MJ24ZR</t>
  </si>
  <si>
    <t>USD/JPY Turbo-Short (Morgan St.) open end - 161,31</t>
  </si>
  <si>
    <t>ME9F7M</t>
  </si>
  <si>
    <t>Apple Turbo-Short (HSBC) o.e. - 270,95</t>
  </si>
  <si>
    <t>22.+23.01.</t>
  </si>
  <si>
    <r>
      <t>Tesla Turbo-Put (Vont.) 06/25 - 477</t>
    </r>
    <r>
      <rPr>
        <b/>
        <sz val="10"/>
        <rFont val="Arial"/>
        <family val="2"/>
      </rPr>
      <t xml:space="preserve"> </t>
    </r>
  </si>
  <si>
    <t>UG1E0M</t>
  </si>
  <si>
    <r>
      <t xml:space="preserve">DAX Turbo-Put (Unicredit) 03/25 - 21.900  </t>
    </r>
    <r>
      <rPr>
        <b/>
        <sz val="10"/>
        <rFont val="Arial"/>
        <family val="2"/>
      </rPr>
      <t xml:space="preserve">1/2 Pos. </t>
    </r>
  </si>
  <si>
    <t>16. + 24.01.</t>
  </si>
  <si>
    <t>MJ6215</t>
  </si>
  <si>
    <t>BMW Turbo-Long (Morgan St.) o.e. - 70,74</t>
  </si>
  <si>
    <t>MJ7QZA</t>
  </si>
  <si>
    <t>Nasdaq 100 Turbo-Put (Morgan St.) 05/25 - 22.200</t>
  </si>
  <si>
    <t>Gold Turbo-Long (Morgan St.) o.e. - 2.699</t>
  </si>
  <si>
    <t>Apple Turbo-Short (HSBC) o.e. - 254,68</t>
  </si>
  <si>
    <t>HT1NDF</t>
  </si>
  <si>
    <t>VD27YH</t>
  </si>
  <si>
    <t>VC9UP4</t>
  </si>
  <si>
    <t>DAX-Reverse Bonus-Zt.(Vont.) 04/25 - 22.400</t>
  </si>
  <si>
    <t>Nasdaq 100 Turbo-Put (Vont.) 06/25 - 22.125</t>
  </si>
  <si>
    <t>VG07DH</t>
  </si>
  <si>
    <t>MD97EU</t>
  </si>
  <si>
    <t>BASF Turbo-Long (Morgan St.) o.e. - 40,97</t>
  </si>
  <si>
    <t xml:space="preserve">MJ8PAZ </t>
  </si>
  <si>
    <t>VG3Q1F</t>
  </si>
  <si>
    <t>DAX Turbo-Long (Vont.) o.e. - 21.983</t>
  </si>
  <si>
    <t>UG2MLV</t>
  </si>
  <si>
    <t>DAX Turbo-Put (Unicredit.) 04/25 - 22.050</t>
  </si>
  <si>
    <t>EUR/USD Turbo-Long (HSBC) o.e. - 1,0120</t>
  </si>
  <si>
    <t>HG49MA</t>
  </si>
  <si>
    <t>DAX Turbo-Long (Vont.) o.e. - 21.583</t>
  </si>
  <si>
    <t>VG5DTD</t>
  </si>
  <si>
    <t>DAX-Faktor-Long-OS (Morgan St.) o.e. - Faktor 12</t>
  </si>
  <si>
    <t>MJ9M4E</t>
  </si>
  <si>
    <t>Nasdaq 100-Faktor-Short-OS (Morgan St.) o.e. - Faktor 12</t>
  </si>
  <si>
    <t>MJ9091</t>
  </si>
  <si>
    <t xml:space="preserve">UG1TVC </t>
  </si>
  <si>
    <t>MJ94B7</t>
  </si>
  <si>
    <t>USD/JPY Turbo-Short (Morgan St.) open end - 155,98</t>
  </si>
  <si>
    <t>DAX Put-OS (Vont.) 02/25. - 22.200</t>
  </si>
  <si>
    <t>VG34U8</t>
  </si>
  <si>
    <t xml:space="preserve">VG5A3W </t>
  </si>
  <si>
    <t>Nasdaq 100 Turbo-Put (Vont.) 06/25 - 22.500</t>
  </si>
  <si>
    <t>VG07DR</t>
  </si>
  <si>
    <t>HT0LWM</t>
  </si>
  <si>
    <t>T-Notes Turbo-Short (HSBC) o.e. - 112,12</t>
  </si>
  <si>
    <t>07.+ 13.02.</t>
  </si>
  <si>
    <t>Tesla Turbo-Short (Unicredit) o.e. - 429,06</t>
  </si>
  <si>
    <t>Gold Put-OS (Vont.) 06/25 - 2,940</t>
  </si>
  <si>
    <t>AUD/USD Turbo-Long (Morgan St.) o.e. - 0,5994</t>
  </si>
  <si>
    <t>MB7LYZ</t>
  </si>
  <si>
    <t>S&amp;P 500 Discount-Put-OS (Vont.) 03/25 - 6.000/5.800</t>
  </si>
  <si>
    <t>DAX Discount-Put-OS (Morgan St.) 04/25 - 23.000/22.000</t>
  </si>
  <si>
    <t>MJ9FSS</t>
  </si>
  <si>
    <t>MG192Y</t>
  </si>
  <si>
    <t>USD/JPY Turbo-Short (Morgan St.) open end - 158,52</t>
  </si>
  <si>
    <t xml:space="preserve">VG3XFV </t>
  </si>
  <si>
    <t>VC44M6</t>
  </si>
  <si>
    <t>E.On Turbo-Short (Vont.) open end - 13,26</t>
  </si>
  <si>
    <t>DAX Turbo-Call (HSBC) 04/25 - 22.050</t>
  </si>
  <si>
    <t>HT2T9V</t>
  </si>
  <si>
    <t xml:space="preserve">Alphabet Turbo-Put (Vont.) 06/25. - 204,00 </t>
  </si>
  <si>
    <t>12.+.19.02.</t>
  </si>
  <si>
    <t>Nasdaq 100 -Put-OS (Vont.) 04/25 - 21.800</t>
  </si>
  <si>
    <t xml:space="preserve">VG2DLF </t>
  </si>
  <si>
    <t>MG8RF1</t>
  </si>
  <si>
    <t>MDAX Turbo-Long (Morgan St.) o.e. - 24.598</t>
  </si>
  <si>
    <t>Nasdaq 100 Turbo-Put (Vont.) 06/25 - 23.500</t>
  </si>
  <si>
    <t>VG07FF</t>
  </si>
  <si>
    <t>USD/JPY Turbo-Short (Vont.) open end - 157,91</t>
  </si>
  <si>
    <t>VD46PP</t>
  </si>
  <si>
    <t>18,+24,02,</t>
  </si>
  <si>
    <t>Bitcoin Mini-Fut-Short (Vont.) o.e. - 129.173/110.010</t>
  </si>
  <si>
    <t>DAX Turbo-Long (Vont.) o.e. - 21.816</t>
  </si>
  <si>
    <t>VG5F4U</t>
  </si>
  <si>
    <t>Nasdaq 100 Discount-Put-OS (Vont.) 04/25 - 21.500/20.500</t>
  </si>
  <si>
    <t>VC5DL4</t>
  </si>
  <si>
    <t>VG5SGY</t>
  </si>
  <si>
    <t>DAX Turbo-Long (Vont.) o.e. - 21.994</t>
  </si>
  <si>
    <t>MK04DF</t>
  </si>
  <si>
    <t>DAX Turbo-Long (Morgan St.) o.e. - 21.839</t>
  </si>
  <si>
    <t>S&amp;P 500 Discount-Call-OS (Vont.) 03/25 - 5.900/6.100</t>
  </si>
  <si>
    <t>VD27Y6S</t>
  </si>
  <si>
    <t>USD/JPY Mini-Future-Short (Morg. St.) o.e. - 129,09/156,75</t>
  </si>
  <si>
    <t>MJ8D2Q</t>
  </si>
  <si>
    <t>Gold Turbo-Long (HSBC) o.e. - 2.765</t>
  </si>
  <si>
    <t xml:space="preserve">HT2DK2 </t>
  </si>
  <si>
    <t>S&amp;P 500 Turbo-Long (HSBC) o.e. -5.747</t>
  </si>
  <si>
    <t xml:space="preserve">HS9DR0 </t>
  </si>
  <si>
    <t>VC956F</t>
  </si>
  <si>
    <t>Euro Bund-Turbo-Short (Vont.) o.e. - 134,55</t>
  </si>
  <si>
    <t>EUR/USD Turbo-Long (HSBC) o.e. - 1,0141</t>
  </si>
  <si>
    <t>HG49M9</t>
  </si>
  <si>
    <t>HS3VC9</t>
  </si>
  <si>
    <t xml:space="preserve">EUR/JPY Turbo-Long (HSBC) o.e. - 153,38 </t>
  </si>
  <si>
    <t>MK0SXW</t>
  </si>
  <si>
    <t>HT30UY</t>
  </si>
  <si>
    <t>VD13FM</t>
  </si>
  <si>
    <t>S&amp;P 500 Discount-Put-OS (Vont.) 06/25 - 5.900/5.700</t>
  </si>
  <si>
    <t>DAX Discount-Put-OS (Morg. St.) 05/25 - 23.600/23.100</t>
  </si>
  <si>
    <t>MK1F3P</t>
  </si>
  <si>
    <t>06.+10.03</t>
  </si>
  <si>
    <t>Euro Bund-Turbo-Put (HSBC) -133,00</t>
  </si>
  <si>
    <t>MDAX Turbo-Long (Morgan St.) -27.324</t>
  </si>
  <si>
    <t>EUR/CHF Turbo-Long (Vont.) o.e. - 0,9087</t>
  </si>
  <si>
    <t>VD701D</t>
  </si>
  <si>
    <t>VG5UP9</t>
  </si>
  <si>
    <t>DAX Turbo-Long (Vont.) o.e. - 22.197</t>
  </si>
  <si>
    <t>UG2CE8</t>
  </si>
  <si>
    <t>DAX Discount-Call-OS (UniCredit) 04/25 - 22.400/22.900</t>
  </si>
  <si>
    <t>S&amp;P 500 Discount-Call-OS (Vont.) 06/25 - 5.500/6.000</t>
  </si>
  <si>
    <t>VD95PP</t>
  </si>
  <si>
    <t>DAX Turbo-Long (HSBC) o.e. - 22.197</t>
  </si>
  <si>
    <t>HT2CTR</t>
  </si>
  <si>
    <t>HT2F4Q</t>
  </si>
  <si>
    <t>BMW Turbo-Long (HSBC) o.e. - 74,08</t>
  </si>
  <si>
    <t xml:space="preserve">MK2CTP </t>
  </si>
  <si>
    <t>Gold Turbo-Long (Morgan St.) o.e. - 2.908</t>
  </si>
  <si>
    <t>VG3N4H</t>
  </si>
  <si>
    <t>DAX Discount-Call-OS (Vont.) 03/25 - 22.500/23.000</t>
  </si>
  <si>
    <t xml:space="preserve">VG4ZUZ </t>
  </si>
  <si>
    <t>HT35HT</t>
  </si>
  <si>
    <t>Nasdaq 100 Put-OS (Vont.) 04/25 - 20.300</t>
  </si>
  <si>
    <t>VG2DHS</t>
  </si>
  <si>
    <t>VD9D2W</t>
  </si>
  <si>
    <t>DAX Turbo-Put (Vont.) 06/25 - 24.000</t>
  </si>
  <si>
    <t>VG6A6H</t>
  </si>
  <si>
    <t>17.+.19.03</t>
  </si>
  <si>
    <t xml:space="preserve">Euro Bund-Turbo-Short (HSBC) o.e. -132,19 </t>
  </si>
  <si>
    <t>VG48NV</t>
  </si>
  <si>
    <t>DAX Turbo-Put (Vont.) 12/25 - 23.700</t>
  </si>
  <si>
    <t>HS9LEY</t>
  </si>
  <si>
    <t>06. + 11.03.</t>
  </si>
  <si>
    <t>MDAX Put-OS (HSBC) 06/25 - 30.000 (Absicherung f. Long)</t>
  </si>
  <si>
    <t>VD13GF</t>
  </si>
  <si>
    <t>MK0RTJ</t>
  </si>
  <si>
    <t>DAX Turbo-Call (Unicredit) 06/25 - 22.100</t>
  </si>
  <si>
    <t>UG3TK8</t>
  </si>
  <si>
    <t>MDAX Turbo-Long (Morgan St.) -25.980</t>
  </si>
  <si>
    <t>MJ8PP6</t>
  </si>
  <si>
    <t>UG2D1A</t>
  </si>
  <si>
    <t>DAX Turbo-Call (Unicredit) 04/25 - 22.400</t>
  </si>
  <si>
    <t>Alphabet Call-OS (Vont.) 09/25 - 190</t>
  </si>
  <si>
    <t>Gold Call-OS (Vont.) 06/25 - 2.950</t>
  </si>
  <si>
    <t xml:space="preserve">VC8FW0 </t>
  </si>
  <si>
    <t>Nasdaq 100 Turbo-Long (Morgan St.) o.e. - 18.632</t>
  </si>
  <si>
    <t>MJ9779</t>
  </si>
  <si>
    <t>HT3FF4</t>
  </si>
  <si>
    <t>DAX Turbo-Long (HSBC) o.e. - 22.533</t>
  </si>
  <si>
    <t>S&amp;P 500 Discount-Call-OS (Vont.) 06/25 - 5.600/5.800</t>
  </si>
  <si>
    <t>21.+26.03.</t>
  </si>
  <si>
    <t xml:space="preserve">EUR/USD Turbo-Long (Morgan St.) o.e. - 1,0382 </t>
  </si>
  <si>
    <t>DAX Discount-Call-OS (Morgan St.) 04/25 - 22.500/23.000</t>
  </si>
  <si>
    <t>MJ9FP0</t>
  </si>
  <si>
    <t>DAX Turbo-Call (Unicredit) 05/25 - 21.700</t>
  </si>
  <si>
    <t>UG3HQG</t>
  </si>
  <si>
    <t>VG71TT</t>
  </si>
  <si>
    <t xml:space="preserve">EUR/USD Turbo-Long (Vont.) o.e. - 1,0591 </t>
  </si>
  <si>
    <t>UG1H9L</t>
  </si>
  <si>
    <t>Euro Bund-Turbo-Short (Unicredit) o.e. - 132,63</t>
  </si>
  <si>
    <t>DAX Discount-Call-OS (Morgan St.) 05/25 - 22.000/22.500</t>
  </si>
  <si>
    <t>MK1FD6</t>
  </si>
  <si>
    <t>EUR/JPY Turbo-Long (Morgan St.) open end - 158,98</t>
  </si>
  <si>
    <t>MK1W2H</t>
  </si>
  <si>
    <t>VG49K6</t>
  </si>
  <si>
    <t>DAX Turbo-Long (Vont.) o.e. - 21.647</t>
  </si>
  <si>
    <t>HS6D03</t>
  </si>
  <si>
    <t>NVIDIA Turbo-Long (HSBC) o.e. - 94,77</t>
  </si>
  <si>
    <t>VG5CKG</t>
  </si>
  <si>
    <t>MK1M0C</t>
  </si>
  <si>
    <t>02. + 03.04.</t>
  </si>
  <si>
    <t xml:space="preserve">Gold Turbo-Put (Vont.) 06/25 - 3.245  </t>
  </si>
  <si>
    <t xml:space="preserve">T-Bond Turbo-Short (Morgan St.) o.e. - 125,33 </t>
  </si>
  <si>
    <t xml:space="preserve">HD5D4M </t>
  </si>
  <si>
    <t>EUR/USD Call-OS (Unicredit) 09/25 - 1,0800</t>
  </si>
  <si>
    <t>HS3NBD</t>
  </si>
  <si>
    <t>Nasdaq 100 Turbo-Long (HSBC) o.e. - 17.855</t>
  </si>
  <si>
    <t>DAX Discount-Call-OS (Morgan St.) 06/25 - 21.800/22.300</t>
  </si>
  <si>
    <t>ME9DQG</t>
  </si>
  <si>
    <t xml:space="preserve">HD1EJ5 </t>
  </si>
  <si>
    <t>EUR/USD Call-OS (Unicredit) 06/25 - 1,1000</t>
  </si>
  <si>
    <t>GBP/USD Turbo-Long (Morgan St.) o.e. - 1,2582</t>
  </si>
  <si>
    <t xml:space="preserve">MK0KL8 </t>
  </si>
  <si>
    <t xml:space="preserve">MK3PUR </t>
  </si>
  <si>
    <t>EUR/USD Turbo-Long (Morgan St.) o.e. - 1,0762</t>
  </si>
  <si>
    <t>DAX Turbo-Long (Morgan St.) o.e. - 19.160</t>
  </si>
  <si>
    <t xml:space="preserve">MJ59N2 </t>
  </si>
  <si>
    <t>HT1YK4</t>
  </si>
  <si>
    <t>Commerzbank Turbo-Long (HSBC) o.e. - 16,99</t>
  </si>
  <si>
    <t>Brent Crude Oil Turbo-Long (Vont.) o.e. - 53,98</t>
  </si>
  <si>
    <t>VX45JU</t>
  </si>
  <si>
    <t>DAX Turbo-Long (HSBC.) o.e. - 18.191</t>
  </si>
  <si>
    <t>HS8KQV</t>
  </si>
  <si>
    <t>MJ87BH</t>
  </si>
  <si>
    <t>Nasdaq 100 Turbo-Long (Morgan St.) o.e. - 16.038</t>
  </si>
  <si>
    <t>EUR/USD Call-OS (Vont.) 06/25 - 1,0600</t>
  </si>
  <si>
    <t xml:space="preserve">VM9VKJ </t>
  </si>
  <si>
    <t>VK0H6Q</t>
  </si>
  <si>
    <t>DAX Turbo-Short (Vont.) o.e. - 21.371</t>
  </si>
  <si>
    <t xml:space="preserve"> 08.04.25</t>
  </si>
  <si>
    <t>HT436G</t>
  </si>
  <si>
    <t>DAX Turbo-Long (HSBC.) o.e. - 19.402</t>
  </si>
  <si>
    <t>S&amp;P 500 Turbo-Long (Morgan St.) o.e. - 4.775</t>
  </si>
  <si>
    <t>MJ1A30</t>
  </si>
  <si>
    <t>UG4JPK</t>
  </si>
  <si>
    <t>DAX Turbo-Long (Unicredit) o.e. - 19.368</t>
  </si>
  <si>
    <t>HT42M1</t>
  </si>
  <si>
    <t>DAX Turbo-Long (HSBC.) o.e. - 19.366</t>
  </si>
  <si>
    <t>MJ45P1</t>
  </si>
  <si>
    <t>S&amp;P 500 Turbo-Long (Morgan St.) o.e. - 4.833</t>
  </si>
  <si>
    <t>MG3U31</t>
  </si>
  <si>
    <t>T-Notes Turbo-Short (Morgan St.) o.e. - 114,68</t>
  </si>
  <si>
    <t>VG9U73</t>
  </si>
  <si>
    <t>EUR/USD Turbo-Long (Vont.) o.e. - 1,0797</t>
  </si>
  <si>
    <t>VG729Z</t>
  </si>
  <si>
    <t xml:space="preserve">Gold Turbo-Long (Vont.) o.e. - 2.951 </t>
  </si>
  <si>
    <t>DAX Discount-Call-OS (Morgan St.) 06/25 - 20.500/21.000</t>
  </si>
  <si>
    <t xml:space="preserve">ME62JE </t>
  </si>
  <si>
    <t>Apple Turbo-Short (Unicredit) o.e. - 240,08</t>
  </si>
  <si>
    <t>UG3CAM</t>
  </si>
  <si>
    <t>UG4ZBA</t>
  </si>
  <si>
    <t>DAX Turbo-Long (Unicredit) o.e. - 20.343</t>
  </si>
  <si>
    <t>MK0KL8</t>
  </si>
  <si>
    <t>GBP/USD Turbo-Long (Morgan St.) o.e. - 1,2597</t>
  </si>
  <si>
    <t>MK4D4Z</t>
  </si>
  <si>
    <t>S&amp;P 500 Turbo-Long (Morgan St.) o.e. - 4.998</t>
  </si>
  <si>
    <t>VK1QLA</t>
  </si>
  <si>
    <t>DAX Turbo-Long (Vont.) o.e. - 20.177</t>
  </si>
  <si>
    <t>HT4EEN</t>
  </si>
  <si>
    <t>DAX Turbo-Long (HSBC) o.e. - 20.399</t>
  </si>
  <si>
    <t>S&amp;P 500 Turbo-Long (Morgan St.) o.e. - 4.991</t>
  </si>
  <si>
    <t>VM861W</t>
  </si>
  <si>
    <t>SAP Mini-Future-Long (Vont.) o.e. - 167,23/170,69</t>
  </si>
  <si>
    <t>WTI Crude Oil Call-OS (Vont.) 08/25 - 60,00</t>
  </si>
  <si>
    <t xml:space="preserve">VK0U4P </t>
  </si>
  <si>
    <t>HT4HFC</t>
  </si>
  <si>
    <t>DAX Turbo-Long (HSBC) o.e. - 21.498</t>
  </si>
  <si>
    <t>Gold Discount-Put-OS (Morgan St.) 06/25 - 3.300/3.050</t>
  </si>
  <si>
    <t>MK350N</t>
  </si>
  <si>
    <t>VK1PAW</t>
  </si>
  <si>
    <t>Intel Turbo-Long (Vont.) o.e. - 17,74</t>
  </si>
  <si>
    <t>DAX Discount-Call-OS (Morgan St.) 06/25 - 22.000/23.000</t>
  </si>
  <si>
    <t>ME85QR</t>
  </si>
  <si>
    <t>VD13GP</t>
  </si>
  <si>
    <t>S&amp;P 500 Discount-Call-OS (Vont.) 06/25 - 5.500/5.700</t>
  </si>
  <si>
    <t>Gold Turbo-Put (Vont.) 09/25. - 3.507,50</t>
  </si>
  <si>
    <t>VK2D0Z</t>
  </si>
  <si>
    <t>DAX Discount-Put-OS (Morgan St.) 06/25 - 22.500/21.500</t>
  </si>
  <si>
    <t>MJ3CAC</t>
  </si>
  <si>
    <t>DAX Turbo-Put (Vont.) 06/25. - 23.225</t>
  </si>
  <si>
    <t>VG9DEM</t>
  </si>
  <si>
    <t xml:space="preserve">VG9TA2 </t>
  </si>
  <si>
    <t>VG9ENB</t>
  </si>
  <si>
    <t>EUR/USD Call-OS (Vont.) 09/25 - 1,1150</t>
  </si>
  <si>
    <t>S&amp;P 500 Discount-Put-OS (Vont.) 09/25 - 6.000/5.500</t>
  </si>
  <si>
    <t>VC5QM9</t>
  </si>
  <si>
    <t>Apple Discount-Put-OS (Morg. St.) 06/25 - 210/185</t>
  </si>
  <si>
    <t>MJ02MX</t>
  </si>
  <si>
    <t>Gold Turbo-Put (Vont.) 09/25. - 3.450</t>
  </si>
  <si>
    <t>VK2KT3</t>
  </si>
  <si>
    <t>DAX Turbo-Long (HSBC) o.e. - 22.247</t>
  </si>
  <si>
    <t>HT4NZT</t>
  </si>
  <si>
    <t>Tesla Turbo-Short (Unicredit) o.e. - 333,22</t>
  </si>
  <si>
    <t>UG2RTF</t>
  </si>
  <si>
    <t>DAX Discount-Put-OS (Morgan St.) 07/25 - 23.500/22.500</t>
  </si>
  <si>
    <t>MK5X7S</t>
  </si>
  <si>
    <t>Gold Put-OS (Vont.) 08/25. - 3.440</t>
  </si>
  <si>
    <t>VK3NGC</t>
  </si>
  <si>
    <t>UG3HTJ</t>
  </si>
  <si>
    <t>DAX Turbo-Put (Unicredit) 05/25 - 23.925</t>
  </si>
  <si>
    <t>Silber Discount-Put-OS (Morgan St.) 06/25 - 34,00/31.50</t>
  </si>
  <si>
    <t>MJ1LGC</t>
  </si>
  <si>
    <t>EUR/USD Turbo-Long (Morgan St.) o.e. - 1,0958</t>
  </si>
  <si>
    <t>MK5FK0</t>
  </si>
  <si>
    <t>Kupfer Turbo-Short (Vont.) o.e. - 5,225</t>
  </si>
  <si>
    <t>VG6F3B</t>
  </si>
  <si>
    <t>Gold Discount-Put-OS (Vont.) 06/25 - 3.300/3.200</t>
  </si>
  <si>
    <t>VG9TD2</t>
  </si>
  <si>
    <t>EUR/USD Call-OS (Vont.) 07/25 - 1,1000</t>
  </si>
  <si>
    <t>DAX Turbo-Put (Vont.) 12/25 - 24.000</t>
  </si>
  <si>
    <t>VG48NK</t>
  </si>
  <si>
    <t>HT48MQ</t>
  </si>
  <si>
    <t>T-Notes Turbo-Short (HSBC) o.e. - 112,96</t>
  </si>
  <si>
    <t>DAX Discount-Put-OS (Morgan St.) 0/25 - 23.500/22.500</t>
  </si>
  <si>
    <t>MJ9FAP</t>
  </si>
  <si>
    <t>DAX Turbo-Put (Vont.) 12/25 - 24.025</t>
  </si>
  <si>
    <t>VG512R</t>
  </si>
  <si>
    <t xml:space="preserve">VK1HSU </t>
  </si>
  <si>
    <t>VG9UA6</t>
  </si>
  <si>
    <t>EUR/USD Turbo-Long (HSBC) o.e. - 1,0929</t>
  </si>
  <si>
    <t>HT41RF</t>
  </si>
  <si>
    <t>HT4B22</t>
  </si>
  <si>
    <t xml:space="preserve">Gold Turbo-Long (HSBC) o.e. - 3.103 </t>
  </si>
  <si>
    <t>GBP/USD Turbo-Long (Vont.) o.e. - 1,3034</t>
  </si>
  <si>
    <t>VG5WMN</t>
  </si>
  <si>
    <t>USD/JPY Turbo-Short (Vont.) open end - 151,21</t>
  </si>
  <si>
    <t>S&amp;P 500 Turbo-Put-OS (Vont.) 09/25 - 6.050</t>
  </si>
  <si>
    <t>S&amp;P 500 Discount-Put-OS (Vont.) 06/25 - 6.000/5.800</t>
  </si>
  <si>
    <t>VD13F2</t>
  </si>
  <si>
    <t>VG8EBD</t>
  </si>
  <si>
    <t>DAX Turbo-Put (Vont.) 09/25 - 24.425</t>
  </si>
  <si>
    <t>VM701D</t>
  </si>
  <si>
    <t>Alphabet Discount-Put-OS (Vont.) 06/25 - 175/150</t>
  </si>
  <si>
    <t>Symrise Turbo-Long (HSBC) o.e. - 98,78</t>
  </si>
  <si>
    <t>HT4P40</t>
  </si>
  <si>
    <t>VC5QLH</t>
  </si>
  <si>
    <t>S&amp;P 500 Discount-Put-OS (Vont.) 09/25 - 6.100/5.900</t>
  </si>
  <si>
    <t>HT4B1Z</t>
  </si>
  <si>
    <t>EUR/USD Turbo-Long (HSBC) o.e. - 1,0996</t>
  </si>
  <si>
    <t>Gold Turbo-Long (HSBC) o.e. - 3.100</t>
  </si>
  <si>
    <t>HT4LVD</t>
  </si>
  <si>
    <t>DAX Discount-Put-OS (Morgan St.) 09/25 - 24.200/23.200</t>
  </si>
  <si>
    <t>MK0V7V</t>
  </si>
  <si>
    <t>26.+29.05.</t>
  </si>
  <si>
    <t>VK49KL</t>
  </si>
  <si>
    <t>DAX Turbo-Long (Vont.) o.e. - 23.713</t>
  </si>
  <si>
    <t>MK3SJ8</t>
  </si>
  <si>
    <t>USD/JPY Turbo-Short (Morgan St.) open end - 148,26</t>
  </si>
  <si>
    <t xml:space="preserve">Tesla Turbo-Put (Vont.) 09/25 - 273,50 </t>
  </si>
  <si>
    <t xml:space="preserve">VK0CZD </t>
  </si>
  <si>
    <t>VC41DF</t>
  </si>
  <si>
    <t>VG48RR</t>
  </si>
  <si>
    <t>DAX Turbo-Put (Vont.) 07/25 - 24.700</t>
  </si>
  <si>
    <t>MK7EG8</t>
  </si>
  <si>
    <t>05.+.06.06.</t>
  </si>
  <si>
    <t>DAX Discount-Put-OS (Morgan St.) 07/25 - 24.500/23.500</t>
  </si>
  <si>
    <t>S&amp;P 500 Discount-Put-OS (Vont.) 09/25 - 6.250/5.750</t>
  </si>
  <si>
    <t>DAX Turbo-Short (Vont.) o.e. - 24.798</t>
  </si>
  <si>
    <t>VG30RP</t>
  </si>
  <si>
    <t>EUR/USD Turbo-Long (Morgan St) o.e. - 1,1114</t>
  </si>
  <si>
    <t>MK4ME5</t>
  </si>
  <si>
    <t>UG674E</t>
  </si>
  <si>
    <t>DAX Turbo-Long (Unicredit) o.e. - 23.679</t>
  </si>
  <si>
    <t>DAX Turbo-Short (Vont.) open end - 24.792</t>
  </si>
  <si>
    <t>DAX Turbo-Short (Unicedit) o.e. - 24.406</t>
  </si>
  <si>
    <t>UG6Q39</t>
  </si>
  <si>
    <t xml:space="preserve">HT4X4C </t>
  </si>
  <si>
    <t>DAX Turbo-Put (HSBC) 08/25 - 24.500</t>
  </si>
  <si>
    <t>S&amp;P 500 Turbo-Put (Vont.) 09/25 - 6.150</t>
  </si>
  <si>
    <t xml:space="preserve">VK3NCJ  </t>
  </si>
  <si>
    <t xml:space="preserve">HT57G8 </t>
  </si>
  <si>
    <t>Gold Turbo-Long (HSBC) o.e. - 3.148</t>
  </si>
  <si>
    <t>EUR/USD Turbo-Long (Morgan St) o.e. - 1,1099</t>
  </si>
  <si>
    <t xml:space="preserve">MK7NAM </t>
  </si>
  <si>
    <t>WTI Crude Oil Discount-Put-OS (Vont.) 08/25 - 75/65</t>
  </si>
  <si>
    <t>VG5KP5</t>
  </si>
  <si>
    <t>EUR/JPY Turbo-Long (Vont) o.e. - 160,02</t>
  </si>
  <si>
    <t xml:space="preserve">VK2BSK </t>
  </si>
  <si>
    <t>Silber Discount-Call-OS (Vont.) 09/25 - 35,00/37,50</t>
  </si>
  <si>
    <t>VC5QTB</t>
  </si>
  <si>
    <t>HT4Z6H</t>
  </si>
  <si>
    <t>DAX Turbo-Long (HSBC) o.e. - 22.969</t>
  </si>
  <si>
    <t>DAX Discount-Call-OS (Morgan St.) 08/25 - 23.400/24.400</t>
  </si>
  <si>
    <t>MK7EDJ</t>
  </si>
  <si>
    <t>Airbus Turbo-Long (Morgan St) o.e. - 156,54</t>
  </si>
  <si>
    <t>MK7MUE</t>
  </si>
  <si>
    <t>HT4SXP</t>
  </si>
  <si>
    <t>MK6NST</t>
  </si>
  <si>
    <t>VG97KM</t>
  </si>
  <si>
    <t>SAP Turbo-Long (Vont.) o.e. - 245,77</t>
  </si>
  <si>
    <t>DAX Turbo-Long (HSBC) o.e. - 22.459</t>
  </si>
  <si>
    <t xml:space="preserve">Nasdaq 100 Turbo-Long (Morgan St.) o.e. - 20.813  </t>
  </si>
  <si>
    <t>23.+.24.06.</t>
  </si>
  <si>
    <t xml:space="preserve">DAX Turbo-Long (HSBC) o.e. - 22.539  </t>
  </si>
  <si>
    <t xml:space="preserve">VK5A95 </t>
  </si>
  <si>
    <t>EUR/JPY Turbo-Long (Vont) o.e. - 162,29</t>
  </si>
  <si>
    <t xml:space="preserve">HT4RDS </t>
  </si>
  <si>
    <t>VC5QA1</t>
  </si>
  <si>
    <t>NVIDIA Discount-Call-OS (Vont.) 09/25 - 130/150</t>
  </si>
  <si>
    <t>Tesla Turbo-Short (Vont.) o.e. - 372,30</t>
  </si>
  <si>
    <t>VG5JHF</t>
  </si>
  <si>
    <t>VK6KKB</t>
  </si>
  <si>
    <t>DAX Turbo-Long (Vont.) o.e. - 22.949</t>
  </si>
  <si>
    <t>MK5JMP</t>
  </si>
  <si>
    <t>SAP Turbo-Long (Morgan St.) o.e. - 233,62</t>
  </si>
  <si>
    <t>MK11KE</t>
  </si>
  <si>
    <t>Silber Discount-Put-OS (Morgan St.) 09/25 - 38,00/35,50</t>
  </si>
  <si>
    <t>MK7X1U</t>
  </si>
  <si>
    <t>DAX Mini-Fut.-Long (Unicredit) o.e. - 23.136/ 23.280</t>
  </si>
  <si>
    <t>UG69W2</t>
  </si>
  <si>
    <t>MK350L</t>
  </si>
  <si>
    <t>Gold Discount-Put-OS (Morgan St.) 09/25 - 3.400/3.150</t>
  </si>
  <si>
    <t>Russell 2000 Turbo-Long (Morgan St.) o.e. - 2059</t>
  </si>
  <si>
    <t>VK7TGD</t>
  </si>
  <si>
    <t>DAX Turbo-Long (Vont.) o.e. - 23.579</t>
  </si>
  <si>
    <t>VK5514</t>
  </si>
  <si>
    <t>Palantir Turbo-Long (Vont.) o.e. - 124,19</t>
  </si>
  <si>
    <t>VK7TXN</t>
  </si>
  <si>
    <t>UG5YQS</t>
  </si>
  <si>
    <t>Münch. Rück Turbo-Long (Unicredit) o.e. - 540,01</t>
  </si>
  <si>
    <t>DAX Turbo-Call (Vont.) 09/25 - 23.475</t>
  </si>
  <si>
    <t>UG6S2P</t>
  </si>
  <si>
    <t>DAX Turbo-Long (Unicredit) o.e. - 23.333</t>
  </si>
  <si>
    <t>Mercedes-Benz Turbo-Long (Morgan St.) o.e. - 46,80</t>
  </si>
  <si>
    <t>MK8STR</t>
  </si>
  <si>
    <t>EUR/USD Turbo-Put (Vont.) 09/25 - 1,2050</t>
  </si>
  <si>
    <t xml:space="preserve">VK1YB7 </t>
  </si>
  <si>
    <t>USD/JPY Turbo-Call (Vont.) 08/25 - 140,50</t>
  </si>
  <si>
    <t xml:space="preserve">VK5SQ2 </t>
  </si>
  <si>
    <t>Alphabet Turbo-Long (Morgan St.) o.e. - 171,01</t>
  </si>
  <si>
    <t>MK994Z</t>
  </si>
  <si>
    <t xml:space="preserve">Euro Bund Turbo-Short (HSBC) o.e. - 132,09  </t>
  </si>
  <si>
    <t xml:space="preserve">HT1FHV </t>
  </si>
  <si>
    <t>Alphabet Discount-Call-OS (Morgan St.) 09/25 - 170/195</t>
  </si>
  <si>
    <t>MJ4337</t>
  </si>
  <si>
    <t xml:space="preserve">VK8EZF </t>
  </si>
  <si>
    <t>Kupfer Turbo-Long (Morgan St.) o.e. - 4,561</t>
  </si>
  <si>
    <t>MK4UYE</t>
  </si>
  <si>
    <t>S&amp;P 500 Turbo-Long (Morgan St.) o.e. - 6.033</t>
  </si>
  <si>
    <t>MK90BT</t>
  </si>
  <si>
    <t>DAX Discount-Call-OS (Morgan St.) 08/25 - 24.000/24.500</t>
  </si>
  <si>
    <t>MK7E73</t>
  </si>
  <si>
    <t>Bitcoin Mini-Future-Long (Morgan St.) o.e. - 80.857/86.314</t>
  </si>
  <si>
    <t>MH003J</t>
  </si>
  <si>
    <t xml:space="preserve">HT6DNW </t>
  </si>
  <si>
    <t>Gold Turbo-Long (HSBC) o.e. - 3.276</t>
  </si>
  <si>
    <t>VK5SNB</t>
  </si>
  <si>
    <t>USD/JPY Turbo-Call (Vont.) 08/25 - 140,00</t>
  </si>
  <si>
    <t xml:space="preserve">VK78K7 </t>
  </si>
  <si>
    <t>EUR/USD Turbo-Put (Vont.) 12/25 - 1,1925</t>
  </si>
  <si>
    <t>EUR/USD Turbo-Put (Vont.) 12/25 - 1,1880</t>
  </si>
  <si>
    <t>UG3AWR</t>
  </si>
  <si>
    <t>DAX Turbo-Long (Unicredit) o.e. - 23.789</t>
  </si>
  <si>
    <t>DAX Discount-Call-OS (Morgan St.) 08/25 - 23.900/24.400</t>
  </si>
  <si>
    <t>MK7E72</t>
  </si>
  <si>
    <t>DAX Turbo-Long (Vont.) o.e. - 23.677</t>
  </si>
  <si>
    <t>VK7ZKS</t>
  </si>
  <si>
    <t>VG97KQ</t>
  </si>
  <si>
    <t>SAP Turbo-Long (Vont.) o.e. - 244,19</t>
  </si>
  <si>
    <t>MJ2STG</t>
  </si>
  <si>
    <t>DAX Discount-Call-OS (Morgan St.) 09/25 - 24.000/24.500</t>
  </si>
  <si>
    <t>VC5DPY</t>
  </si>
  <si>
    <t>Nasdaq 100 Discount-Call-OS (Vont.) 09/25 - 22.500/23.500</t>
  </si>
  <si>
    <t>.</t>
  </si>
  <si>
    <t xml:space="preserve">MM05T3 </t>
  </si>
  <si>
    <t>VK5TN6</t>
  </si>
  <si>
    <t>DAX Turbo-Short (Vont.) o.e. - 24.701</t>
  </si>
  <si>
    <t>VK8H1U</t>
  </si>
  <si>
    <t>USD/JPY Turbo-Call (Vont.) 09/25 - 144,50</t>
  </si>
  <si>
    <t>MK7E2K</t>
  </si>
  <si>
    <t>DAX Discount-Put-OS (Morgan St.) 08/25 - 24.500/24.000</t>
  </si>
  <si>
    <t>Russell 2000 Turbo-Long (Morgan St.) o.e. - 2.161</t>
  </si>
  <si>
    <t>MK9AG4</t>
  </si>
  <si>
    <t>SAP Turbo-Long (HSBC) o.e. - 245,78</t>
  </si>
  <si>
    <t>HT4N17</t>
  </si>
  <si>
    <t xml:space="preserve">VK7HNG </t>
  </si>
  <si>
    <t>Tesla Turbo-Short (Vont.) o.e. - 345,62</t>
  </si>
  <si>
    <t>Gold Discount-Call-OS (Morgan St.) 09/25 - 3.300/3.550</t>
  </si>
  <si>
    <t>MJ2LC4</t>
  </si>
  <si>
    <t>DAX Turbo-Short (HSBC) o.e. - 24.708</t>
  </si>
  <si>
    <t>HT5THN</t>
  </si>
  <si>
    <t>MK7EG9</t>
  </si>
  <si>
    <t>DAX Discount-Put-OS (Morgan St.) 08/25 - 24.400/23.400</t>
  </si>
  <si>
    <t>EUR/USD Turbo-Put (Vont.) 12/25 - 1,2000</t>
  </si>
  <si>
    <t xml:space="preserve">VK8EY8 </t>
  </si>
  <si>
    <t>DAX Discount-Put-OS (Unicredit) 09/25 - 24.500/23.500</t>
  </si>
  <si>
    <t>UG1353</t>
  </si>
  <si>
    <t xml:space="preserve">MK91U1 </t>
  </si>
  <si>
    <t>WTI Crude Oil Turbo-Long (Morgan St). o.e. - 61,91</t>
  </si>
  <si>
    <t>DAX Discount-Put-OS (Morgan St.) 09/25 - 24.300/23.300</t>
  </si>
  <si>
    <t xml:space="preserve">MK0V7T </t>
  </si>
  <si>
    <t>HT5HAT</t>
  </si>
  <si>
    <t>DAX Turbo-Short (HSBC) o.e. - 24.698</t>
  </si>
  <si>
    <t xml:space="preserve">VC5TGL </t>
  </si>
  <si>
    <t>HT1FHU</t>
  </si>
  <si>
    <t xml:space="preserve">Euro Bund Turbo-Short (HSBC) o.e. - 132,14 </t>
  </si>
  <si>
    <t xml:space="preserve">MK9F5N </t>
  </si>
  <si>
    <t>Silber Turbo-Long (Morgan St.) o.e. -35,79</t>
  </si>
  <si>
    <t>UG6SE0</t>
  </si>
  <si>
    <t>DAX Turbo-Long (Unicredit) o.e. - 23.776</t>
  </si>
  <si>
    <t>Kupfer Turbo-Long (Vont.) o.e. - 4,168</t>
  </si>
  <si>
    <t xml:space="preserve">VM4HEE </t>
  </si>
  <si>
    <t xml:space="preserve">MK0V9K </t>
  </si>
  <si>
    <t>S&amp;P 500 Disc.-Put-OS (Vont.) 09/25 - 6.500/6.000</t>
  </si>
  <si>
    <t>DAX Discount-Put-OS (Morgan St.) 09/25 - 24.500/22.500</t>
  </si>
  <si>
    <t>EUR/USD Turbo-Put (Vont.) 12/25 - 1,1700</t>
  </si>
  <si>
    <t xml:space="preserve">VK90DC </t>
  </si>
  <si>
    <t>29.07.+01.08.</t>
  </si>
  <si>
    <t>USD/JPY Turbo-Call (Vont.) 09/25 - 146,00</t>
  </si>
  <si>
    <t xml:space="preserve">VK9VUA </t>
  </si>
  <si>
    <t xml:space="preserve">MK0V9V </t>
  </si>
  <si>
    <t>DAX Discount-Put-OS (Morgan St.) 09/25 - 24.100/22.100</t>
  </si>
  <si>
    <t xml:space="preserve">HT79EP </t>
  </si>
  <si>
    <t>Gold Turbo-Long (Morgan St.) o.e. - 3.309</t>
  </si>
  <si>
    <t>Gold Turbo-Long (HSBC) o.e. - 3.289</t>
  </si>
  <si>
    <t>UG82NC</t>
  </si>
  <si>
    <t>DAX Turbo-Short (UniCredit) o.e. - 24.257</t>
  </si>
  <si>
    <t>Kupfer Turbo-Long (Vont.) o.e. - 4,208</t>
  </si>
  <si>
    <t xml:space="preserve">VG97YS </t>
  </si>
  <si>
    <t>MH0039</t>
  </si>
  <si>
    <t>Bitcoin Mini-Future-Short (Morgan St.) o.e. - 137.147/127.824</t>
  </si>
  <si>
    <t>UG7T5T</t>
  </si>
  <si>
    <t>DAX Turbo-Put (UniCredit)  10/25 - 24.660</t>
  </si>
  <si>
    <t>S&amp;P 500 Disc.-Put-OS (Vont.) 09/25 - 6.400/6.200</t>
  </si>
  <si>
    <t xml:space="preserve">VC5QLR </t>
  </si>
  <si>
    <t xml:space="preserve">VH0N4V </t>
  </si>
  <si>
    <t>EUR/USD Turbo-Put (Vont.) 10/25 - 1,1750</t>
  </si>
  <si>
    <t>MK7EK6</t>
  </si>
  <si>
    <t>Rheinmetall  Disc.-Call-OS (Morgan St.) 12/25 - 1.500/1.750</t>
  </si>
  <si>
    <t>Gold Turbo-Long (Morgan St.) o.e. - 3.210</t>
  </si>
  <si>
    <t xml:space="preserve">MK77XX </t>
  </si>
  <si>
    <t xml:space="preserve">MG12F4 </t>
  </si>
  <si>
    <t>DAX Turbo-Call (Unicredit) 09/25 - 23.610</t>
  </si>
  <si>
    <t>UG8TMC</t>
  </si>
  <si>
    <t>Silber Turbo-Long (HSBC) o.e. - 36,26</t>
  </si>
  <si>
    <t xml:space="preserve">HT6L5V </t>
  </si>
  <si>
    <t>Gold Turbo-Long (Vont.) o.e. - 3.203</t>
  </si>
  <si>
    <t>VK4DXD</t>
  </si>
  <si>
    <t xml:space="preserve">VK8EEU </t>
  </si>
  <si>
    <t>Tesla Turbo-Put (Vont.) 12/25 - 352,50</t>
  </si>
  <si>
    <t>USD/JPY Turbo-Call (Vont.) 10/25 - 145,00</t>
  </si>
  <si>
    <t xml:space="preserve">VH0N04 </t>
  </si>
  <si>
    <t>DAX Discount-Put-OS (Morgan St.) 10/25 - 24.600/23.600</t>
  </si>
  <si>
    <t xml:space="preserve">MM0U09 </t>
  </si>
  <si>
    <t>Rheinmetall Disc.-Call-OS (Morgan St.) 12/25 - 1.400/1.500</t>
  </si>
  <si>
    <t>MK23XB</t>
  </si>
  <si>
    <t>Nasdaq 100 Turbo-Short (Morgan St.) o.e.- 24.713</t>
  </si>
  <si>
    <t>MJ5FGY</t>
  </si>
  <si>
    <t>T-Notes Turbo-Short (Vont.) o.e.- 113,22</t>
  </si>
  <si>
    <t>VU5H3U</t>
  </si>
  <si>
    <t>DAX Turbo-Short (UniCredit) o.e. - 24.791</t>
  </si>
  <si>
    <t>UG6NHE</t>
  </si>
  <si>
    <t xml:space="preserve">VH1H5Q </t>
  </si>
  <si>
    <t>Tesla Turbo-Put (Vont.) 12/25 - 342,50</t>
  </si>
  <si>
    <t xml:space="preserve">MM1BK9 </t>
  </si>
  <si>
    <t>Gold Turbo-Long (Morgan St.) o.e. - 3.292</t>
  </si>
  <si>
    <t>DAX Turbo-Long (Unicredit) o.e. - 23.796</t>
  </si>
  <si>
    <t>UG82UD</t>
  </si>
  <si>
    <t xml:space="preserve">HG53KJ </t>
  </si>
  <si>
    <t>Euro Bund Turbo-Short (HSBC) o.e. - 136,24</t>
  </si>
  <si>
    <t>EUR/USD Turbo-Put (Vont.) 12/25 - 1,1770</t>
  </si>
  <si>
    <t xml:space="preserve">VK9WUG </t>
  </si>
  <si>
    <t xml:space="preserve">MK0V9M </t>
  </si>
  <si>
    <t>DAX Discount-Put-OS (Morgan St.) 09/25 - 24.400/22.400</t>
  </si>
  <si>
    <t>UG3Z85</t>
  </si>
  <si>
    <t>DAX Turbo-Short (UniCredit) o.e. - 24.621</t>
  </si>
  <si>
    <t>S&amp;P 500 Turbo-Long (HSBC) o.e. - 6.370</t>
  </si>
  <si>
    <t>HT7TF5</t>
  </si>
  <si>
    <t>DAX Turbo-Long (Unicredit) o.e. - 23.444</t>
  </si>
  <si>
    <t>UG6S2G</t>
  </si>
  <si>
    <t>Spread S&amp;P 500 long gg DAX short</t>
  </si>
  <si>
    <t>S&amp;P 500 Faktor-Long (Morgan St.) o.e. - Faktor 12</t>
  </si>
  <si>
    <t>MG92VE</t>
  </si>
  <si>
    <t>DAX Faktor-Short (Morgan St.) o.e. - Faktor 12</t>
  </si>
  <si>
    <t>MK64LN</t>
  </si>
  <si>
    <t>Gold Discount-Call-OS (Morgan St.) 12/25 - 3.400/3.650</t>
  </si>
  <si>
    <t>MJ1LBT</t>
  </si>
  <si>
    <t>DAX Turbo-Put (Vont.) 12/25 - 24.650</t>
  </si>
  <si>
    <t>VG8D1A</t>
  </si>
  <si>
    <t>Commerzbank Discount-Call-OS (Vont.) 12/25 - 30,00/32,00</t>
  </si>
  <si>
    <t>VK24R6</t>
  </si>
  <si>
    <t>Bayer Discount-Call-OS (Vont.) 12/25 - 25,00/30,00</t>
  </si>
  <si>
    <t>VD9SUG</t>
  </si>
  <si>
    <t>DAX Discount-Put-OS (Morgan St.) 10/25 - 24.000/22.000</t>
  </si>
  <si>
    <t xml:space="preserve">MM0U6U </t>
  </si>
  <si>
    <t>S&amp;P 500 Discount-Put-OS (Vont.) 12/25 - 6.500/6.300</t>
  </si>
  <si>
    <t>VD9ZP8</t>
  </si>
  <si>
    <t xml:space="preserve">HT7YET </t>
  </si>
  <si>
    <r>
      <t xml:space="preserve">Gold Turbo-Long (HSBC) o.e. - 3.412 </t>
    </r>
    <r>
      <rPr>
        <b/>
        <sz val="10"/>
        <rFont val="Arial"/>
        <family val="2"/>
      </rPr>
      <t>(1/2 Pos.)</t>
    </r>
  </si>
  <si>
    <t>UG8VY9</t>
  </si>
  <si>
    <t>04. + 08.09.</t>
  </si>
  <si>
    <t>VH2ENW</t>
  </si>
  <si>
    <t>DAX Turbo-Short (Vont.) o.e. - 24.122</t>
  </si>
  <si>
    <t>S&amp;P 500 Discount-Put-OS (Vont.) 12/25 - 6.600/6.400</t>
  </si>
  <si>
    <t>VD9ZP2</t>
  </si>
  <si>
    <t>Dt. Börse Discount-Call-OS (Morgan St.) 12/25 - 230/255</t>
  </si>
  <si>
    <t>MK201V</t>
  </si>
  <si>
    <t>Siemens Energy Turbo-Short (UniCedit) o.e.- 100,85</t>
  </si>
  <si>
    <t>UG92UE</t>
  </si>
  <si>
    <t>EUR/USD-Put-OS (Vont.) 11/25 - 1,1800</t>
  </si>
  <si>
    <t>VH1BAY</t>
  </si>
  <si>
    <t>UG9LN1</t>
  </si>
  <si>
    <t>DAX Turbo-Short (UniCredit) o.e. - 24.258</t>
  </si>
  <si>
    <t>DAX Discount-Put-OS (Morgan St.) 10/25 - 23.800/22.800</t>
  </si>
  <si>
    <t xml:space="preserve">MM0U0H </t>
  </si>
  <si>
    <t>VIX Mini-Future-Long (Vont.) o.e. - 10,16/11,5</t>
  </si>
  <si>
    <t>VC4LVE</t>
  </si>
  <si>
    <t>DAX Turbo-Short (HSBC) o.e. - 24.065</t>
  </si>
  <si>
    <t>HT7YEC</t>
  </si>
  <si>
    <t xml:space="preserve">MM3KLV </t>
  </si>
  <si>
    <t>MK5J3W</t>
  </si>
  <si>
    <t>15.+18.09.</t>
  </si>
  <si>
    <t xml:space="preserve">Gold Turbo-Long (Morgan St.) o.e. - 3.526 </t>
  </si>
  <si>
    <t>VH3Y6Q</t>
  </si>
  <si>
    <t>EUR/USD Put OS (Vont.)  11/25 -  1,1850</t>
  </si>
  <si>
    <t>UG6LJN</t>
  </si>
  <si>
    <t>DAX Turbo-Long (Unicredit) o.e. - 23.303</t>
  </si>
  <si>
    <t>EUR/USD Turbo-Put (Vont.) 11/25 - 1,1925</t>
  </si>
  <si>
    <t xml:space="preserve">VH26NU </t>
  </si>
  <si>
    <t>USD/JPY Turbo-Call (Vont.) 12/25 - 145,00</t>
  </si>
  <si>
    <t xml:space="preserve">VH3VZ0 </t>
  </si>
  <si>
    <t>VK4C7R</t>
  </si>
  <si>
    <t>Nasdaq 100 Discount-Call-OS (Vont.) 10/25 - 24.500/25.500</t>
  </si>
  <si>
    <t>DAX Discount-Call-OS (Vont.) 11/25 - 23.400/24.400</t>
  </si>
  <si>
    <t>VK3H71</t>
  </si>
  <si>
    <t>VH4Y68</t>
  </si>
  <si>
    <t>DAX Turbo-Long (Vont.) o.e. - 23.491</t>
  </si>
  <si>
    <t>Lufthansa Turbo-Long (HSBC) o.e. - 6,94</t>
  </si>
  <si>
    <t>HT654F</t>
  </si>
  <si>
    <t>DAX Put-OS (Vont.) 04/25 - 23.300</t>
  </si>
  <si>
    <t>DAX Call-OS (HSBC) 10/25 - 24.100</t>
  </si>
  <si>
    <t>HT3VN8</t>
  </si>
  <si>
    <r>
      <t xml:space="preserve">Gold Turbo-Short (Morgan St.) o.e. - 3.922 </t>
    </r>
    <r>
      <rPr>
        <b/>
        <sz val="10"/>
        <rFont val="Arial"/>
        <family val="2"/>
      </rPr>
      <t>(1/2 Pos.)</t>
    </r>
  </si>
  <si>
    <t xml:space="preserve">MM49UU </t>
  </si>
  <si>
    <t>Adidas Mini-Future-Short (Vont.) o.e. - 209,98/204,79</t>
  </si>
  <si>
    <t>VH4TY6</t>
  </si>
  <si>
    <t>MM4LA2</t>
  </si>
  <si>
    <t>CAC Turbo-Long (Morgan St.) o.e. - 7.787</t>
  </si>
  <si>
    <t>Nasdaq 100 Turbo-Put (Vont.) 06/26 - 26.075</t>
  </si>
  <si>
    <t>VH0UF7</t>
  </si>
  <si>
    <t>DAX Turbo-Short (HSBC) o.e. - 24.713</t>
  </si>
  <si>
    <t>HT5HAU</t>
  </si>
  <si>
    <t>USD/CAD Turbo-Long (Morgan St.) o.e. - 1,3556</t>
  </si>
  <si>
    <t>USD/CAD Turbo-Long (Vont.) o.e. - 1,3771</t>
  </si>
  <si>
    <t>VH32VH</t>
  </si>
  <si>
    <t>DAX Turbo-Long (Morgan St.) o.e.-22.524 (1/2 Pos.Teilverkauf)</t>
  </si>
  <si>
    <t xml:space="preserve">VH4KHV </t>
  </si>
  <si>
    <t>EUR/USD Turbo-Put (Vont.) 12/25 - 1,1810</t>
  </si>
  <si>
    <t>VH4RR3</t>
  </si>
  <si>
    <t>DAX Turbo-Long (Vont.) o.e. - 24.180</t>
  </si>
  <si>
    <t>S&amp;P 500 Discount-Put-OS (Vont.) 12/25 - 7.000/6.500</t>
  </si>
  <si>
    <t>VK94F8</t>
  </si>
  <si>
    <t>USD/JPY-Turbo-Call (Vont.) 12/25. - 149,50</t>
  </si>
  <si>
    <t>VH54AS</t>
  </si>
  <si>
    <t>Nasdaq 100 Turbo-Put (Vont.) 12/25 - 25.500</t>
  </si>
  <si>
    <t>VK8H0M</t>
  </si>
  <si>
    <t>Palladium Turbo-Put (Vont.) 12/25 - 1.640</t>
  </si>
  <si>
    <t>VK9EPQ</t>
  </si>
  <si>
    <t>UG9L6T</t>
  </si>
  <si>
    <t>DAX Turbo-Long (Unicredit) o.e. - 23.822</t>
  </si>
  <si>
    <t>S&amp;P 500 Discount-Put-OS (Vont.) 12/25 - 6.800/6.600</t>
  </si>
  <si>
    <t>VD9ZQG</t>
  </si>
  <si>
    <t xml:space="preserve">MK0VBR </t>
  </si>
  <si>
    <t>DAX Discount-Put-OS (Morgan St.) 12/25 - 24.500/23.500</t>
  </si>
  <si>
    <t>EUR/USD Turbo-Put (Vont.) 12/25 - 1,1820</t>
  </si>
  <si>
    <t xml:space="preserve">VH4F0J </t>
  </si>
  <si>
    <t>Rheinmetall Discount-Call-OS (Morgan St) 03/26 - 1600/1850</t>
  </si>
  <si>
    <t>MK7EK9</t>
  </si>
  <si>
    <t>DAX Turbo-Short (Vont.) o.e. - 24.462</t>
  </si>
  <si>
    <t>DAX Turbo-Long (Morgan St.) o.e. - 22.524 (1/2 Pos.-Restverkauf)</t>
  </si>
  <si>
    <t xml:space="preserve">Keine </t>
  </si>
  <si>
    <t>,</t>
  </si>
  <si>
    <t xml:space="preserve">MK0VBY </t>
  </si>
  <si>
    <t>DAX Discount-Put-OS (Morgan St.) 12/25 - 24.200/23.200</t>
  </si>
  <si>
    <t>VH5NLY</t>
  </si>
  <si>
    <t>VH54AY</t>
  </si>
  <si>
    <t>USD/JPY-Turbo-Call (Vont.) 12/25. - 147,50</t>
  </si>
  <si>
    <t>HT0A3B</t>
  </si>
  <si>
    <t>HT67DE</t>
  </si>
  <si>
    <t>JPMorgan Turbo-Short (HSBC)  o.e. - 318,30</t>
  </si>
  <si>
    <t>Citigroup Turbo-Short (HSBC) o.e. - 108,88</t>
  </si>
  <si>
    <t>VK8B3F</t>
  </si>
  <si>
    <t>DAX Turbo-Short (Vont.) o.e. - 24.827</t>
  </si>
  <si>
    <t xml:space="preserve">MM59MV </t>
  </si>
  <si>
    <t>Gold Turbo-Long (Morgan St.) o.e. - 3.956</t>
  </si>
  <si>
    <t>S&amp;P 500 Discount-Put-OS (Vont.) 12/25 - 6.900/6.700</t>
  </si>
  <si>
    <t>VD9ZQ2</t>
  </si>
  <si>
    <t>WTI Crude Oil Turbo-Short (Morgan St.) o.e.- 67,63</t>
  </si>
  <si>
    <t>MM4H9V</t>
  </si>
  <si>
    <t>DAX Discount-Put-OS (Morgan St.) 12/25 - 24.400/23.400</t>
  </si>
  <si>
    <t xml:space="preserve">MK0VBU </t>
  </si>
  <si>
    <t>DAX Turbo-Long (Vont.) o.e. - 23.552</t>
  </si>
  <si>
    <t>VH4Y7Q</t>
  </si>
  <si>
    <t>Nasdaq 100 Turbo-Long (Vont.) o.e. - 24.777</t>
  </si>
  <si>
    <t>VH6U0X</t>
  </si>
  <si>
    <t>DAX Call-OS (Vont) 11/25 - 24.200</t>
  </si>
  <si>
    <t>VG60EV</t>
  </si>
  <si>
    <t xml:space="preserve">VH38X9 </t>
  </si>
  <si>
    <r>
      <t xml:space="preserve">Gold Turbo-Long (Vont.) o.e. - 3.698 </t>
    </r>
    <r>
      <rPr>
        <b/>
        <sz val="10"/>
        <rFont val="Arial"/>
        <family val="2"/>
      </rPr>
      <t>(1/2 Pos.)</t>
    </r>
  </si>
  <si>
    <t xml:space="preserve">MK0VBP </t>
  </si>
  <si>
    <t>DAX Discount-Put-OS (Morgan St.) 12/25 - 24.600/23.600</t>
  </si>
  <si>
    <t>Bitcoin Mini-Future-Short (Morgan St.) o.e. - 136.728/127.306</t>
  </si>
  <si>
    <t>VH63HJ</t>
  </si>
  <si>
    <t>DAX Turbo-Short (Vont.) o.e. - 24.529</t>
  </si>
  <si>
    <t>VD98K6</t>
  </si>
  <si>
    <t>VIX Mini-Future-Long (Vont.) o.e. - 13,28/15,00</t>
  </si>
  <si>
    <t>VIX Mini-Future-Long (Vont.) o.e. - 12,57/14,20</t>
  </si>
  <si>
    <t>DAX Turbo-Put (Vont.) 03/26. - 24.800</t>
  </si>
  <si>
    <t>VK1DWD</t>
  </si>
  <si>
    <t>DAX Turbo-Short (HSBC) o.e. - 24.703</t>
  </si>
  <si>
    <t>HT7MS7</t>
  </si>
  <si>
    <t>S&amp;P 500 Turbo-Put (Vont. 03/26 - 6.980</t>
  </si>
  <si>
    <t xml:space="preserve">VH54CD </t>
  </si>
  <si>
    <t>HT8B79</t>
  </si>
  <si>
    <t>DAX Turbo-Short (HSBC) o.e. - 24.301</t>
  </si>
  <si>
    <t>DAX Discount-Put-OS (Morgan St.) 12/25 - 24.300/23.300</t>
  </si>
  <si>
    <t xml:space="preserve">MK0VBW </t>
  </si>
  <si>
    <t>Gold Turbo-Long (Morgan St.) o.e. - 3.889</t>
  </si>
  <si>
    <t xml:space="preserve">MM57BH </t>
  </si>
  <si>
    <t>Nasdaq100 Turbo-Short (Vont.) o.e. 26.305</t>
  </si>
  <si>
    <t>VK7L41</t>
  </si>
  <si>
    <t>VH6ENT</t>
  </si>
  <si>
    <t>Nasdaq100-Turbo-Call (MS) o.e. 24.599,90</t>
  </si>
  <si>
    <t>MM5PS4</t>
  </si>
  <si>
    <t>VH44XD</t>
  </si>
  <si>
    <t>EUR/USD Turbo-Put (Vont.) 03/26 - 1,1770</t>
  </si>
  <si>
    <t>DAX Turbo-Put (Vont.) 03/26 - 24500</t>
  </si>
  <si>
    <t>DAX Turbo-Long (Vont.) o.e. -23.940</t>
  </si>
  <si>
    <t>VH78D2</t>
  </si>
  <si>
    <t>GBP/USD Turbo-Short (Morgan St.) o.e.- 1,3427</t>
  </si>
  <si>
    <t>MM62BP</t>
  </si>
  <si>
    <t>DAX Turbo-Long (Vont.) o.e. - 23.993</t>
  </si>
  <si>
    <t>VH8GH5</t>
  </si>
  <si>
    <t>VH8CSY</t>
  </si>
  <si>
    <t>DAX Turbo-Long (Vont.) o.e. - 23.721</t>
  </si>
  <si>
    <t>T-Notes Turbo-Short (HSBC) o.e. - 114,01</t>
  </si>
  <si>
    <t>HG51Y0</t>
  </si>
  <si>
    <t>Siemens Turbo-Long (Vont.) o.e. - 217,67</t>
  </si>
  <si>
    <t>VH0FR9</t>
  </si>
  <si>
    <t>HT8BQ9</t>
  </si>
  <si>
    <t>DAX Turbo-Long (HSBC) o.e. -23.530</t>
  </si>
  <si>
    <t>S&amp;P 500 Turbo-Long (Morgan St.) o.e. - 6.643</t>
  </si>
  <si>
    <t xml:space="preserve">MM74YQ </t>
  </si>
  <si>
    <t>Bayer Turbo-Long (Vont.) o.e. - 27,53</t>
  </si>
  <si>
    <t>VH0TBW</t>
  </si>
  <si>
    <r>
      <t xml:space="preserve">DAX Turbo-Put (Vont.) 03/26 - 24.000 </t>
    </r>
    <r>
      <rPr>
        <b/>
        <sz val="10"/>
        <rFont val="Arial"/>
        <family val="2"/>
      </rPr>
      <t>(1/2 Pos.)</t>
    </r>
  </si>
  <si>
    <r>
      <t xml:space="preserve">Nasdaq 100 Turbo-Put (Vont.) 03/26 - 25.600 </t>
    </r>
    <r>
      <rPr>
        <b/>
        <sz val="10"/>
        <rFont val="Arial"/>
        <family val="2"/>
      </rPr>
      <t>(1/2 Pos.)</t>
    </r>
  </si>
  <si>
    <t>VH8N6M</t>
  </si>
  <si>
    <t>VH8V6S</t>
  </si>
  <si>
    <t xml:space="preserve">MM4GPZ </t>
  </si>
  <si>
    <t>USD/CAD Turbo-Long (Vont.) o.e. - 1,3848</t>
  </si>
  <si>
    <t>Silber Turbo-Short (Morgan St.) o.e.- 54,82</t>
  </si>
  <si>
    <t>MM5P7Z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</si>
</sst>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0.00_ ;[Red]\-0.00\ "/>
    <numFmt numFmtId="166" formatCode="#,##0.00_ ;[Red]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b/>
      <sz val="12"/>
      <color rgb="FF0070C0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b/>
      <sz val="18"/>
      <color rgb="FFFF0000"/>
      <name val="Arial"/>
      <family val="2"/>
    </font>
    <font>
      <b/>
      <sz val="24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b/>
      <sz val="14"/>
      <color rgb="FF7030A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/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6" xfId="0" applyNumberFormat="1" applyFont="1" applyBorder="1"/>
    <xf numFmtId="164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3" fontId="2" fillId="0" borderId="8" xfId="0" applyNumberFormat="1" applyFont="1" applyBorder="1"/>
    <xf numFmtId="0" fontId="4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2" fontId="2" fillId="0" borderId="0" xfId="0" applyNumberFormat="1" applyFont="1"/>
    <xf numFmtId="9" fontId="2" fillId="0" borderId="0" xfId="0" applyNumberFormat="1" applyFont="1"/>
    <xf numFmtId="2" fontId="2" fillId="0" borderId="10" xfId="0" applyNumberFormat="1" applyFont="1" applyBorder="1"/>
    <xf numFmtId="2" fontId="4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horizontal="right"/>
    </xf>
    <xf numFmtId="10" fontId="4" fillId="0" borderId="0" xfId="1" applyNumberFormat="1" applyFont="1" applyBorder="1"/>
    <xf numFmtId="164" fontId="2" fillId="0" borderId="9" xfId="0" applyNumberFormat="1" applyFont="1" applyBorder="1" applyAlignment="1">
      <alignment horizontal="center"/>
    </xf>
    <xf numFmtId="0" fontId="4" fillId="0" borderId="10" xfId="0" applyFont="1" applyBorder="1"/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3" fontId="2" fillId="0" borderId="11" xfId="0" applyNumberFormat="1" applyFont="1" applyBorder="1"/>
    <xf numFmtId="0" fontId="2" fillId="0" borderId="5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4" fillId="0" borderId="8" xfId="0" applyNumberFormat="1" applyFont="1" applyBorder="1" applyAlignment="1">
      <alignment horizontal="center"/>
    </xf>
    <xf numFmtId="9" fontId="4" fillId="0" borderId="0" xfId="0" applyNumberFormat="1" applyFont="1"/>
    <xf numFmtId="2" fontId="2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center"/>
    </xf>
    <xf numFmtId="9" fontId="2" fillId="0" borderId="10" xfId="0" applyNumberFormat="1" applyFont="1" applyBorder="1"/>
    <xf numFmtId="0" fontId="4" fillId="0" borderId="0" xfId="0" applyFont="1" applyAlignment="1">
      <alignment horizontal="right"/>
    </xf>
    <xf numFmtId="3" fontId="4" fillId="0" borderId="8" xfId="0" applyNumberFormat="1" applyFont="1" applyBorder="1"/>
    <xf numFmtId="0" fontId="4" fillId="0" borderId="5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right"/>
    </xf>
    <xf numFmtId="10" fontId="2" fillId="0" borderId="0" xfId="1" applyNumberFormat="1" applyFont="1" applyBorder="1"/>
    <xf numFmtId="166" fontId="2" fillId="0" borderId="8" xfId="0" applyNumberFormat="1" applyFont="1" applyBorder="1"/>
    <xf numFmtId="0" fontId="7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166" fontId="4" fillId="0" borderId="8" xfId="0" applyNumberFormat="1" applyFont="1" applyBorder="1"/>
    <xf numFmtId="0" fontId="2" fillId="0" borderId="10" xfId="0" applyFont="1" applyBorder="1" applyAlignment="1">
      <alignment horizontal="right"/>
    </xf>
    <xf numFmtId="10" fontId="2" fillId="0" borderId="10" xfId="1" applyNumberFormat="1" applyFont="1" applyBorder="1"/>
    <xf numFmtId="4" fontId="4" fillId="0" borderId="8" xfId="0" applyNumberFormat="1" applyFont="1" applyBorder="1"/>
    <xf numFmtId="164" fontId="0" fillId="0" borderId="4" xfId="0" applyNumberFormat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center"/>
    </xf>
    <xf numFmtId="3" fontId="0" fillId="0" borderId="6" xfId="0" applyNumberFormat="1" applyBorder="1"/>
    <xf numFmtId="0" fontId="0" fillId="0" borderId="7" xfId="0" applyBorder="1"/>
    <xf numFmtId="0" fontId="0" fillId="0" borderId="8" xfId="0" applyBorder="1"/>
    <xf numFmtId="2" fontId="4" fillId="0" borderId="10" xfId="0" applyNumberFormat="1" applyFont="1" applyBorder="1" applyAlignment="1">
      <alignment horizontal="right"/>
    </xf>
    <xf numFmtId="9" fontId="4" fillId="0" borderId="10" xfId="0" applyNumberFormat="1" applyFont="1" applyBorder="1"/>
    <xf numFmtId="2" fontId="4" fillId="0" borderId="0" xfId="0" applyNumberFormat="1" applyFont="1" applyAlignment="1">
      <alignment horizontal="right"/>
    </xf>
    <xf numFmtId="164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164" fontId="4" fillId="0" borderId="10" xfId="0" applyNumberFormat="1" applyFont="1" applyBorder="1" applyAlignment="1">
      <alignment horizontal="center"/>
    </xf>
    <xf numFmtId="166" fontId="4" fillId="0" borderId="11" xfId="0" applyNumberFormat="1" applyFont="1" applyBorder="1"/>
    <xf numFmtId="0" fontId="0" fillId="2" borderId="9" xfId="0" applyFill="1" applyBorder="1"/>
    <xf numFmtId="0" fontId="0" fillId="2" borderId="10" xfId="0" applyFill="1" applyBorder="1"/>
    <xf numFmtId="0" fontId="8" fillId="2" borderId="10" xfId="0" applyFont="1" applyFill="1" applyBorder="1" applyAlignment="1">
      <alignment horizontal="right"/>
    </xf>
    <xf numFmtId="9" fontId="9" fillId="2" borderId="10" xfId="0" applyNumberFormat="1" applyFont="1" applyFill="1" applyBorder="1"/>
    <xf numFmtId="164" fontId="2" fillId="0" borderId="15" xfId="0" applyNumberFormat="1" applyFont="1" applyBorder="1" applyAlignment="1">
      <alignment horizontal="center"/>
    </xf>
    <xf numFmtId="166" fontId="4" fillId="0" borderId="16" xfId="0" applyNumberFormat="1" applyFont="1" applyBorder="1"/>
    <xf numFmtId="9" fontId="2" fillId="0" borderId="2" xfId="0" applyNumberFormat="1" applyFont="1" applyBorder="1"/>
    <xf numFmtId="0" fontId="11" fillId="0" borderId="2" xfId="0" applyFont="1" applyBorder="1"/>
    <xf numFmtId="0" fontId="11" fillId="0" borderId="10" xfId="0" applyFont="1" applyBorder="1"/>
    <xf numFmtId="0" fontId="12" fillId="0" borderId="2" xfId="0" applyFont="1" applyBorder="1"/>
    <xf numFmtId="165" fontId="4" fillId="0" borderId="8" xfId="1" applyNumberFormat="1" applyFont="1" applyBorder="1"/>
    <xf numFmtId="3" fontId="2" fillId="0" borderId="10" xfId="0" applyNumberFormat="1" applyFont="1" applyBorder="1"/>
    <xf numFmtId="0" fontId="0" fillId="0" borderId="0" xfId="0" applyAlignment="1">
      <alignment horizontal="center"/>
    </xf>
    <xf numFmtId="0" fontId="1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3" fillId="0" borderId="0" xfId="0" applyFont="1"/>
    <xf numFmtId="0" fontId="14" fillId="0" borderId="5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15" fillId="0" borderId="0" xfId="0" applyFont="1"/>
    <xf numFmtId="164" fontId="3" fillId="0" borderId="0" xfId="0" applyNumberFormat="1" applyFont="1" applyAlignment="1">
      <alignment horizontal="left"/>
    </xf>
    <xf numFmtId="14" fontId="2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10" xfId="0" applyNumberFormat="1" applyFont="1" applyBorder="1" applyAlignment="1">
      <alignment horizontal="left"/>
    </xf>
    <xf numFmtId="14" fontId="2" fillId="0" borderId="11" xfId="0" applyNumberFormat="1" applyFont="1" applyBorder="1"/>
    <xf numFmtId="165" fontId="4" fillId="0" borderId="11" xfId="0" applyNumberFormat="1" applyFont="1" applyBorder="1"/>
    <xf numFmtId="166" fontId="4" fillId="0" borderId="0" xfId="0" applyNumberFormat="1" applyFont="1"/>
    <xf numFmtId="0" fontId="8" fillId="0" borderId="0" xfId="0" applyFont="1" applyAlignment="1">
      <alignment horizontal="center"/>
    </xf>
    <xf numFmtId="166" fontId="8" fillId="0" borderId="0" xfId="0" applyNumberFormat="1" applyFont="1"/>
    <xf numFmtId="2" fontId="4" fillId="0" borderId="0" xfId="0" applyNumberFormat="1" applyFont="1" applyAlignment="1">
      <alignment horizontal="left"/>
    </xf>
    <xf numFmtId="9" fontId="4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0" fontId="16" fillId="0" borderId="0" xfId="0" applyFont="1"/>
    <xf numFmtId="0" fontId="17" fillId="2" borderId="10" xfId="0" applyFont="1" applyFill="1" applyBorder="1"/>
    <xf numFmtId="2" fontId="18" fillId="2" borderId="10" xfId="0" applyNumberFormat="1" applyFont="1" applyFill="1" applyBorder="1" applyAlignment="1">
      <alignment horizontal="right"/>
    </xf>
    <xf numFmtId="10" fontId="19" fillId="2" borderId="11" xfId="0" applyNumberFormat="1" applyFont="1" applyFill="1" applyBorder="1"/>
    <xf numFmtId="2" fontId="2" fillId="0" borderId="13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center"/>
    </xf>
    <xf numFmtId="2" fontId="2" fillId="0" borderId="13" xfId="0" applyNumberFormat="1" applyFont="1" applyBorder="1"/>
    <xf numFmtId="9" fontId="2" fillId="0" borderId="13" xfId="0" applyNumberFormat="1" applyFont="1" applyBorder="1"/>
    <xf numFmtId="2" fontId="2" fillId="0" borderId="17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right"/>
    </xf>
    <xf numFmtId="164" fontId="2" fillId="0" borderId="17" xfId="0" applyNumberFormat="1" applyFont="1" applyBorder="1" applyAlignment="1">
      <alignment horizontal="center"/>
    </xf>
    <xf numFmtId="2" fontId="2" fillId="0" borderId="17" xfId="0" applyNumberFormat="1" applyFont="1" applyBorder="1"/>
    <xf numFmtId="9" fontId="2" fillId="0" borderId="17" xfId="0" applyNumberFormat="1" applyFont="1" applyBorder="1"/>
    <xf numFmtId="164" fontId="2" fillId="0" borderId="12" xfId="0" applyNumberFormat="1" applyFont="1" applyBorder="1" applyAlignment="1">
      <alignment horizontal="center"/>
    </xf>
    <xf numFmtId="166" fontId="2" fillId="0" borderId="14" xfId="0" applyNumberFormat="1" applyFont="1" applyBorder="1"/>
    <xf numFmtId="164" fontId="2" fillId="0" borderId="18" xfId="0" applyNumberFormat="1" applyFont="1" applyBorder="1" applyAlignment="1">
      <alignment horizontal="center"/>
    </xf>
    <xf numFmtId="166" fontId="2" fillId="0" borderId="19" xfId="0" applyNumberFormat="1" applyFont="1" applyBorder="1"/>
    <xf numFmtId="0" fontId="20" fillId="0" borderId="13" xfId="0" applyFont="1" applyBorder="1"/>
    <xf numFmtId="0" fontId="20" fillId="0" borderId="0" xfId="0" applyFont="1"/>
    <xf numFmtId="0" fontId="20" fillId="0" borderId="17" xfId="0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452"/>
  <sheetViews>
    <sheetView tabSelected="1" topLeftCell="A398" zoomScaleNormal="100" workbookViewId="0">
      <selection activeCell="H415" sqref="H415"/>
    </sheetView>
  </sheetViews>
  <sheetFormatPr baseColWidth="10" defaultColWidth="11.3828125" defaultRowHeight="14.6" x14ac:dyDescent="0.4"/>
  <cols>
    <col min="1" max="1" width="11.84375" customWidth="1"/>
    <col min="2" max="2" width="12.53515625" customWidth="1"/>
    <col min="3" max="3" width="51.15234375" customWidth="1"/>
    <col min="4" max="4" width="11.69140625" style="86" customWidth="1"/>
    <col min="9" max="9" width="12.84375" customWidth="1"/>
    <col min="10" max="10" width="14" customWidth="1"/>
    <col min="11" max="11" width="3.15234375" customWidth="1"/>
  </cols>
  <sheetData>
    <row r="1" spans="1:10" ht="21" customHeight="1" thickBot="1" x14ac:dyDescent="0.45"/>
    <row r="2" spans="1:10" ht="42.75" customHeight="1" thickBot="1" x14ac:dyDescent="0.75">
      <c r="B2" s="1"/>
      <c r="C2" s="83" t="s">
        <v>31</v>
      </c>
      <c r="D2" s="87"/>
      <c r="E2" s="2"/>
      <c r="F2" s="2"/>
      <c r="G2" s="3"/>
      <c r="H2" s="2"/>
      <c r="I2" s="2"/>
      <c r="J2" s="4"/>
    </row>
    <row r="3" spans="1:10" x14ac:dyDescent="0.4">
      <c r="B3" s="5"/>
      <c r="C3" s="43" t="s">
        <v>0</v>
      </c>
      <c r="D3" s="67"/>
      <c r="E3" s="52" t="s">
        <v>0</v>
      </c>
      <c r="F3" s="6"/>
      <c r="G3" s="7"/>
      <c r="H3" s="8"/>
      <c r="I3" s="8"/>
      <c r="J3" s="9"/>
    </row>
    <row r="4" spans="1:10" x14ac:dyDescent="0.4">
      <c r="B4" s="10"/>
      <c r="C4" s="13" t="s">
        <v>20</v>
      </c>
      <c r="D4" s="35"/>
      <c r="E4" s="99"/>
      <c r="F4" s="99"/>
      <c r="G4" s="12"/>
      <c r="H4" s="13"/>
      <c r="I4" s="13"/>
      <c r="J4" s="14"/>
    </row>
    <row r="5" spans="1:10" ht="15" thickBot="1" x14ac:dyDescent="0.45">
      <c r="B5" s="24"/>
      <c r="C5" s="26"/>
      <c r="D5" s="90"/>
      <c r="E5" s="103"/>
      <c r="F5" s="103"/>
      <c r="G5" s="39"/>
      <c r="H5" s="26"/>
      <c r="I5" s="54" t="s">
        <v>0</v>
      </c>
      <c r="J5" s="104" t="s">
        <v>0</v>
      </c>
    </row>
    <row r="6" spans="1:10" ht="32.25" customHeight="1" thickBot="1" x14ac:dyDescent="0.45">
      <c r="B6" s="12"/>
      <c r="C6" s="13"/>
      <c r="D6" s="35"/>
      <c r="E6" s="99"/>
      <c r="F6" s="99"/>
      <c r="G6" s="12"/>
      <c r="H6" s="13"/>
      <c r="I6" s="48"/>
      <c r="J6" s="100"/>
    </row>
    <row r="7" spans="1:10" ht="41.25" customHeight="1" thickBot="1" x14ac:dyDescent="0.6">
      <c r="B7" s="1"/>
      <c r="C7" s="81" t="s">
        <v>35</v>
      </c>
      <c r="D7" s="88"/>
      <c r="E7" s="2"/>
      <c r="F7" s="2"/>
      <c r="G7" s="3"/>
      <c r="H7" s="2"/>
      <c r="I7" s="2"/>
      <c r="J7" s="4"/>
    </row>
    <row r="8" spans="1:10" x14ac:dyDescent="0.4">
      <c r="B8" s="10"/>
      <c r="C8" s="101"/>
      <c r="D8" s="102"/>
      <c r="E8" s="99"/>
      <c r="F8" s="99"/>
      <c r="G8" s="12"/>
      <c r="H8" s="13"/>
      <c r="I8" s="13"/>
      <c r="J8" s="14"/>
    </row>
    <row r="9" spans="1:10" x14ac:dyDescent="0.4">
      <c r="B9" s="10"/>
      <c r="C9" s="47" t="s">
        <v>14</v>
      </c>
      <c r="D9" s="89"/>
      <c r="E9" s="13"/>
      <c r="F9" s="13"/>
      <c r="G9" s="22"/>
      <c r="H9" s="11"/>
      <c r="I9" s="23"/>
      <c r="J9" s="14"/>
    </row>
    <row r="10" spans="1:10" x14ac:dyDescent="0.4">
      <c r="B10" s="45" t="s">
        <v>1</v>
      </c>
      <c r="C10" s="15" t="s">
        <v>2</v>
      </c>
      <c r="D10" s="15" t="s">
        <v>30</v>
      </c>
      <c r="E10" s="15" t="s">
        <v>1</v>
      </c>
      <c r="F10" s="15" t="s">
        <v>15</v>
      </c>
      <c r="G10" s="46" t="s">
        <v>3</v>
      </c>
      <c r="H10" s="15" t="s">
        <v>3</v>
      </c>
      <c r="I10" s="15" t="s">
        <v>4</v>
      </c>
      <c r="J10" s="36" t="s">
        <v>4</v>
      </c>
    </row>
    <row r="11" spans="1:10" x14ac:dyDescent="0.4">
      <c r="B11" s="45" t="s">
        <v>5</v>
      </c>
      <c r="C11" s="35"/>
      <c r="D11" s="35"/>
      <c r="E11" s="15" t="s">
        <v>6</v>
      </c>
      <c r="F11" s="15" t="s">
        <v>16</v>
      </c>
      <c r="G11" s="46" t="s">
        <v>5</v>
      </c>
      <c r="H11" s="15" t="s">
        <v>7</v>
      </c>
      <c r="I11" s="15" t="s">
        <v>9</v>
      </c>
      <c r="J11" s="36" t="s">
        <v>17</v>
      </c>
    </row>
    <row r="12" spans="1:10" x14ac:dyDescent="0.4">
      <c r="B12" s="45"/>
      <c r="C12" s="15" t="s">
        <v>19</v>
      </c>
      <c r="D12" s="15"/>
      <c r="E12" s="15"/>
      <c r="F12" s="15"/>
      <c r="G12" s="46"/>
      <c r="H12" s="15"/>
      <c r="I12" s="15"/>
      <c r="J12" s="36"/>
    </row>
    <row r="13" spans="1:10" x14ac:dyDescent="0.4">
      <c r="B13" s="45"/>
      <c r="C13" s="15"/>
      <c r="D13" s="15"/>
      <c r="E13" s="15"/>
      <c r="F13" s="15"/>
      <c r="G13" s="46"/>
      <c r="H13" s="15"/>
      <c r="I13" s="15"/>
      <c r="J13" s="36"/>
    </row>
    <row r="14" spans="1:10" ht="15.75" customHeight="1" x14ac:dyDescent="0.4">
      <c r="B14" s="10"/>
      <c r="C14" s="13"/>
      <c r="D14" s="97"/>
      <c r="E14" s="16"/>
      <c r="F14" s="16"/>
      <c r="G14" s="12"/>
      <c r="H14" s="17"/>
      <c r="I14" s="18"/>
      <c r="J14" s="50"/>
    </row>
    <row r="15" spans="1:10" ht="14.25" customHeight="1" x14ac:dyDescent="0.4">
      <c r="A15" s="12"/>
      <c r="B15" s="10">
        <v>45667</v>
      </c>
      <c r="C15" s="13" t="s">
        <v>54</v>
      </c>
      <c r="D15" s="97" t="s">
        <v>53</v>
      </c>
      <c r="E15" s="16">
        <v>4.7699999999999996</v>
      </c>
      <c r="F15" s="16">
        <v>3.79</v>
      </c>
      <c r="G15" s="12">
        <v>45667</v>
      </c>
      <c r="H15" s="17">
        <v>3.78</v>
      </c>
      <c r="I15" s="18">
        <f t="shared" ref="I15:I24" si="0">(H15/E15-1)</f>
        <v>-0.20754716981132071</v>
      </c>
      <c r="J15" s="50">
        <f t="shared" ref="J15:J24" si="1">(H15-E15)/(E15-F15)</f>
        <v>-1.0102040816326534</v>
      </c>
    </row>
    <row r="16" spans="1:10" ht="14.25" customHeight="1" x14ac:dyDescent="0.4">
      <c r="A16" s="12"/>
      <c r="B16" s="10">
        <v>45672</v>
      </c>
      <c r="C16" s="13" t="s">
        <v>65</v>
      </c>
      <c r="D16" s="97" t="s">
        <v>64</v>
      </c>
      <c r="E16" s="16">
        <v>5.59</v>
      </c>
      <c r="F16" s="16">
        <v>4.54</v>
      </c>
      <c r="G16" s="12">
        <v>45672</v>
      </c>
      <c r="H16" s="17">
        <v>8.19</v>
      </c>
      <c r="I16" s="18">
        <f t="shared" si="0"/>
        <v>0.46511627906976738</v>
      </c>
      <c r="J16" s="50">
        <f t="shared" si="1"/>
        <v>2.4761904761904763</v>
      </c>
    </row>
    <row r="17" spans="1:11" ht="14.25" customHeight="1" x14ac:dyDescent="0.4">
      <c r="A17" s="12"/>
      <c r="B17" s="10">
        <v>45692</v>
      </c>
      <c r="C17" s="13" t="s">
        <v>100</v>
      </c>
      <c r="D17" s="97" t="s">
        <v>99</v>
      </c>
      <c r="E17" s="16">
        <v>4.45</v>
      </c>
      <c r="F17" s="16">
        <v>3.5</v>
      </c>
      <c r="G17" s="12">
        <v>45692</v>
      </c>
      <c r="H17" s="17">
        <v>4.8099999999999996</v>
      </c>
      <c r="I17" s="18">
        <f t="shared" si="0"/>
        <v>8.0898876404494224E-2</v>
      </c>
      <c r="J17" s="50">
        <f t="shared" si="1"/>
        <v>0.37894736842105198</v>
      </c>
    </row>
    <row r="18" spans="1:11" ht="14.25" customHeight="1" x14ac:dyDescent="0.4">
      <c r="A18" s="12"/>
      <c r="B18" s="10">
        <v>45693</v>
      </c>
      <c r="C18" s="13" t="s">
        <v>102</v>
      </c>
      <c r="D18" s="97" t="s">
        <v>101</v>
      </c>
      <c r="E18" s="16">
        <v>6.26</v>
      </c>
      <c r="F18" s="16">
        <v>5.2</v>
      </c>
      <c r="G18" s="12">
        <v>45693</v>
      </c>
      <c r="H18" s="17">
        <v>5.7</v>
      </c>
      <c r="I18" s="18">
        <f t="shared" si="0"/>
        <v>-8.9456869009584605E-2</v>
      </c>
      <c r="J18" s="50">
        <f t="shared" si="1"/>
        <v>-0.5283018867924526</v>
      </c>
    </row>
    <row r="19" spans="1:11" ht="14.25" customHeight="1" x14ac:dyDescent="0.4">
      <c r="A19" s="12"/>
      <c r="B19" s="10">
        <v>45700</v>
      </c>
      <c r="C19" s="13" t="s">
        <v>114</v>
      </c>
      <c r="D19" s="97" t="s">
        <v>115</v>
      </c>
      <c r="E19" s="16">
        <v>2.27</v>
      </c>
      <c r="F19" s="16">
        <v>0</v>
      </c>
      <c r="G19" s="12">
        <v>45701</v>
      </c>
      <c r="H19" s="17">
        <v>1.03</v>
      </c>
      <c r="I19" s="18">
        <f t="shared" si="0"/>
        <v>-0.54625550660792954</v>
      </c>
      <c r="J19" s="50">
        <f t="shared" si="1"/>
        <v>-0.54625550660792954</v>
      </c>
    </row>
    <row r="20" spans="1:11" ht="14.25" customHeight="1" x14ac:dyDescent="0.4">
      <c r="A20" s="12"/>
      <c r="B20" s="10">
        <v>45708</v>
      </c>
      <c r="C20" s="13" t="s">
        <v>134</v>
      </c>
      <c r="D20" s="97" t="s">
        <v>135</v>
      </c>
      <c r="E20" s="16">
        <v>5.52</v>
      </c>
      <c r="F20" s="16">
        <v>4.58</v>
      </c>
      <c r="G20" s="12">
        <v>45708</v>
      </c>
      <c r="H20" s="17">
        <v>6.35</v>
      </c>
      <c r="I20" s="18">
        <f t="shared" si="0"/>
        <v>0.15036231884057982</v>
      </c>
      <c r="J20" s="50">
        <f t="shared" si="1"/>
        <v>0.88297872340425587</v>
      </c>
    </row>
    <row r="21" spans="1:11" ht="14.25" customHeight="1" x14ac:dyDescent="0.4">
      <c r="A21" s="12"/>
      <c r="B21" s="10">
        <v>45713</v>
      </c>
      <c r="C21" s="13" t="s">
        <v>148</v>
      </c>
      <c r="D21" s="97" t="s">
        <v>149</v>
      </c>
      <c r="E21" s="16">
        <v>5.55</v>
      </c>
      <c r="F21" s="16">
        <v>4.51</v>
      </c>
      <c r="G21" s="12">
        <v>45713</v>
      </c>
      <c r="H21" s="17">
        <v>6.88</v>
      </c>
      <c r="I21" s="18">
        <f t="shared" si="0"/>
        <v>0.23963963963963963</v>
      </c>
      <c r="J21" s="50">
        <f t="shared" si="1"/>
        <v>1.278846153846154</v>
      </c>
    </row>
    <row r="22" spans="1:11" ht="14.25" customHeight="1" x14ac:dyDescent="0.4">
      <c r="A22" s="12"/>
      <c r="B22" s="10">
        <v>45714</v>
      </c>
      <c r="C22" s="13" t="s">
        <v>153</v>
      </c>
      <c r="D22" s="97" t="s">
        <v>152</v>
      </c>
      <c r="E22" s="16">
        <v>6.3</v>
      </c>
      <c r="F22" s="16">
        <v>5.29</v>
      </c>
      <c r="G22" s="12">
        <v>45714</v>
      </c>
      <c r="H22" s="17">
        <v>8.2899999999999991</v>
      </c>
      <c r="I22" s="18">
        <f t="shared" si="0"/>
        <v>0.31587301587301586</v>
      </c>
      <c r="J22" s="50">
        <f t="shared" si="1"/>
        <v>1.97029702970297</v>
      </c>
    </row>
    <row r="23" spans="1:11" ht="14.25" customHeight="1" x14ac:dyDescent="0.4">
      <c r="A23" s="12"/>
      <c r="B23" s="10">
        <v>45727</v>
      </c>
      <c r="C23" s="13" t="s">
        <v>182</v>
      </c>
      <c r="D23" s="97" t="s">
        <v>181</v>
      </c>
      <c r="E23" s="16">
        <v>4.62</v>
      </c>
      <c r="F23" s="16">
        <v>3.62</v>
      </c>
      <c r="G23" s="12">
        <v>45727</v>
      </c>
      <c r="H23" s="17">
        <v>5.31</v>
      </c>
      <c r="I23" s="18">
        <f t="shared" si="0"/>
        <v>0.14935064935064934</v>
      </c>
      <c r="J23" s="50">
        <f t="shared" si="1"/>
        <v>0.6899999999999995</v>
      </c>
    </row>
    <row r="24" spans="1:11" ht="14.25" customHeight="1" x14ac:dyDescent="0.4">
      <c r="A24" s="12"/>
      <c r="B24" s="10">
        <v>45728</v>
      </c>
      <c r="C24" s="13" t="s">
        <v>187</v>
      </c>
      <c r="D24" s="97" t="s">
        <v>188</v>
      </c>
      <c r="E24" s="16">
        <v>6.37</v>
      </c>
      <c r="F24" s="16">
        <v>5.82</v>
      </c>
      <c r="G24" s="12">
        <v>45728</v>
      </c>
      <c r="H24" s="17">
        <v>8.83</v>
      </c>
      <c r="I24" s="18">
        <f t="shared" si="0"/>
        <v>0.38618524332810056</v>
      </c>
      <c r="J24" s="50">
        <f t="shared" si="1"/>
        <v>4.4727272727272744</v>
      </c>
    </row>
    <row r="25" spans="1:11" ht="14.25" customHeight="1" x14ac:dyDescent="0.4">
      <c r="A25" s="12"/>
      <c r="B25" s="10">
        <v>45730</v>
      </c>
      <c r="C25" s="13" t="s">
        <v>194</v>
      </c>
      <c r="D25" s="97" t="s">
        <v>193</v>
      </c>
      <c r="E25" s="16">
        <v>2.1800000000000002</v>
      </c>
      <c r="F25" s="16">
        <v>1.05</v>
      </c>
      <c r="G25" s="12">
        <v>45730</v>
      </c>
      <c r="H25" s="17">
        <v>3.2</v>
      </c>
      <c r="I25" s="18">
        <f>(H25/E25-1)</f>
        <v>0.46788990825688082</v>
      </c>
      <c r="J25" s="50">
        <f>(H25-E25)/(E25-F25)</f>
        <v>0.90265486725663713</v>
      </c>
      <c r="K25" t="s">
        <v>0</v>
      </c>
    </row>
    <row r="26" spans="1:11" ht="14.25" customHeight="1" x14ac:dyDescent="0.4">
      <c r="A26" s="12"/>
      <c r="B26" s="10">
        <v>45735</v>
      </c>
      <c r="C26" s="13" t="s">
        <v>200</v>
      </c>
      <c r="D26" s="97" t="s">
        <v>199</v>
      </c>
      <c r="E26" s="16">
        <v>6.91</v>
      </c>
      <c r="F26" s="16">
        <v>5.66</v>
      </c>
      <c r="G26" s="12">
        <v>45735</v>
      </c>
      <c r="H26" s="17">
        <v>7.34</v>
      </c>
      <c r="I26" s="18">
        <f t="shared" ref="I26:I82" si="2">(H26/E26-1)</f>
        <v>6.2228654124457217E-2</v>
      </c>
      <c r="J26" s="50">
        <f t="shared" ref="J26:J82" si="3">(H26-E26)/(E26-F26)</f>
        <v>0.34399999999999975</v>
      </c>
    </row>
    <row r="27" spans="1:11" ht="14.25" customHeight="1" x14ac:dyDescent="0.4">
      <c r="A27" s="12"/>
      <c r="B27" s="10">
        <v>45735</v>
      </c>
      <c r="C27" s="13" t="s">
        <v>674</v>
      </c>
      <c r="D27" s="97" t="s">
        <v>201</v>
      </c>
      <c r="E27" s="16">
        <v>5.36</v>
      </c>
      <c r="F27" s="16">
        <v>0</v>
      </c>
      <c r="G27" s="12">
        <v>45736</v>
      </c>
      <c r="H27" s="17">
        <v>4.9400000000000004</v>
      </c>
      <c r="I27" s="18">
        <f t="shared" si="2"/>
        <v>-7.8358208955223829E-2</v>
      </c>
      <c r="J27" s="50">
        <f t="shared" si="3"/>
        <v>-7.8358208955223857E-2</v>
      </c>
    </row>
    <row r="28" spans="1:11" ht="14.25" customHeight="1" x14ac:dyDescent="0.4">
      <c r="A28" s="12"/>
      <c r="B28" s="10">
        <v>45740</v>
      </c>
      <c r="C28" s="13" t="s">
        <v>216</v>
      </c>
      <c r="D28" s="97" t="s">
        <v>215</v>
      </c>
      <c r="E28" s="16">
        <v>6.54</v>
      </c>
      <c r="F28" s="16">
        <v>5.3</v>
      </c>
      <c r="G28" s="12">
        <v>45740</v>
      </c>
      <c r="H28" s="17">
        <v>5.28</v>
      </c>
      <c r="I28" s="18">
        <f t="shared" si="2"/>
        <v>-0.19266055045871555</v>
      </c>
      <c r="J28" s="50">
        <f t="shared" si="3"/>
        <v>-1.0161290322580643</v>
      </c>
    </row>
    <row r="29" spans="1:11" ht="14.25" customHeight="1" x14ac:dyDescent="0.4">
      <c r="A29" s="12"/>
      <c r="B29" s="10">
        <v>45741</v>
      </c>
      <c r="C29" s="13" t="s">
        <v>223</v>
      </c>
      <c r="D29" s="97" t="s">
        <v>222</v>
      </c>
      <c r="E29" s="16">
        <v>3.64</v>
      </c>
      <c r="F29" s="16">
        <v>2.61</v>
      </c>
      <c r="G29" s="12">
        <v>45741</v>
      </c>
      <c r="H29" s="17">
        <v>5.39</v>
      </c>
      <c r="I29" s="18">
        <f t="shared" si="2"/>
        <v>0.48076923076923062</v>
      </c>
      <c r="J29" s="50">
        <f t="shared" si="3"/>
        <v>1.6990291262135915</v>
      </c>
    </row>
    <row r="30" spans="1:11" ht="14.25" customHeight="1" x14ac:dyDescent="0.4">
      <c r="A30" s="12"/>
      <c r="B30" s="10">
        <v>45747</v>
      </c>
      <c r="C30" s="13" t="s">
        <v>229</v>
      </c>
      <c r="D30" s="97" t="s">
        <v>230</v>
      </c>
      <c r="E30" s="16">
        <v>6.7</v>
      </c>
      <c r="F30" s="16">
        <v>5.46</v>
      </c>
      <c r="G30" s="12">
        <v>45747</v>
      </c>
      <c r="H30" s="17">
        <v>5.46</v>
      </c>
      <c r="I30" s="18">
        <f t="shared" si="2"/>
        <v>-0.18507462686567167</v>
      </c>
      <c r="J30" s="50">
        <f t="shared" si="3"/>
        <v>-1</v>
      </c>
    </row>
    <row r="31" spans="1:11" ht="14.25" customHeight="1" x14ac:dyDescent="0.4">
      <c r="A31" s="12"/>
      <c r="B31" s="10">
        <v>45748</v>
      </c>
      <c r="C31" s="13" t="s">
        <v>240</v>
      </c>
      <c r="D31" s="97" t="s">
        <v>239</v>
      </c>
      <c r="E31" s="16">
        <v>6.39</v>
      </c>
      <c r="F31" s="16">
        <v>5.17</v>
      </c>
      <c r="G31" s="12">
        <v>45748</v>
      </c>
      <c r="H31" s="17">
        <v>7.58</v>
      </c>
      <c r="I31" s="18">
        <f t="shared" si="2"/>
        <v>0.18622848200312991</v>
      </c>
      <c r="J31" s="50">
        <f t="shared" si="3"/>
        <v>0.9754098360655743</v>
      </c>
    </row>
    <row r="32" spans="1:11" ht="14.25" customHeight="1" x14ac:dyDescent="0.4">
      <c r="A32" s="12"/>
      <c r="B32" s="10">
        <v>45755</v>
      </c>
      <c r="C32" s="13" t="s">
        <v>273</v>
      </c>
      <c r="D32" s="97" t="s">
        <v>272</v>
      </c>
      <c r="E32" s="16">
        <v>11.97</v>
      </c>
      <c r="F32" s="16">
        <v>10.55</v>
      </c>
      <c r="G32" s="12" t="s">
        <v>274</v>
      </c>
      <c r="H32" s="17">
        <v>10.31</v>
      </c>
      <c r="I32" s="18">
        <f t="shared" si="2"/>
        <v>-0.13868003341687551</v>
      </c>
      <c r="J32" s="50">
        <f t="shared" si="3"/>
        <v>-1.1690140845070425</v>
      </c>
    </row>
    <row r="33" spans="1:10" ht="14.25" customHeight="1" x14ac:dyDescent="0.4">
      <c r="A33" s="12"/>
      <c r="B33" s="10">
        <v>45757</v>
      </c>
      <c r="C33" s="13" t="s">
        <v>280</v>
      </c>
      <c r="D33" s="97" t="s">
        <v>279</v>
      </c>
      <c r="E33" s="16">
        <v>17.71</v>
      </c>
      <c r="F33" s="16">
        <v>15.21</v>
      </c>
      <c r="G33" s="12">
        <v>45757</v>
      </c>
      <c r="H33" s="17">
        <v>15.21</v>
      </c>
      <c r="I33" s="18">
        <f t="shared" si="2"/>
        <v>-0.1411631846414455</v>
      </c>
      <c r="J33" s="50">
        <f t="shared" si="3"/>
        <v>-1</v>
      </c>
    </row>
    <row r="34" spans="1:10" ht="14.25" customHeight="1" x14ac:dyDescent="0.4">
      <c r="A34" s="12"/>
      <c r="B34" s="10">
        <v>45763</v>
      </c>
      <c r="C34" s="13" t="s">
        <v>302</v>
      </c>
      <c r="D34" s="97" t="s">
        <v>301</v>
      </c>
      <c r="E34" s="16">
        <v>9.33</v>
      </c>
      <c r="F34" s="16">
        <v>7.89</v>
      </c>
      <c r="G34" s="12">
        <v>45763</v>
      </c>
      <c r="H34" s="17">
        <v>9.99</v>
      </c>
      <c r="I34" s="18">
        <f t="shared" si="2"/>
        <v>7.0739549839228255E-2</v>
      </c>
      <c r="J34" s="50">
        <f t="shared" si="3"/>
        <v>0.45833333333333331</v>
      </c>
    </row>
    <row r="35" spans="1:10" ht="14.25" customHeight="1" x14ac:dyDescent="0.4">
      <c r="A35" s="12"/>
      <c r="B35" s="10">
        <v>45771</v>
      </c>
      <c r="C35" s="13" t="s">
        <v>311</v>
      </c>
      <c r="D35" s="97" t="s">
        <v>310</v>
      </c>
      <c r="E35" s="16">
        <v>4.0199999999999996</v>
      </c>
      <c r="F35" s="16">
        <v>2.74</v>
      </c>
      <c r="G35" s="12">
        <v>45771</v>
      </c>
      <c r="H35" s="17">
        <v>2.74</v>
      </c>
      <c r="I35" s="18">
        <f t="shared" si="2"/>
        <v>-0.31840796019900486</v>
      </c>
      <c r="J35" s="50">
        <f t="shared" si="3"/>
        <v>-1</v>
      </c>
    </row>
    <row r="36" spans="1:10" ht="14.25" customHeight="1" x14ac:dyDescent="0.4">
      <c r="A36" s="12"/>
      <c r="B36" s="10">
        <v>45777</v>
      </c>
      <c r="C36" s="13" t="s">
        <v>324</v>
      </c>
      <c r="D36" s="97" t="s">
        <v>325</v>
      </c>
      <c r="E36" s="16">
        <v>7.22</v>
      </c>
      <c r="F36" s="16">
        <v>5.72</v>
      </c>
      <c r="G36" s="12">
        <v>45777</v>
      </c>
      <c r="H36" s="17">
        <v>6.3</v>
      </c>
      <c r="I36" s="18">
        <f t="shared" si="2"/>
        <v>-0.12742382271468145</v>
      </c>
      <c r="J36" s="50">
        <f t="shared" si="3"/>
        <v>-0.61333333333333329</v>
      </c>
    </row>
    <row r="37" spans="1:10" ht="14.25" customHeight="1" x14ac:dyDescent="0.4">
      <c r="A37" s="12"/>
      <c r="B37" s="10">
        <v>45783</v>
      </c>
      <c r="C37" s="13" t="s">
        <v>335</v>
      </c>
      <c r="D37" s="97" t="s">
        <v>336</v>
      </c>
      <c r="E37" s="16">
        <v>8.58</v>
      </c>
      <c r="F37" s="16">
        <v>7.19</v>
      </c>
      <c r="G37" s="12">
        <v>45783</v>
      </c>
      <c r="H37" s="17">
        <v>7.23</v>
      </c>
      <c r="I37" s="18">
        <f t="shared" si="2"/>
        <v>-0.15734265734265729</v>
      </c>
      <c r="J37" s="50">
        <f t="shared" si="3"/>
        <v>-0.97122302158273377</v>
      </c>
    </row>
    <row r="38" spans="1:10" ht="14.25" customHeight="1" x14ac:dyDescent="0.4">
      <c r="A38" s="12"/>
      <c r="B38" s="10">
        <v>45785</v>
      </c>
      <c r="C38" s="13" t="s">
        <v>344</v>
      </c>
      <c r="D38" s="97" t="s">
        <v>343</v>
      </c>
      <c r="E38" s="16">
        <v>6.41</v>
      </c>
      <c r="F38" s="16">
        <v>5.44</v>
      </c>
      <c r="G38" s="12">
        <v>45785</v>
      </c>
      <c r="H38" s="17">
        <v>5.44</v>
      </c>
      <c r="I38" s="18">
        <f t="shared" si="2"/>
        <v>-0.15132605304212166</v>
      </c>
      <c r="J38" s="50">
        <f t="shared" si="3"/>
        <v>-1</v>
      </c>
    </row>
    <row r="39" spans="1:10" ht="14.25" customHeight="1" x14ac:dyDescent="0.4">
      <c r="A39" s="12"/>
      <c r="B39" s="10">
        <v>45790</v>
      </c>
      <c r="C39" s="13" t="s">
        <v>354</v>
      </c>
      <c r="D39" s="97" t="s">
        <v>355</v>
      </c>
      <c r="E39" s="16">
        <v>3.75</v>
      </c>
      <c r="F39" s="16">
        <v>1.86</v>
      </c>
      <c r="G39" s="12">
        <v>45791</v>
      </c>
      <c r="H39" s="17">
        <v>4.53</v>
      </c>
      <c r="I39" s="18">
        <f t="shared" si="2"/>
        <v>0.20799999999999996</v>
      </c>
      <c r="J39" s="50">
        <f t="shared" si="3"/>
        <v>0.41269841269841284</v>
      </c>
    </row>
    <row r="40" spans="1:10" ht="14.25" customHeight="1" x14ac:dyDescent="0.4">
      <c r="A40" s="12"/>
      <c r="B40" s="10">
        <v>45792</v>
      </c>
      <c r="C40" s="13" t="s">
        <v>360</v>
      </c>
      <c r="D40" s="97" t="s">
        <v>361</v>
      </c>
      <c r="E40" s="16">
        <v>5.7</v>
      </c>
      <c r="F40" s="16">
        <v>4.26</v>
      </c>
      <c r="G40" s="12">
        <v>45792</v>
      </c>
      <c r="H40" s="17">
        <v>4.96</v>
      </c>
      <c r="I40" s="18">
        <f t="shared" si="2"/>
        <v>-0.12982456140350884</v>
      </c>
      <c r="J40" s="50">
        <f t="shared" si="3"/>
        <v>-0.51388888888888895</v>
      </c>
    </row>
    <row r="41" spans="1:10" ht="14.25" customHeight="1" x14ac:dyDescent="0.4">
      <c r="A41" s="12"/>
      <c r="B41" s="10">
        <v>45798</v>
      </c>
      <c r="C41" s="13" t="s">
        <v>375</v>
      </c>
      <c r="D41" s="97" t="s">
        <v>374</v>
      </c>
      <c r="E41" s="16">
        <v>5</v>
      </c>
      <c r="F41" s="16">
        <v>3.29</v>
      </c>
      <c r="G41" s="12">
        <v>45798</v>
      </c>
      <c r="H41" s="17">
        <v>4.59</v>
      </c>
      <c r="I41" s="18">
        <f t="shared" si="2"/>
        <v>-8.2000000000000073E-2</v>
      </c>
      <c r="J41" s="50">
        <f t="shared" si="3"/>
        <v>-0.23976608187134513</v>
      </c>
    </row>
    <row r="42" spans="1:10" ht="14.25" customHeight="1" x14ac:dyDescent="0.4">
      <c r="A42" s="12"/>
      <c r="B42" s="10">
        <v>45812</v>
      </c>
      <c r="C42" s="13" t="s">
        <v>390</v>
      </c>
      <c r="D42" s="97" t="s">
        <v>389</v>
      </c>
      <c r="E42" s="16">
        <v>5.05</v>
      </c>
      <c r="F42" s="16">
        <v>4.08</v>
      </c>
      <c r="G42" s="12">
        <v>45812</v>
      </c>
      <c r="H42" s="17">
        <v>6.48</v>
      </c>
      <c r="I42" s="18">
        <f t="shared" si="2"/>
        <v>0.2831683168316832</v>
      </c>
      <c r="J42" s="50">
        <f t="shared" si="3"/>
        <v>1.4742268041237123</v>
      </c>
    </row>
    <row r="43" spans="1:10" ht="14.25" customHeight="1" x14ac:dyDescent="0.4">
      <c r="A43" s="12"/>
      <c r="B43" s="10">
        <v>45813</v>
      </c>
      <c r="C43" s="13" t="s">
        <v>397</v>
      </c>
      <c r="D43" s="97" t="s">
        <v>396</v>
      </c>
      <c r="E43" s="16">
        <v>3.5</v>
      </c>
      <c r="F43" s="16">
        <v>1.7</v>
      </c>
      <c r="G43" s="12">
        <v>45813</v>
      </c>
      <c r="H43" s="17">
        <v>4.71</v>
      </c>
      <c r="I43" s="18">
        <f t="shared" si="2"/>
        <v>0.34571428571428564</v>
      </c>
      <c r="J43" s="50">
        <f t="shared" si="3"/>
        <v>0.67222222222222217</v>
      </c>
    </row>
    <row r="44" spans="1:10" ht="14.25" customHeight="1" x14ac:dyDescent="0.4">
      <c r="A44" s="12"/>
      <c r="B44" s="10">
        <v>45814</v>
      </c>
      <c r="C44" s="13" t="s">
        <v>402</v>
      </c>
      <c r="D44" s="97" t="s">
        <v>403</v>
      </c>
      <c r="E44" s="16">
        <v>5.28</v>
      </c>
      <c r="F44" s="16">
        <v>3.48</v>
      </c>
      <c r="G44" s="12">
        <v>45817</v>
      </c>
      <c r="H44" s="17">
        <v>6.13</v>
      </c>
      <c r="I44" s="18">
        <f t="shared" si="2"/>
        <v>0.1609848484848484</v>
      </c>
      <c r="J44" s="50">
        <f t="shared" si="3"/>
        <v>0.47222222222222193</v>
      </c>
    </row>
    <row r="45" spans="1:10" ht="14.25" customHeight="1" x14ac:dyDescent="0.4">
      <c r="A45" s="12"/>
      <c r="B45" s="10">
        <v>45818</v>
      </c>
      <c r="C45" s="13" t="s">
        <v>407</v>
      </c>
      <c r="D45" s="97" t="s">
        <v>406</v>
      </c>
      <c r="E45" s="16">
        <v>3.8</v>
      </c>
      <c r="F45" s="16">
        <v>2.39</v>
      </c>
      <c r="G45" s="12">
        <v>45819</v>
      </c>
      <c r="H45" s="17">
        <v>2.91</v>
      </c>
      <c r="I45" s="18">
        <f t="shared" si="2"/>
        <v>-0.23421052631578942</v>
      </c>
      <c r="J45" s="50">
        <f t="shared" si="3"/>
        <v>-0.63120567375886516</v>
      </c>
    </row>
    <row r="46" spans="1:10" ht="14.25" customHeight="1" x14ac:dyDescent="0.4">
      <c r="A46" s="12"/>
      <c r="B46" s="10">
        <v>45820</v>
      </c>
      <c r="C46" s="13" t="s">
        <v>409</v>
      </c>
      <c r="D46" s="97" t="s">
        <v>410</v>
      </c>
      <c r="E46" s="16">
        <v>6.61</v>
      </c>
      <c r="F46" s="16">
        <v>4.5999999999999996</v>
      </c>
      <c r="G46" s="12">
        <v>45820</v>
      </c>
      <c r="H46" s="17">
        <v>5.6</v>
      </c>
      <c r="I46" s="18">
        <f t="shared" si="2"/>
        <v>-0.15279878971255678</v>
      </c>
      <c r="J46" s="50">
        <f t="shared" si="3"/>
        <v>-0.50248756218905488</v>
      </c>
    </row>
    <row r="47" spans="1:10" ht="14.25" customHeight="1" x14ac:dyDescent="0.4">
      <c r="A47" s="12"/>
      <c r="B47" s="10">
        <v>45825</v>
      </c>
      <c r="C47" s="13" t="s">
        <v>426</v>
      </c>
      <c r="D47" s="97" t="s">
        <v>425</v>
      </c>
      <c r="E47" s="16">
        <v>4.25</v>
      </c>
      <c r="F47" s="16">
        <v>2.82</v>
      </c>
      <c r="G47" s="12">
        <v>45825</v>
      </c>
      <c r="H47" s="17">
        <v>3.66</v>
      </c>
      <c r="I47" s="18">
        <f t="shared" si="2"/>
        <v>-0.13882352941176468</v>
      </c>
      <c r="J47" s="50">
        <f t="shared" si="3"/>
        <v>-0.41258741258741244</v>
      </c>
    </row>
    <row r="48" spans="1:10" ht="14.25" customHeight="1" x14ac:dyDescent="0.4">
      <c r="A48" s="12"/>
      <c r="B48" s="10">
        <v>45833</v>
      </c>
      <c r="C48" s="13" t="s">
        <v>447</v>
      </c>
      <c r="D48" s="97" t="s">
        <v>446</v>
      </c>
      <c r="E48" s="16">
        <v>7.5</v>
      </c>
      <c r="F48" s="16">
        <v>5.71</v>
      </c>
      <c r="G48" s="12">
        <v>45833</v>
      </c>
      <c r="H48" s="17">
        <v>5.71</v>
      </c>
      <c r="I48" s="18">
        <f t="shared" si="2"/>
        <v>-0.23866666666666669</v>
      </c>
      <c r="J48" s="50">
        <f t="shared" si="3"/>
        <v>-1</v>
      </c>
    </row>
    <row r="49" spans="1:10" ht="14.25" customHeight="1" x14ac:dyDescent="0.4">
      <c r="A49" s="12"/>
      <c r="B49" s="10">
        <v>45834</v>
      </c>
      <c r="C49" s="13" t="s">
        <v>453</v>
      </c>
      <c r="D49" s="97" t="s">
        <v>454</v>
      </c>
      <c r="E49" s="16">
        <v>5.0199999999999996</v>
      </c>
      <c r="F49" s="16">
        <v>3.23</v>
      </c>
      <c r="G49" s="12">
        <v>45835</v>
      </c>
      <c r="H49" s="17">
        <v>6.87</v>
      </c>
      <c r="I49" s="18">
        <f t="shared" si="2"/>
        <v>0.36852589641434275</v>
      </c>
      <c r="J49" s="50">
        <f t="shared" si="3"/>
        <v>1.0335195530726262</v>
      </c>
    </row>
    <row r="50" spans="1:10" ht="14.25" customHeight="1" x14ac:dyDescent="0.4">
      <c r="A50" s="12"/>
      <c r="B50" s="10">
        <v>45838</v>
      </c>
      <c r="C50" s="13" t="s">
        <v>459</v>
      </c>
      <c r="D50" s="97" t="s">
        <v>458</v>
      </c>
      <c r="E50" s="16">
        <v>5.19</v>
      </c>
      <c r="F50" s="16">
        <v>3.4</v>
      </c>
      <c r="G50" s="12">
        <v>45838</v>
      </c>
      <c r="H50" s="17">
        <v>3.38</v>
      </c>
      <c r="I50" s="18">
        <f t="shared" si="2"/>
        <v>-0.34874759152215806</v>
      </c>
      <c r="J50" s="50">
        <f t="shared" si="3"/>
        <v>-1.011173184357542</v>
      </c>
    </row>
    <row r="51" spans="1:10" ht="14.25" customHeight="1" x14ac:dyDescent="0.4">
      <c r="A51" s="12"/>
      <c r="B51" s="10">
        <v>45839</v>
      </c>
      <c r="C51" s="13" t="s">
        <v>465</v>
      </c>
      <c r="D51" s="97" t="s">
        <v>462</v>
      </c>
      <c r="E51" s="16">
        <v>4.54</v>
      </c>
      <c r="F51" s="16">
        <v>2.81</v>
      </c>
      <c r="G51" s="12">
        <v>45839</v>
      </c>
      <c r="H51" s="17">
        <v>2.8</v>
      </c>
      <c r="I51" s="18">
        <f t="shared" si="2"/>
        <v>-0.38325991189427322</v>
      </c>
      <c r="J51" s="50">
        <f t="shared" si="3"/>
        <v>-1.0057803468208093</v>
      </c>
    </row>
    <row r="52" spans="1:10" ht="14.25" customHeight="1" x14ac:dyDescent="0.4">
      <c r="A52" s="12"/>
      <c r="B52" s="10">
        <v>45840</v>
      </c>
      <c r="C52" s="13" t="s">
        <v>467</v>
      </c>
      <c r="D52" s="97" t="s">
        <v>466</v>
      </c>
      <c r="E52" s="16">
        <v>4.75</v>
      </c>
      <c r="F52" s="16">
        <v>3.42</v>
      </c>
      <c r="G52" s="12">
        <v>45840</v>
      </c>
      <c r="H52" s="17">
        <v>3.42</v>
      </c>
      <c r="I52" s="18">
        <f t="shared" si="2"/>
        <v>-0.28000000000000003</v>
      </c>
      <c r="J52" s="50">
        <f t="shared" si="3"/>
        <v>-1</v>
      </c>
    </row>
    <row r="53" spans="1:10" ht="14.25" customHeight="1" x14ac:dyDescent="0.4">
      <c r="A53" s="12"/>
      <c r="B53" s="10">
        <v>45849</v>
      </c>
      <c r="C53" s="13" t="s">
        <v>497</v>
      </c>
      <c r="D53" s="97" t="s">
        <v>496</v>
      </c>
      <c r="E53" s="16">
        <v>5.89</v>
      </c>
      <c r="F53" s="16">
        <v>4.29</v>
      </c>
      <c r="G53" s="12">
        <v>45849</v>
      </c>
      <c r="H53" s="17">
        <v>4.2699999999999996</v>
      </c>
      <c r="I53" s="18">
        <f t="shared" si="2"/>
        <v>-0.27504244482173179</v>
      </c>
      <c r="J53" s="50">
        <f t="shared" si="3"/>
        <v>-1.0125000000000004</v>
      </c>
    </row>
    <row r="54" spans="1:10" ht="14.25" customHeight="1" x14ac:dyDescent="0.4">
      <c r="A54" s="12"/>
      <c r="B54" s="10">
        <v>45852</v>
      </c>
      <c r="C54" s="13" t="s">
        <v>500</v>
      </c>
      <c r="D54" s="97" t="s">
        <v>501</v>
      </c>
      <c r="E54" s="16">
        <v>3.82</v>
      </c>
      <c r="F54" s="16">
        <v>1.9</v>
      </c>
      <c r="G54" s="12">
        <v>45853</v>
      </c>
      <c r="H54" s="17">
        <v>5.65</v>
      </c>
      <c r="I54" s="18">
        <f t="shared" si="2"/>
        <v>0.47905759162303685</v>
      </c>
      <c r="J54" s="50">
        <f t="shared" si="3"/>
        <v>0.95312500000000033</v>
      </c>
    </row>
    <row r="55" spans="1:10" ht="14.25" customHeight="1" x14ac:dyDescent="0.4">
      <c r="A55" s="12"/>
      <c r="B55" s="10">
        <v>45859</v>
      </c>
      <c r="C55" s="13" t="s">
        <v>511</v>
      </c>
      <c r="D55" s="97" t="s">
        <v>510</v>
      </c>
      <c r="E55" s="16">
        <v>4.3099999999999996</v>
      </c>
      <c r="F55" s="16">
        <v>2.42</v>
      </c>
      <c r="G55" s="12">
        <v>45860</v>
      </c>
      <c r="H55" s="17">
        <v>5.41</v>
      </c>
      <c r="I55" s="18">
        <f t="shared" si="2"/>
        <v>0.25522041763341075</v>
      </c>
      <c r="J55" s="50">
        <f t="shared" si="3"/>
        <v>0.58201058201058242</v>
      </c>
    </row>
    <row r="56" spans="1:10" ht="14.25" customHeight="1" x14ac:dyDescent="0.4">
      <c r="A56" s="12"/>
      <c r="B56" s="10">
        <v>45862</v>
      </c>
      <c r="C56" s="13" t="s">
        <v>524</v>
      </c>
      <c r="D56" s="97" t="s">
        <v>525</v>
      </c>
      <c r="E56" s="16">
        <v>4.29</v>
      </c>
      <c r="F56" s="16">
        <v>2.5</v>
      </c>
      <c r="G56" s="12">
        <v>45863</v>
      </c>
      <c r="H56" s="17">
        <v>5.21</v>
      </c>
      <c r="I56" s="18">
        <f t="shared" si="2"/>
        <v>0.21445221445221452</v>
      </c>
      <c r="J56" s="50">
        <f t="shared" si="3"/>
        <v>0.51396648044692728</v>
      </c>
    </row>
    <row r="57" spans="1:10" ht="14.25" customHeight="1" x14ac:dyDescent="0.4">
      <c r="A57" s="12"/>
      <c r="B57" s="10">
        <v>45867</v>
      </c>
      <c r="C57" s="13" t="s">
        <v>537</v>
      </c>
      <c r="D57" s="97" t="s">
        <v>536</v>
      </c>
      <c r="E57" s="16">
        <v>6.13</v>
      </c>
      <c r="F57" s="16">
        <v>4.34</v>
      </c>
      <c r="G57" s="12">
        <v>45867</v>
      </c>
      <c r="H57" s="17">
        <v>4.34</v>
      </c>
      <c r="I57" s="18">
        <f t="shared" si="2"/>
        <v>-0.29200652528548121</v>
      </c>
      <c r="J57" s="50">
        <f t="shared" si="3"/>
        <v>-1</v>
      </c>
    </row>
    <row r="58" spans="1:10" ht="14.25" customHeight="1" x14ac:dyDescent="0.4">
      <c r="A58" s="12"/>
      <c r="B58" s="10">
        <v>45869</v>
      </c>
      <c r="C58" s="13" t="s">
        <v>544</v>
      </c>
      <c r="D58" s="97" t="s">
        <v>543</v>
      </c>
      <c r="E58" s="16">
        <v>5.68</v>
      </c>
      <c r="F58" s="16">
        <v>4.24</v>
      </c>
      <c r="G58" s="12">
        <v>45869</v>
      </c>
      <c r="H58" s="17">
        <v>6.67</v>
      </c>
      <c r="I58" s="18">
        <f t="shared" si="2"/>
        <v>0.17429577464788748</v>
      </c>
      <c r="J58" s="50">
        <f t="shared" si="3"/>
        <v>0.68750000000000033</v>
      </c>
    </row>
    <row r="59" spans="1:10" ht="14.25" customHeight="1" x14ac:dyDescent="0.4">
      <c r="A59" s="12"/>
      <c r="B59" s="10">
        <v>45873</v>
      </c>
      <c r="C59" s="13" t="s">
        <v>561</v>
      </c>
      <c r="D59" s="97" t="s">
        <v>560</v>
      </c>
      <c r="E59" s="16">
        <v>5.79</v>
      </c>
      <c r="F59" s="16">
        <v>3.77</v>
      </c>
      <c r="G59" s="12">
        <v>45874</v>
      </c>
      <c r="H59" s="17">
        <v>3.77</v>
      </c>
      <c r="I59" s="18">
        <f t="shared" si="2"/>
        <v>-0.34887737478411052</v>
      </c>
      <c r="J59" s="50">
        <f t="shared" si="3"/>
        <v>-1</v>
      </c>
    </row>
    <row r="60" spans="1:10" ht="14.25" customHeight="1" x14ac:dyDescent="0.4">
      <c r="A60" s="12"/>
      <c r="B60" s="10">
        <v>45874</v>
      </c>
      <c r="C60" s="13" t="s">
        <v>567</v>
      </c>
      <c r="D60" s="97" t="s">
        <v>566</v>
      </c>
      <c r="E60" s="16">
        <v>8.1999999999999993</v>
      </c>
      <c r="F60" s="16">
        <v>6.4</v>
      </c>
      <c r="G60" s="12">
        <v>45875</v>
      </c>
      <c r="H60" s="17">
        <v>6.79</v>
      </c>
      <c r="I60" s="18">
        <f t="shared" si="2"/>
        <v>-0.17195121951219505</v>
      </c>
      <c r="J60" s="50">
        <f t="shared" si="3"/>
        <v>-0.78333333333333344</v>
      </c>
    </row>
    <row r="61" spans="1:10" ht="14.25" customHeight="1" x14ac:dyDescent="0.4">
      <c r="A61" s="12"/>
      <c r="B61" s="10">
        <v>45880</v>
      </c>
      <c r="C61" s="13" t="s">
        <v>577</v>
      </c>
      <c r="D61" s="97" t="s">
        <v>578</v>
      </c>
      <c r="E61" s="16">
        <v>5.61</v>
      </c>
      <c r="F61" s="16">
        <v>3.82</v>
      </c>
      <c r="G61" s="12">
        <v>45881</v>
      </c>
      <c r="H61" s="17">
        <v>5.18</v>
      </c>
      <c r="I61" s="18">
        <f t="shared" si="2"/>
        <v>-7.6648841354723829E-2</v>
      </c>
      <c r="J61" s="50">
        <f t="shared" si="3"/>
        <v>-0.24022346368715111</v>
      </c>
    </row>
    <row r="62" spans="1:10" ht="14.25" customHeight="1" x14ac:dyDescent="0.4">
      <c r="A62" s="12"/>
      <c r="B62" s="10">
        <v>45889</v>
      </c>
      <c r="C62" s="13" t="s">
        <v>595</v>
      </c>
      <c r="D62" s="97" t="s">
        <v>596</v>
      </c>
      <c r="E62" s="16">
        <v>4.83</v>
      </c>
      <c r="F62" s="16">
        <v>2.93</v>
      </c>
      <c r="G62" s="12">
        <v>45891</v>
      </c>
      <c r="H62" s="17">
        <v>5.97</v>
      </c>
      <c r="I62" s="18">
        <f t="shared" si="2"/>
        <v>0.2360248447204969</v>
      </c>
      <c r="J62" s="50">
        <f t="shared" si="3"/>
        <v>0.59999999999999987</v>
      </c>
    </row>
    <row r="63" spans="1:10" ht="14.25" customHeight="1" x14ac:dyDescent="0.4">
      <c r="A63" s="12"/>
      <c r="B63" s="10">
        <v>45895</v>
      </c>
      <c r="C63" s="13" t="s">
        <v>601</v>
      </c>
      <c r="D63" s="97" t="s">
        <v>602</v>
      </c>
      <c r="E63" s="16">
        <v>3.1</v>
      </c>
      <c r="F63" s="16">
        <v>1.59</v>
      </c>
      <c r="G63" s="12">
        <v>45895</v>
      </c>
      <c r="H63" s="17">
        <v>4.88</v>
      </c>
      <c r="I63" s="18">
        <f t="shared" si="2"/>
        <v>0.5741935483870968</v>
      </c>
      <c r="J63" s="50">
        <f t="shared" si="3"/>
        <v>1.1788079470198674</v>
      </c>
    </row>
    <row r="64" spans="1:10" ht="14.25" customHeight="1" x14ac:dyDescent="0.4">
      <c r="A64" s="12"/>
      <c r="B64" s="10">
        <v>45896</v>
      </c>
      <c r="C64" s="13" t="s">
        <v>610</v>
      </c>
      <c r="D64" s="97" t="s">
        <v>609</v>
      </c>
      <c r="E64" s="16">
        <v>5.28</v>
      </c>
      <c r="F64" s="16">
        <v>3.78</v>
      </c>
      <c r="G64" s="12">
        <v>45896</v>
      </c>
      <c r="H64" s="17">
        <v>6.01</v>
      </c>
      <c r="I64" s="18">
        <f t="shared" si="2"/>
        <v>0.13825757575757569</v>
      </c>
      <c r="J64" s="50">
        <f t="shared" si="3"/>
        <v>0.48666666666666619</v>
      </c>
    </row>
    <row r="65" spans="1:10" ht="14.25" customHeight="1" x14ac:dyDescent="0.4">
      <c r="A65" s="12"/>
      <c r="B65" s="10">
        <v>45897</v>
      </c>
      <c r="C65" s="13" t="s">
        <v>613</v>
      </c>
      <c r="D65" s="97" t="s">
        <v>614</v>
      </c>
      <c r="E65" s="16">
        <v>7.12</v>
      </c>
      <c r="F65" s="16">
        <v>5.61</v>
      </c>
      <c r="G65" s="12">
        <v>45897</v>
      </c>
      <c r="H65" s="17">
        <v>5.61</v>
      </c>
      <c r="I65" s="18">
        <f t="shared" si="2"/>
        <v>-0.21207865168539319</v>
      </c>
      <c r="J65" s="50">
        <f t="shared" si="3"/>
        <v>-1</v>
      </c>
    </row>
    <row r="66" spans="1:10" ht="14.25" customHeight="1" x14ac:dyDescent="0.4">
      <c r="A66" s="12"/>
      <c r="B66" s="10">
        <v>45908</v>
      </c>
      <c r="C66" s="13" t="s">
        <v>637</v>
      </c>
      <c r="D66" s="97" t="s">
        <v>636</v>
      </c>
      <c r="E66" s="16">
        <v>4.2699999999999996</v>
      </c>
      <c r="F66" s="16">
        <v>2.4700000000000002</v>
      </c>
      <c r="G66" s="12">
        <v>45910</v>
      </c>
      <c r="H66" s="17">
        <v>2.98</v>
      </c>
      <c r="I66" s="18">
        <f t="shared" si="2"/>
        <v>-0.30210772833723643</v>
      </c>
      <c r="J66" s="50">
        <f t="shared" si="3"/>
        <v>-0.71666666666666667</v>
      </c>
    </row>
    <row r="67" spans="1:10" ht="14.25" customHeight="1" x14ac:dyDescent="0.4">
      <c r="A67" s="12"/>
      <c r="B67" s="10">
        <v>45910</v>
      </c>
      <c r="C67" s="13" t="s">
        <v>647</v>
      </c>
      <c r="D67" s="97" t="s">
        <v>646</v>
      </c>
      <c r="E67" s="16">
        <v>5</v>
      </c>
      <c r="F67" s="16">
        <v>3.17</v>
      </c>
      <c r="G67" s="12">
        <v>45911</v>
      </c>
      <c r="H67" s="17">
        <v>6.1</v>
      </c>
      <c r="I67" s="18">
        <f t="shared" si="2"/>
        <v>0.21999999999999997</v>
      </c>
      <c r="J67" s="50">
        <f t="shared" si="3"/>
        <v>0.60109289617486317</v>
      </c>
    </row>
    <row r="68" spans="1:10" ht="14.25" customHeight="1" x14ac:dyDescent="0.4">
      <c r="A68" s="12"/>
      <c r="B68" s="10">
        <v>45929</v>
      </c>
      <c r="C68" s="13" t="s">
        <v>661</v>
      </c>
      <c r="D68" s="97" t="s">
        <v>660</v>
      </c>
      <c r="E68" s="16">
        <v>5.39</v>
      </c>
      <c r="F68" s="16">
        <v>3.65</v>
      </c>
      <c r="G68" s="12">
        <v>45931</v>
      </c>
      <c r="H68" s="17">
        <v>4.59</v>
      </c>
      <c r="I68" s="18">
        <f t="shared" si="2"/>
        <v>-0.14842300556586263</v>
      </c>
      <c r="J68" s="50">
        <f t="shared" si="3"/>
        <v>-0.45977011494252867</v>
      </c>
    </row>
    <row r="69" spans="1:10" ht="14.25" customHeight="1" x14ac:dyDescent="0.4">
      <c r="A69" s="12"/>
      <c r="B69" s="10">
        <v>45931</v>
      </c>
      <c r="C69" s="13" t="s">
        <v>671</v>
      </c>
      <c r="D69" s="97" t="s">
        <v>670</v>
      </c>
      <c r="E69" s="16">
        <v>5.01</v>
      </c>
      <c r="F69" s="16">
        <v>3.29</v>
      </c>
      <c r="G69" s="12">
        <v>45932</v>
      </c>
      <c r="H69" s="17">
        <v>8.59</v>
      </c>
      <c r="I69" s="18">
        <f t="shared" si="2"/>
        <v>0.71457085828343314</v>
      </c>
      <c r="J69" s="50">
        <f t="shared" si="3"/>
        <v>2.0813953488372094</v>
      </c>
    </row>
    <row r="70" spans="1:10" ht="14.25" customHeight="1" x14ac:dyDescent="0.4">
      <c r="A70" s="12"/>
      <c r="B70" s="10">
        <v>45932</v>
      </c>
      <c r="C70" s="13" t="s">
        <v>675</v>
      </c>
      <c r="D70" s="97" t="s">
        <v>676</v>
      </c>
      <c r="E70" s="16">
        <v>4.2</v>
      </c>
      <c r="F70" s="16">
        <v>2.1</v>
      </c>
      <c r="G70" s="12">
        <v>45933</v>
      </c>
      <c r="H70" s="17">
        <v>5.35</v>
      </c>
      <c r="I70" s="18">
        <f t="shared" si="2"/>
        <v>0.27380952380952372</v>
      </c>
      <c r="J70" s="50">
        <f t="shared" si="3"/>
        <v>0.54761904761904734</v>
      </c>
    </row>
    <row r="71" spans="1:10" ht="14.25" customHeight="1" x14ac:dyDescent="0.4">
      <c r="A71" s="12"/>
      <c r="B71" s="10">
        <v>45937</v>
      </c>
      <c r="C71" s="13" t="s">
        <v>685</v>
      </c>
      <c r="D71" s="97" t="s">
        <v>686</v>
      </c>
      <c r="E71" s="16">
        <v>3.14</v>
      </c>
      <c r="F71" s="16">
        <v>1.44</v>
      </c>
      <c r="G71" s="12">
        <v>45938</v>
      </c>
      <c r="H71" s="17">
        <v>3.1</v>
      </c>
      <c r="I71" s="18">
        <f t="shared" si="2"/>
        <v>-1.2738853503184711E-2</v>
      </c>
      <c r="J71" s="50">
        <f t="shared" si="3"/>
        <v>-2.3529411764705899E-2</v>
      </c>
    </row>
    <row r="72" spans="1:10" ht="14.25" customHeight="1" x14ac:dyDescent="0.4">
      <c r="A72" s="12"/>
      <c r="B72" s="10">
        <v>45939</v>
      </c>
      <c r="C72" s="13" t="s">
        <v>694</v>
      </c>
      <c r="D72" s="97" t="s">
        <v>693</v>
      </c>
      <c r="E72" s="16">
        <v>4.58</v>
      </c>
      <c r="F72" s="16">
        <v>2.78</v>
      </c>
      <c r="G72" s="12">
        <v>45940</v>
      </c>
      <c r="H72" s="17">
        <v>5.18</v>
      </c>
      <c r="I72" s="18">
        <f t="shared" si="2"/>
        <v>0.13100436681222694</v>
      </c>
      <c r="J72" s="50">
        <f t="shared" si="3"/>
        <v>0.33333333333333309</v>
      </c>
    </row>
    <row r="73" spans="1:10" ht="14.25" customHeight="1" x14ac:dyDescent="0.4">
      <c r="A73" s="12"/>
      <c r="B73" s="10">
        <v>45944</v>
      </c>
      <c r="C73" s="13" t="s">
        <v>704</v>
      </c>
      <c r="D73" s="97" t="s">
        <v>703</v>
      </c>
      <c r="E73" s="16">
        <v>3.9</v>
      </c>
      <c r="F73" s="16">
        <v>2.14</v>
      </c>
      <c r="G73" s="12">
        <v>45944</v>
      </c>
      <c r="H73" s="17">
        <v>2.13</v>
      </c>
      <c r="I73" s="18">
        <f t="shared" si="2"/>
        <v>-0.4538461538461539</v>
      </c>
      <c r="J73" s="50">
        <f t="shared" si="3"/>
        <v>-1.0056818181818183</v>
      </c>
    </row>
    <row r="74" spans="1:10" ht="14.25" customHeight="1" x14ac:dyDescent="0.4">
      <c r="A74" s="12"/>
      <c r="B74" s="10">
        <v>45947</v>
      </c>
      <c r="C74" s="13" t="s">
        <v>713</v>
      </c>
      <c r="D74" s="97" t="s">
        <v>719</v>
      </c>
      <c r="E74" s="16">
        <v>5.45</v>
      </c>
      <c r="F74" s="16">
        <v>3.65</v>
      </c>
      <c r="G74" s="12">
        <v>45947</v>
      </c>
      <c r="H74" s="17">
        <v>7.39</v>
      </c>
      <c r="I74" s="18">
        <f t="shared" si="2"/>
        <v>0.35596330275229349</v>
      </c>
      <c r="J74" s="50">
        <f t="shared" si="3"/>
        <v>1.0777777777777773</v>
      </c>
    </row>
    <row r="75" spans="1:10" ht="14.25" customHeight="1" x14ac:dyDescent="0.4">
      <c r="A75" s="12"/>
      <c r="B75" s="10">
        <v>45952</v>
      </c>
      <c r="C75" s="13" t="s">
        <v>727</v>
      </c>
      <c r="D75" s="97" t="s">
        <v>726</v>
      </c>
      <c r="E75" s="16">
        <v>5.83</v>
      </c>
      <c r="F75" s="16">
        <v>4.08</v>
      </c>
      <c r="G75" s="12">
        <v>45953</v>
      </c>
      <c r="H75" s="17">
        <v>7.4</v>
      </c>
      <c r="I75" s="18">
        <f t="shared" si="2"/>
        <v>0.26929674099485434</v>
      </c>
      <c r="J75" s="50">
        <f t="shared" si="3"/>
        <v>0.89714285714285735</v>
      </c>
    </row>
    <row r="76" spans="1:10" ht="14.25" customHeight="1" x14ac:dyDescent="0.4">
      <c r="A76" s="12"/>
      <c r="B76" s="10">
        <v>45954</v>
      </c>
      <c r="C76" s="13" t="s">
        <v>736</v>
      </c>
      <c r="D76" s="97" t="s">
        <v>737</v>
      </c>
      <c r="E76" s="16">
        <v>7.3</v>
      </c>
      <c r="F76" s="16">
        <v>5.55</v>
      </c>
      <c r="G76" s="12">
        <v>45954</v>
      </c>
      <c r="H76" s="17">
        <v>6.66</v>
      </c>
      <c r="I76" s="18">
        <f t="shared" si="2"/>
        <v>-8.7671232876712302E-2</v>
      </c>
      <c r="J76" s="50">
        <f t="shared" si="3"/>
        <v>-0.36571428571428555</v>
      </c>
    </row>
    <row r="77" spans="1:10" ht="14.25" customHeight="1" x14ac:dyDescent="0.4">
      <c r="A77" s="12"/>
      <c r="B77" s="10">
        <v>45954</v>
      </c>
      <c r="C77" s="13" t="s">
        <v>740</v>
      </c>
      <c r="D77" s="97" t="s">
        <v>741</v>
      </c>
      <c r="E77" s="16">
        <v>4.24</v>
      </c>
      <c r="F77" s="16">
        <v>2.2400000000000002</v>
      </c>
      <c r="G77" s="12">
        <v>45957</v>
      </c>
      <c r="H77" s="17">
        <v>4.91</v>
      </c>
      <c r="I77" s="18">
        <f t="shared" si="2"/>
        <v>0.15801886792452824</v>
      </c>
      <c r="J77" s="50">
        <f t="shared" si="3"/>
        <v>0.33499999999999996</v>
      </c>
    </row>
    <row r="78" spans="1:10" ht="14.25" customHeight="1" x14ac:dyDescent="0.4">
      <c r="A78" s="12"/>
      <c r="B78" s="10">
        <v>45964</v>
      </c>
      <c r="C78" s="13" t="s">
        <v>748</v>
      </c>
      <c r="D78" s="97" t="s">
        <v>747</v>
      </c>
      <c r="E78" s="16">
        <v>5.42</v>
      </c>
      <c r="F78" s="16">
        <v>3.58</v>
      </c>
      <c r="G78" s="12">
        <v>45964</v>
      </c>
      <c r="H78" s="17">
        <v>3.58</v>
      </c>
      <c r="I78" s="18">
        <f t="shared" si="2"/>
        <v>-0.33948339483394829</v>
      </c>
      <c r="J78" s="50">
        <f t="shared" si="3"/>
        <v>-1</v>
      </c>
    </row>
    <row r="79" spans="1:10" ht="14.25" customHeight="1" x14ac:dyDescent="0.4">
      <c r="A79" s="12"/>
      <c r="B79" s="10">
        <v>45964</v>
      </c>
      <c r="C79" s="13" t="s">
        <v>752</v>
      </c>
      <c r="D79" s="97" t="s">
        <v>753</v>
      </c>
      <c r="E79" s="16">
        <v>6.14</v>
      </c>
      <c r="F79" s="16">
        <v>4.54</v>
      </c>
      <c r="G79" s="12">
        <v>45965</v>
      </c>
      <c r="H79" s="17">
        <v>9.2200000000000006</v>
      </c>
      <c r="I79" s="18">
        <f t="shared" si="2"/>
        <v>0.50162866449511423</v>
      </c>
      <c r="J79" s="50">
        <f t="shared" si="3"/>
        <v>1.9250000000000009</v>
      </c>
    </row>
    <row r="80" spans="1:10" ht="14.25" customHeight="1" x14ac:dyDescent="0.4">
      <c r="A80" s="12"/>
      <c r="B80" s="10">
        <v>45965</v>
      </c>
      <c r="C80" s="13" t="s">
        <v>759</v>
      </c>
      <c r="D80" s="97" t="s">
        <v>758</v>
      </c>
      <c r="E80" s="16">
        <v>5.14</v>
      </c>
      <c r="F80" s="16">
        <v>3.15</v>
      </c>
      <c r="G80" s="12">
        <v>45965</v>
      </c>
      <c r="H80" s="17">
        <v>4.67</v>
      </c>
      <c r="I80" s="18">
        <f t="shared" si="2"/>
        <v>-9.1439688715953316E-2</v>
      </c>
      <c r="J80" s="50">
        <f t="shared" si="3"/>
        <v>-0.23618090452261298</v>
      </c>
    </row>
    <row r="81" spans="1:10" ht="14.25" customHeight="1" x14ac:dyDescent="0.4">
      <c r="A81" s="12"/>
      <c r="B81" s="10">
        <v>45974</v>
      </c>
      <c r="C81" s="13" t="s">
        <v>776</v>
      </c>
      <c r="D81" s="97" t="s">
        <v>777</v>
      </c>
      <c r="E81" s="16">
        <v>3.5</v>
      </c>
      <c r="F81" s="16">
        <v>1.81</v>
      </c>
      <c r="G81" s="12">
        <v>45974</v>
      </c>
      <c r="H81" s="17">
        <v>1.83</v>
      </c>
      <c r="I81" s="18">
        <f t="shared" si="2"/>
        <v>-0.47714285714285709</v>
      </c>
      <c r="J81" s="50">
        <f t="shared" si="3"/>
        <v>-0.98816568047337272</v>
      </c>
    </row>
    <row r="82" spans="1:10" ht="14.25" customHeight="1" x14ac:dyDescent="0.4">
      <c r="A82" s="12"/>
      <c r="B82" s="10">
        <v>45974</v>
      </c>
      <c r="C82" s="13" t="s">
        <v>779</v>
      </c>
      <c r="D82" s="97" t="s">
        <v>778</v>
      </c>
      <c r="E82" s="16">
        <v>4.04</v>
      </c>
      <c r="F82" s="16">
        <v>2.75</v>
      </c>
      <c r="G82" s="12">
        <v>45974</v>
      </c>
      <c r="H82" s="17">
        <v>2.7</v>
      </c>
      <c r="I82" s="18">
        <f t="shared" si="2"/>
        <v>-0.33168316831683164</v>
      </c>
      <c r="J82" s="50">
        <f t="shared" si="3"/>
        <v>-1.0387596899224805</v>
      </c>
    </row>
    <row r="83" spans="1:10" ht="18.649999999999999" customHeight="1" x14ac:dyDescent="0.4">
      <c r="B83" s="10" t="s">
        <v>0</v>
      </c>
      <c r="C83" s="13" t="s">
        <v>0</v>
      </c>
      <c r="D83" s="35"/>
      <c r="E83" s="16" t="s">
        <v>0</v>
      </c>
      <c r="F83" s="16" t="s">
        <v>0</v>
      </c>
      <c r="G83" s="12"/>
      <c r="H83" s="17" t="s">
        <v>0</v>
      </c>
      <c r="I83" s="18" t="s">
        <v>0</v>
      </c>
      <c r="J83" s="50" t="s">
        <v>0</v>
      </c>
    </row>
    <row r="84" spans="1:10" x14ac:dyDescent="0.4">
      <c r="B84" s="10"/>
      <c r="C84" s="21" t="s">
        <v>32</v>
      </c>
      <c r="D84" s="15"/>
      <c r="E84" s="13"/>
      <c r="F84" s="13"/>
      <c r="G84" s="22"/>
      <c r="H84" s="48" t="s">
        <v>10</v>
      </c>
      <c r="I84" s="49" t="s">
        <v>8</v>
      </c>
      <c r="J84" s="53">
        <f>SUM(J12:J83)</f>
        <v>6.2745076631773404</v>
      </c>
    </row>
    <row r="85" spans="1:10" ht="15" thickBot="1" x14ac:dyDescent="0.45">
      <c r="B85" s="24"/>
      <c r="C85" s="25" t="s">
        <v>0</v>
      </c>
      <c r="D85" s="91"/>
      <c r="E85" s="26"/>
      <c r="F85" s="26" t="s">
        <v>0</v>
      </c>
      <c r="G85" s="27"/>
      <c r="H85" s="54" t="s">
        <v>0</v>
      </c>
      <c r="I85" s="55" t="s">
        <v>0</v>
      </c>
      <c r="J85" s="105" t="s">
        <v>0</v>
      </c>
    </row>
    <row r="86" spans="1:10" ht="24.75" customHeight="1" thickBot="1" x14ac:dyDescent="0.45">
      <c r="B86" s="24"/>
      <c r="C86" s="26" t="s">
        <v>0</v>
      </c>
      <c r="D86" s="90"/>
      <c r="E86" s="26"/>
      <c r="F86" s="26"/>
      <c r="G86" s="39"/>
      <c r="H86" s="26"/>
      <c r="I86" s="40" t="s">
        <v>0</v>
      </c>
      <c r="J86" s="28"/>
    </row>
    <row r="87" spans="1:10" ht="18" thickBot="1" x14ac:dyDescent="0.45">
      <c r="B87" s="5" t="s">
        <v>0</v>
      </c>
      <c r="C87" s="96" t="s">
        <v>11</v>
      </c>
      <c r="D87" s="51"/>
      <c r="E87" s="29" t="s">
        <v>0</v>
      </c>
      <c r="F87" s="29"/>
      <c r="G87" s="7" t="s">
        <v>0</v>
      </c>
      <c r="H87" s="29" t="s">
        <v>0</v>
      </c>
      <c r="I87" s="29" t="s">
        <v>0</v>
      </c>
      <c r="J87" s="30" t="s">
        <v>0</v>
      </c>
    </row>
    <row r="88" spans="1:10" x14ac:dyDescent="0.4">
      <c r="B88" s="66" t="s">
        <v>5</v>
      </c>
      <c r="C88" s="67" t="s">
        <v>0</v>
      </c>
      <c r="D88" s="67" t="s">
        <v>30</v>
      </c>
      <c r="E88" s="67" t="s">
        <v>1</v>
      </c>
      <c r="F88" s="67" t="s">
        <v>15</v>
      </c>
      <c r="G88" s="68" t="s">
        <v>5</v>
      </c>
      <c r="H88" s="67" t="s">
        <v>7</v>
      </c>
      <c r="I88" s="67" t="s">
        <v>4</v>
      </c>
      <c r="J88" s="69" t="s">
        <v>4</v>
      </c>
    </row>
    <row r="89" spans="1:10" x14ac:dyDescent="0.4">
      <c r="B89" s="10"/>
      <c r="C89" s="15" t="s">
        <v>19</v>
      </c>
      <c r="D89" s="15"/>
      <c r="E89" s="15" t="s">
        <v>18</v>
      </c>
      <c r="F89" s="15" t="s">
        <v>16</v>
      </c>
      <c r="G89" s="46" t="s">
        <v>0</v>
      </c>
      <c r="H89" s="15" t="s">
        <v>12</v>
      </c>
      <c r="I89" s="15" t="s">
        <v>13</v>
      </c>
      <c r="J89" s="36" t="s">
        <v>17</v>
      </c>
    </row>
    <row r="90" spans="1:10" x14ac:dyDescent="0.4">
      <c r="B90" s="10"/>
      <c r="C90" s="15"/>
      <c r="D90" s="15"/>
      <c r="E90" s="15"/>
      <c r="F90" s="15"/>
      <c r="G90" s="46"/>
      <c r="H90" s="15"/>
      <c r="I90" s="15"/>
      <c r="J90" s="36"/>
    </row>
    <row r="91" spans="1:10" ht="14.25" customHeight="1" x14ac:dyDescent="0.4">
      <c r="A91" s="12"/>
      <c r="B91" s="10" t="s">
        <v>0</v>
      </c>
      <c r="C91" s="13" t="s">
        <v>0</v>
      </c>
      <c r="D91" s="97" t="s">
        <v>0</v>
      </c>
      <c r="E91" s="16" t="s">
        <v>0</v>
      </c>
      <c r="F91" s="16" t="s">
        <v>0</v>
      </c>
      <c r="G91" s="12" t="s">
        <v>0</v>
      </c>
      <c r="H91" s="17" t="s">
        <v>0</v>
      </c>
      <c r="I91" s="18" t="s">
        <v>0</v>
      </c>
      <c r="J91" s="50" t="s">
        <v>0</v>
      </c>
    </row>
    <row r="92" spans="1:10" x14ac:dyDescent="0.4">
      <c r="B92" s="10"/>
      <c r="C92" s="13"/>
      <c r="D92" s="35"/>
      <c r="E92" s="16"/>
      <c r="F92" s="16"/>
      <c r="G92" s="12"/>
      <c r="H92" s="17" t="s">
        <v>0</v>
      </c>
      <c r="I92" s="18"/>
      <c r="J92" s="50"/>
    </row>
    <row r="93" spans="1:10" ht="15.75" customHeight="1" thickBot="1" x14ac:dyDescent="0.45">
      <c r="B93" s="70" t="s">
        <v>0</v>
      </c>
      <c r="C93" s="71"/>
      <c r="D93" s="91"/>
      <c r="E93" s="63"/>
      <c r="F93" s="63" t="s">
        <v>0</v>
      </c>
      <c r="G93" s="72"/>
      <c r="H93" s="63" t="s">
        <v>22</v>
      </c>
      <c r="I93" s="64" t="s">
        <v>21</v>
      </c>
      <c r="J93" s="73">
        <f>SUM(J90:J92)</f>
        <v>0</v>
      </c>
    </row>
    <row r="94" spans="1:10" ht="50.25" customHeight="1" thickBot="1" x14ac:dyDescent="0.45">
      <c r="B94" s="39" t="s">
        <v>0</v>
      </c>
      <c r="C94" s="26"/>
      <c r="D94" s="90"/>
      <c r="E94" s="38" t="s">
        <v>0</v>
      </c>
      <c r="F94" s="38"/>
      <c r="G94" s="39" t="s">
        <v>0</v>
      </c>
      <c r="H94" s="19" t="s">
        <v>0</v>
      </c>
      <c r="I94" s="40" t="s">
        <v>0</v>
      </c>
      <c r="J94" s="85" t="s">
        <v>0</v>
      </c>
    </row>
    <row r="95" spans="1:10" ht="23.15" thickBot="1" x14ac:dyDescent="0.6">
      <c r="B95" s="24"/>
      <c r="C95" s="82" t="s">
        <v>34</v>
      </c>
      <c r="D95" s="92"/>
      <c r="E95" s="26"/>
      <c r="F95" s="26"/>
      <c r="G95" s="39"/>
      <c r="H95" s="26"/>
      <c r="I95" s="26"/>
      <c r="J95" s="28"/>
    </row>
    <row r="96" spans="1:10" x14ac:dyDescent="0.4">
      <c r="B96" s="10"/>
      <c r="C96" s="13"/>
      <c r="D96" s="35"/>
      <c r="E96" s="17"/>
      <c r="F96" s="17"/>
      <c r="G96" s="12"/>
      <c r="H96" s="20"/>
      <c r="I96" s="41"/>
      <c r="J96" s="42"/>
    </row>
    <row r="97" spans="1:11" x14ac:dyDescent="0.4">
      <c r="B97" s="10"/>
      <c r="C97" s="13"/>
      <c r="D97" s="35"/>
      <c r="E97" s="17"/>
      <c r="F97" s="17"/>
      <c r="G97" s="12"/>
      <c r="H97" s="20"/>
      <c r="I97" s="41"/>
      <c r="J97" s="42"/>
    </row>
    <row r="98" spans="1:11" x14ac:dyDescent="0.4">
      <c r="B98" s="45" t="s">
        <v>1</v>
      </c>
      <c r="C98" s="15" t="s">
        <v>2</v>
      </c>
      <c r="D98" s="15" t="s">
        <v>30</v>
      </c>
      <c r="E98" s="15" t="s">
        <v>1</v>
      </c>
      <c r="F98" s="15" t="s">
        <v>15</v>
      </c>
      <c r="G98" s="46" t="s">
        <v>3</v>
      </c>
      <c r="H98" s="15" t="s">
        <v>3</v>
      </c>
      <c r="I98" s="15" t="s">
        <v>4</v>
      </c>
      <c r="J98" s="36" t="s">
        <v>4</v>
      </c>
    </row>
    <row r="99" spans="1:11" x14ac:dyDescent="0.4">
      <c r="B99" s="45" t="s">
        <v>5</v>
      </c>
      <c r="C99" s="35"/>
      <c r="D99" s="35"/>
      <c r="E99" s="15" t="s">
        <v>6</v>
      </c>
      <c r="F99" s="15" t="s">
        <v>16</v>
      </c>
      <c r="G99" s="46" t="s">
        <v>5</v>
      </c>
      <c r="H99" s="15" t="s">
        <v>7</v>
      </c>
      <c r="I99" s="15" t="s">
        <v>9</v>
      </c>
      <c r="J99" s="36" t="s">
        <v>17</v>
      </c>
    </row>
    <row r="100" spans="1:11" x14ac:dyDescent="0.4">
      <c r="B100" s="45"/>
      <c r="C100" s="15" t="s">
        <v>19</v>
      </c>
      <c r="D100" s="15"/>
      <c r="E100" s="15"/>
      <c r="F100" s="15"/>
      <c r="G100" s="46"/>
      <c r="H100" s="15"/>
      <c r="I100" s="15"/>
      <c r="J100" s="36"/>
    </row>
    <row r="101" spans="1:11" x14ac:dyDescent="0.4">
      <c r="B101" s="45"/>
      <c r="C101" s="15"/>
      <c r="D101" s="15"/>
      <c r="E101" s="15"/>
      <c r="F101" s="15"/>
      <c r="G101" s="46"/>
      <c r="H101" s="15"/>
      <c r="I101" s="15"/>
      <c r="J101" s="36"/>
    </row>
    <row r="102" spans="1:11" ht="14.25" customHeight="1" x14ac:dyDescent="0.4">
      <c r="A102" s="12"/>
      <c r="B102" s="10">
        <v>45645</v>
      </c>
      <c r="C102" s="13" t="s">
        <v>37</v>
      </c>
      <c r="D102" s="97" t="s">
        <v>38</v>
      </c>
      <c r="E102" s="16">
        <v>0.63</v>
      </c>
      <c r="F102" s="16">
        <v>0.3</v>
      </c>
      <c r="G102" s="12">
        <v>45659</v>
      </c>
      <c r="H102" s="17">
        <v>0.62</v>
      </c>
      <c r="I102" s="18">
        <f t="shared" ref="I102:I165" si="4">(H102/E102-1)</f>
        <v>-1.5873015873015928E-2</v>
      </c>
      <c r="J102" s="50">
        <f t="shared" ref="J102:J110" si="5">(H102-E102)/(E102-F102)</f>
        <v>-3.0303030303030328E-2</v>
      </c>
    </row>
    <row r="103" spans="1:11" ht="14.25" customHeight="1" x14ac:dyDescent="0.4">
      <c r="A103" s="12"/>
      <c r="B103" s="10" t="s">
        <v>44</v>
      </c>
      <c r="C103" s="13" t="s">
        <v>43</v>
      </c>
      <c r="D103" s="97" t="s">
        <v>39</v>
      </c>
      <c r="E103" s="16">
        <v>8.99</v>
      </c>
      <c r="F103" s="16">
        <v>3.76</v>
      </c>
      <c r="G103" s="12">
        <v>45663</v>
      </c>
      <c r="H103" s="17">
        <v>7.33</v>
      </c>
      <c r="I103" s="18">
        <f t="shared" si="4"/>
        <v>-0.18464961067853169</v>
      </c>
      <c r="J103" s="50">
        <f t="shared" si="5"/>
        <v>-0.31739961759082219</v>
      </c>
      <c r="K103" t="s">
        <v>0</v>
      </c>
    </row>
    <row r="104" spans="1:11" ht="14.25" customHeight="1" x14ac:dyDescent="0.4">
      <c r="A104" s="12"/>
      <c r="B104" s="10">
        <v>45664</v>
      </c>
      <c r="C104" s="13" t="s">
        <v>48</v>
      </c>
      <c r="D104" s="97" t="s">
        <v>46</v>
      </c>
      <c r="E104" s="16">
        <v>19.059999999999999</v>
      </c>
      <c r="F104" s="16">
        <v>9.06</v>
      </c>
      <c r="G104" s="12">
        <v>45667</v>
      </c>
      <c r="H104" s="17">
        <v>22.7</v>
      </c>
      <c r="I104" s="18">
        <f t="shared" si="4"/>
        <v>0.19097586568730329</v>
      </c>
      <c r="J104" s="50">
        <f t="shared" si="5"/>
        <v>0.3640000000000001</v>
      </c>
    </row>
    <row r="105" spans="1:11" ht="14.25" customHeight="1" x14ac:dyDescent="0.4">
      <c r="A105" s="12"/>
      <c r="B105" s="10" t="s">
        <v>49</v>
      </c>
      <c r="C105" s="13" t="s">
        <v>50</v>
      </c>
      <c r="D105" s="97" t="s">
        <v>40</v>
      </c>
      <c r="E105" s="16">
        <v>14.03</v>
      </c>
      <c r="F105" s="16">
        <v>6.68</v>
      </c>
      <c r="G105" s="12">
        <v>45667</v>
      </c>
      <c r="H105" s="17">
        <v>19.37</v>
      </c>
      <c r="I105" s="18">
        <f t="shared" si="4"/>
        <v>0.38061297220242341</v>
      </c>
      <c r="J105" s="50">
        <f t="shared" si="5"/>
        <v>0.72653061224489823</v>
      </c>
      <c r="K105" t="s">
        <v>0</v>
      </c>
    </row>
    <row r="106" spans="1:11" ht="14.25" customHeight="1" x14ac:dyDescent="0.4">
      <c r="A106" s="12"/>
      <c r="B106" s="10">
        <v>45660</v>
      </c>
      <c r="C106" s="13" t="s">
        <v>41</v>
      </c>
      <c r="D106" s="97" t="s">
        <v>42</v>
      </c>
      <c r="E106" s="16">
        <v>0.78</v>
      </c>
      <c r="F106" s="16">
        <v>0.51</v>
      </c>
      <c r="G106" s="12">
        <v>45670</v>
      </c>
      <c r="H106" s="17">
        <v>0.71</v>
      </c>
      <c r="I106" s="18">
        <f t="shared" si="4"/>
        <v>-8.9743589743589869E-2</v>
      </c>
      <c r="J106" s="50">
        <f t="shared" si="5"/>
        <v>-0.25925925925925947</v>
      </c>
    </row>
    <row r="107" spans="1:11" ht="14.25" customHeight="1" x14ac:dyDescent="0.4">
      <c r="A107" s="12"/>
      <c r="B107" s="10">
        <v>45672</v>
      </c>
      <c r="C107" s="13" t="s">
        <v>66</v>
      </c>
      <c r="D107" s="97" t="s">
        <v>67</v>
      </c>
      <c r="E107" s="16">
        <v>22.78</v>
      </c>
      <c r="F107" s="16">
        <v>15.59</v>
      </c>
      <c r="G107" s="12">
        <v>45673</v>
      </c>
      <c r="H107" s="17">
        <v>24.22</v>
      </c>
      <c r="I107" s="18">
        <f t="shared" si="4"/>
        <v>6.3213345039508262E-2</v>
      </c>
      <c r="J107" s="50">
        <f t="shared" si="5"/>
        <v>0.20027816411682858</v>
      </c>
      <c r="K107" t="s">
        <v>0</v>
      </c>
    </row>
    <row r="108" spans="1:11" ht="14.25" customHeight="1" x14ac:dyDescent="0.4">
      <c r="A108" s="12"/>
      <c r="B108" s="10" t="s">
        <v>58</v>
      </c>
      <c r="C108" s="13" t="s">
        <v>59</v>
      </c>
      <c r="D108" s="97" t="s">
        <v>55</v>
      </c>
      <c r="E108" s="16">
        <v>2.4700000000000002</v>
      </c>
      <c r="F108" s="16">
        <v>0.76</v>
      </c>
      <c r="G108" s="12">
        <v>45674</v>
      </c>
      <c r="H108" s="17">
        <v>2.81</v>
      </c>
      <c r="I108" s="18">
        <f t="shared" si="4"/>
        <v>0.13765182186234814</v>
      </c>
      <c r="J108" s="50">
        <f t="shared" si="5"/>
        <v>0.19883040935672505</v>
      </c>
    </row>
    <row r="109" spans="1:11" ht="14.25" customHeight="1" x14ac:dyDescent="0.4">
      <c r="A109" s="12"/>
      <c r="B109" s="10">
        <v>45671</v>
      </c>
      <c r="C109" s="13" t="s">
        <v>60</v>
      </c>
      <c r="D109" s="97" t="s">
        <v>61</v>
      </c>
      <c r="E109" s="16">
        <v>6.55</v>
      </c>
      <c r="F109" s="16">
        <v>3.95</v>
      </c>
      <c r="G109" s="12">
        <v>45674</v>
      </c>
      <c r="H109" s="17">
        <v>11.42</v>
      </c>
      <c r="I109" s="18">
        <f t="shared" si="4"/>
        <v>0.74351145038167932</v>
      </c>
      <c r="J109" s="50">
        <f t="shared" si="5"/>
        <v>1.8730769230769233</v>
      </c>
      <c r="K109" t="s">
        <v>0</v>
      </c>
    </row>
    <row r="110" spans="1:11" ht="14.25" customHeight="1" x14ac:dyDescent="0.4">
      <c r="A110" s="12"/>
      <c r="B110" s="10">
        <v>45673</v>
      </c>
      <c r="C110" s="13" t="s">
        <v>69</v>
      </c>
      <c r="D110" s="97" t="s">
        <v>70</v>
      </c>
      <c r="E110" s="16">
        <v>1.71</v>
      </c>
      <c r="F110" s="16">
        <v>0.3</v>
      </c>
      <c r="G110" s="12">
        <v>45677</v>
      </c>
      <c r="H110" s="17">
        <v>1.95</v>
      </c>
      <c r="I110" s="18">
        <f t="shared" si="4"/>
        <v>0.14035087719298245</v>
      </c>
      <c r="J110" s="50">
        <f t="shared" si="5"/>
        <v>0.1702127659574468</v>
      </c>
    </row>
    <row r="111" spans="1:11" ht="14.25" customHeight="1" x14ac:dyDescent="0.4">
      <c r="A111" s="12"/>
      <c r="B111" s="10">
        <v>45670</v>
      </c>
      <c r="C111" s="13" t="s">
        <v>56</v>
      </c>
      <c r="D111" s="97" t="s">
        <v>57</v>
      </c>
      <c r="E111" s="16">
        <v>0.72</v>
      </c>
      <c r="F111" s="16">
        <v>0.32</v>
      </c>
      <c r="G111" s="12">
        <v>45677</v>
      </c>
      <c r="H111" s="17">
        <v>0.6</v>
      </c>
      <c r="I111" s="18">
        <f t="shared" si="4"/>
        <v>-0.16666666666666663</v>
      </c>
      <c r="J111" s="50">
        <f t="shared" ref="J111:J117" si="6">(H111-E111)/(E111-F111)</f>
        <v>-0.3</v>
      </c>
    </row>
    <row r="112" spans="1:11" ht="14.25" customHeight="1" x14ac:dyDescent="0.4">
      <c r="A112" s="12"/>
      <c r="B112" s="10">
        <v>45663</v>
      </c>
      <c r="C112" s="13" t="s">
        <v>47</v>
      </c>
      <c r="D112" s="97" t="s">
        <v>45</v>
      </c>
      <c r="E112" s="16">
        <v>1.02</v>
      </c>
      <c r="F112" s="16">
        <v>0.8</v>
      </c>
      <c r="G112" s="12">
        <v>45677</v>
      </c>
      <c r="H112" s="17">
        <v>1.07</v>
      </c>
      <c r="I112" s="18">
        <f t="shared" si="4"/>
        <v>4.9019607843137303E-2</v>
      </c>
      <c r="J112" s="50">
        <f t="shared" si="6"/>
        <v>0.22727272727272751</v>
      </c>
    </row>
    <row r="113" spans="1:11" ht="14.25" customHeight="1" x14ac:dyDescent="0.4">
      <c r="A113" s="12"/>
      <c r="B113" s="10">
        <v>45665</v>
      </c>
      <c r="C113" s="13" t="s">
        <v>51</v>
      </c>
      <c r="D113" s="97" t="s">
        <v>52</v>
      </c>
      <c r="E113" s="16">
        <v>9.75</v>
      </c>
      <c r="F113" s="16">
        <v>3.19</v>
      </c>
      <c r="G113" s="12">
        <v>45679</v>
      </c>
      <c r="H113" s="17">
        <v>18.010000000000002</v>
      </c>
      <c r="I113" s="18">
        <f t="shared" si="4"/>
        <v>0.84717948717948732</v>
      </c>
      <c r="J113" s="50">
        <f t="shared" si="6"/>
        <v>1.2591463414634148</v>
      </c>
    </row>
    <row r="114" spans="1:11" ht="14.25" customHeight="1" x14ac:dyDescent="0.4">
      <c r="A114" s="12"/>
      <c r="B114" s="10">
        <v>45679</v>
      </c>
      <c r="C114" s="13" t="s">
        <v>72</v>
      </c>
      <c r="D114" s="97" t="s">
        <v>73</v>
      </c>
      <c r="E114" s="16">
        <v>6.75</v>
      </c>
      <c r="F114" s="16">
        <v>2.25</v>
      </c>
      <c r="G114" s="12">
        <v>45684</v>
      </c>
      <c r="H114" s="17">
        <v>13.91</v>
      </c>
      <c r="I114" s="18">
        <f t="shared" si="4"/>
        <v>1.0607407407407408</v>
      </c>
      <c r="J114" s="50">
        <f t="shared" si="6"/>
        <v>1.5911111111111111</v>
      </c>
      <c r="K114" t="s">
        <v>0</v>
      </c>
    </row>
    <row r="115" spans="1:11" ht="14.25" customHeight="1" x14ac:dyDescent="0.4">
      <c r="A115" s="12"/>
      <c r="B115" s="10" t="s">
        <v>83</v>
      </c>
      <c r="C115" s="13" t="s">
        <v>80</v>
      </c>
      <c r="D115" s="97" t="s">
        <v>68</v>
      </c>
      <c r="E115" s="16">
        <v>5.3250000000000002</v>
      </c>
      <c r="F115" s="16">
        <v>0.17</v>
      </c>
      <c r="G115" s="12">
        <v>45684</v>
      </c>
      <c r="H115" s="17">
        <v>7.9</v>
      </c>
      <c r="I115" s="18">
        <f t="shared" si="4"/>
        <v>0.48356807511737099</v>
      </c>
      <c r="J115" s="50">
        <f t="shared" si="6"/>
        <v>0.4995150339476237</v>
      </c>
      <c r="K115" t="s">
        <v>0</v>
      </c>
    </row>
    <row r="116" spans="1:11" ht="14.25" customHeight="1" x14ac:dyDescent="0.4">
      <c r="A116" s="12"/>
      <c r="B116" s="10" t="s">
        <v>79</v>
      </c>
      <c r="C116" s="13" t="s">
        <v>78</v>
      </c>
      <c r="D116" s="97" t="s">
        <v>71</v>
      </c>
      <c r="E116" s="16">
        <v>4.51</v>
      </c>
      <c r="F116" s="16">
        <v>2.74</v>
      </c>
      <c r="G116" s="12">
        <v>45684</v>
      </c>
      <c r="H116" s="17">
        <v>4.68</v>
      </c>
      <c r="I116" s="18">
        <f t="shared" si="4"/>
        <v>3.7694013303769314E-2</v>
      </c>
      <c r="J116" s="50">
        <f t="shared" si="6"/>
        <v>9.6045197740112984E-2</v>
      </c>
      <c r="K116" t="s">
        <v>0</v>
      </c>
    </row>
    <row r="117" spans="1:11" ht="14.25" customHeight="1" x14ac:dyDescent="0.4">
      <c r="A117" s="12"/>
      <c r="B117" s="10">
        <v>45680</v>
      </c>
      <c r="C117" s="13" t="s">
        <v>74</v>
      </c>
      <c r="D117" s="97" t="s">
        <v>75</v>
      </c>
      <c r="E117" s="16">
        <v>4.17</v>
      </c>
      <c r="F117" s="16">
        <v>1.92</v>
      </c>
      <c r="G117" s="12">
        <v>45684</v>
      </c>
      <c r="H117" s="17">
        <v>4.08</v>
      </c>
      <c r="I117" s="18">
        <f t="shared" si="4"/>
        <v>-2.1582733812949617E-2</v>
      </c>
      <c r="J117" s="50">
        <f t="shared" si="6"/>
        <v>-3.9999999999999938E-2</v>
      </c>
      <c r="K117" t="s">
        <v>0</v>
      </c>
    </row>
    <row r="118" spans="1:11" ht="14.25" customHeight="1" x14ac:dyDescent="0.4">
      <c r="A118" s="12"/>
      <c r="B118" s="10">
        <v>45684</v>
      </c>
      <c r="C118" s="13" t="s">
        <v>82</v>
      </c>
      <c r="D118" s="97" t="s">
        <v>81</v>
      </c>
      <c r="E118" s="65">
        <v>6.59</v>
      </c>
      <c r="F118" s="16">
        <v>1.5</v>
      </c>
      <c r="G118" s="12">
        <v>45684</v>
      </c>
      <c r="H118" s="17">
        <v>7.04</v>
      </c>
      <c r="I118" s="18">
        <f t="shared" si="4"/>
        <v>6.8285280728376252E-2</v>
      </c>
      <c r="J118" s="50">
        <f>(H118-E118)/(E118-F118)/2</f>
        <v>4.4204322200392943E-2</v>
      </c>
      <c r="K118" t="s">
        <v>0</v>
      </c>
    </row>
    <row r="119" spans="1:11" ht="14.25" customHeight="1" x14ac:dyDescent="0.4">
      <c r="A119" s="12"/>
      <c r="B119" s="10">
        <v>45680</v>
      </c>
      <c r="C119" s="13" t="s">
        <v>76</v>
      </c>
      <c r="D119" s="97" t="s">
        <v>77</v>
      </c>
      <c r="E119" s="16">
        <v>3.12</v>
      </c>
      <c r="F119" s="16">
        <v>1.1399999999999999</v>
      </c>
      <c r="G119" s="12">
        <v>45684</v>
      </c>
      <c r="H119" s="17">
        <v>4.42</v>
      </c>
      <c r="I119" s="18">
        <f t="shared" si="4"/>
        <v>0.41666666666666652</v>
      </c>
      <c r="J119" s="50">
        <f t="shared" ref="J119:J128" si="7">(H119-E119)/(E119-F119)</f>
        <v>0.65656565656565646</v>
      </c>
      <c r="K119" t="s">
        <v>0</v>
      </c>
    </row>
    <row r="120" spans="1:11" ht="14.25" customHeight="1" x14ac:dyDescent="0.4">
      <c r="A120" s="12"/>
      <c r="B120" s="10">
        <v>45671</v>
      </c>
      <c r="C120" s="13" t="s">
        <v>62</v>
      </c>
      <c r="D120" s="97" t="s">
        <v>63</v>
      </c>
      <c r="E120" s="16">
        <v>4.13</v>
      </c>
      <c r="F120" s="16">
        <v>1.3</v>
      </c>
      <c r="G120" s="12">
        <v>45686</v>
      </c>
      <c r="H120" s="17">
        <v>5.38</v>
      </c>
      <c r="I120" s="18">
        <f t="shared" si="4"/>
        <v>0.30266343825665865</v>
      </c>
      <c r="J120" s="50">
        <f t="shared" si="7"/>
        <v>0.44169611307420492</v>
      </c>
      <c r="K120" t="s">
        <v>0</v>
      </c>
    </row>
    <row r="121" spans="1:11" ht="14.25" customHeight="1" x14ac:dyDescent="0.4">
      <c r="A121" s="12"/>
      <c r="B121" s="10">
        <v>45685</v>
      </c>
      <c r="C121" s="13" t="s">
        <v>85</v>
      </c>
      <c r="D121" s="97" t="s">
        <v>84</v>
      </c>
      <c r="E121" s="16">
        <v>1.05</v>
      </c>
      <c r="F121" s="16">
        <v>0.41</v>
      </c>
      <c r="G121" s="12">
        <v>45691</v>
      </c>
      <c r="H121" s="17">
        <v>0.45</v>
      </c>
      <c r="I121" s="18">
        <f t="shared" si="4"/>
        <v>-0.5714285714285714</v>
      </c>
      <c r="J121" s="50">
        <f t="shared" si="7"/>
        <v>-0.9375</v>
      </c>
    </row>
    <row r="122" spans="1:11" ht="14.25" customHeight="1" x14ac:dyDescent="0.4">
      <c r="A122" s="12"/>
      <c r="B122" s="10">
        <v>45687</v>
      </c>
      <c r="C122" s="13" t="s">
        <v>87</v>
      </c>
      <c r="D122" s="97" t="s">
        <v>86</v>
      </c>
      <c r="E122" s="16">
        <v>7.39</v>
      </c>
      <c r="F122" s="16">
        <v>1.01</v>
      </c>
      <c r="G122" s="12">
        <v>45691</v>
      </c>
      <c r="H122" s="17">
        <v>7.31</v>
      </c>
      <c r="I122" s="18">
        <f t="shared" si="4"/>
        <v>-1.0825439783491264E-2</v>
      </c>
      <c r="J122" s="50">
        <f t="shared" si="7"/>
        <v>-1.2539184952978068E-2</v>
      </c>
      <c r="K122" t="s">
        <v>0</v>
      </c>
    </row>
    <row r="123" spans="1:11" ht="14.25" customHeight="1" x14ac:dyDescent="0.4">
      <c r="A123" s="12"/>
      <c r="B123" s="10">
        <v>45691</v>
      </c>
      <c r="C123" s="13" t="s">
        <v>126</v>
      </c>
      <c r="D123" s="97" t="s">
        <v>91</v>
      </c>
      <c r="E123" s="16">
        <v>0.63</v>
      </c>
      <c r="F123" s="16">
        <v>0.28999999999999998</v>
      </c>
      <c r="G123" s="12">
        <v>45693</v>
      </c>
      <c r="H123" s="17">
        <v>0.4</v>
      </c>
      <c r="I123" s="18">
        <f t="shared" si="4"/>
        <v>-0.365079365079365</v>
      </c>
      <c r="J123" s="50">
        <f t="shared" si="7"/>
        <v>-0.67647058823529405</v>
      </c>
      <c r="K123" t="s">
        <v>0</v>
      </c>
    </row>
    <row r="124" spans="1:11" ht="14.25" customHeight="1" x14ac:dyDescent="0.4">
      <c r="A124" s="12"/>
      <c r="B124" s="10">
        <v>45691</v>
      </c>
      <c r="C124" s="13" t="s">
        <v>93</v>
      </c>
      <c r="D124" s="97" t="s">
        <v>92</v>
      </c>
      <c r="E124" s="16">
        <v>56.005000000000003</v>
      </c>
      <c r="F124" s="16">
        <v>41.41</v>
      </c>
      <c r="G124" s="12">
        <v>45694</v>
      </c>
      <c r="H124" s="17">
        <v>45.14</v>
      </c>
      <c r="I124" s="18">
        <f t="shared" si="4"/>
        <v>-0.19400053566645836</v>
      </c>
      <c r="J124" s="50">
        <f t="shared" si="7"/>
        <v>-0.74443302500856445</v>
      </c>
      <c r="K124" t="s">
        <v>0</v>
      </c>
    </row>
    <row r="125" spans="1:11" ht="14.25" customHeight="1" x14ac:dyDescent="0.4">
      <c r="A125" s="12"/>
      <c r="B125" s="10">
        <v>45692</v>
      </c>
      <c r="C125" s="13" t="s">
        <v>94</v>
      </c>
      <c r="D125" s="97" t="s">
        <v>95</v>
      </c>
      <c r="E125" s="16">
        <v>7.32</v>
      </c>
      <c r="F125" s="16">
        <v>0.71</v>
      </c>
      <c r="G125" s="12">
        <v>45694</v>
      </c>
      <c r="H125" s="17">
        <v>4.45</v>
      </c>
      <c r="I125" s="18">
        <f t="shared" si="4"/>
        <v>-0.39207650273224048</v>
      </c>
      <c r="J125" s="50">
        <f t="shared" si="7"/>
        <v>-0.43419062027231464</v>
      </c>
      <c r="K125" t="s">
        <v>0</v>
      </c>
    </row>
    <row r="126" spans="1:11" ht="14.25" customHeight="1" x14ac:dyDescent="0.4">
      <c r="A126" s="12"/>
      <c r="B126" s="10">
        <v>45691</v>
      </c>
      <c r="C126" s="13" t="s">
        <v>88</v>
      </c>
      <c r="D126" s="97" t="s">
        <v>98</v>
      </c>
      <c r="E126" s="16">
        <v>8.61</v>
      </c>
      <c r="F126" s="16">
        <v>1.93</v>
      </c>
      <c r="G126" s="12">
        <v>45694</v>
      </c>
      <c r="H126" s="17">
        <v>16.18</v>
      </c>
      <c r="I126" s="18">
        <f t="shared" si="4"/>
        <v>0.87921022067363541</v>
      </c>
      <c r="J126" s="50">
        <f t="shared" si="7"/>
        <v>1.1332335329341319</v>
      </c>
    </row>
    <row r="127" spans="1:11" ht="14.25" customHeight="1" x14ac:dyDescent="0.4">
      <c r="A127" s="12"/>
      <c r="B127" s="10">
        <v>45692</v>
      </c>
      <c r="C127" s="13" t="s">
        <v>97</v>
      </c>
      <c r="D127" s="97" t="s">
        <v>96</v>
      </c>
      <c r="E127" s="16">
        <v>0.41</v>
      </c>
      <c r="F127" s="16">
        <v>0.13</v>
      </c>
      <c r="G127" s="12">
        <v>45694</v>
      </c>
      <c r="H127" s="17">
        <v>0.63</v>
      </c>
      <c r="I127" s="18">
        <f t="shared" si="4"/>
        <v>0.53658536585365857</v>
      </c>
      <c r="J127" s="50">
        <f t="shared" si="7"/>
        <v>0.78571428571428592</v>
      </c>
    </row>
    <row r="128" spans="1:11" ht="14.25" customHeight="1" x14ac:dyDescent="0.4">
      <c r="A128" s="12"/>
      <c r="B128" s="10">
        <v>45695</v>
      </c>
      <c r="C128" s="13" t="s">
        <v>105</v>
      </c>
      <c r="D128" s="97" t="s">
        <v>106</v>
      </c>
      <c r="E128" s="16">
        <v>3.7</v>
      </c>
      <c r="F128" s="16">
        <v>0.5</v>
      </c>
      <c r="G128" s="12">
        <v>45698</v>
      </c>
      <c r="H128" s="17">
        <v>2.3199999999999998</v>
      </c>
      <c r="I128" s="18">
        <f t="shared" si="4"/>
        <v>-0.37297297297297305</v>
      </c>
      <c r="J128" s="50">
        <f t="shared" si="7"/>
        <v>-0.43125000000000008</v>
      </c>
    </row>
    <row r="129" spans="1:11" ht="14.25" customHeight="1" x14ac:dyDescent="0.4">
      <c r="A129" s="12"/>
      <c r="B129" s="10">
        <v>45699</v>
      </c>
      <c r="C129" s="13" t="s">
        <v>113</v>
      </c>
      <c r="D129" s="97" t="s">
        <v>112</v>
      </c>
      <c r="E129" s="16">
        <v>2.6</v>
      </c>
      <c r="F129" s="16">
        <v>1.06</v>
      </c>
      <c r="G129" s="12">
        <v>45700</v>
      </c>
      <c r="H129" s="17">
        <v>1.04</v>
      </c>
      <c r="I129" s="18">
        <f t="shared" si="4"/>
        <v>-0.6</v>
      </c>
      <c r="J129" s="50">
        <f t="shared" ref="J129:J136" si="8">(H129-E129)/(E129-F129)</f>
        <v>-1.0129870129870131</v>
      </c>
      <c r="K129" t="s">
        <v>0</v>
      </c>
    </row>
    <row r="130" spans="1:11" ht="14.25" customHeight="1" x14ac:dyDescent="0.4">
      <c r="A130" s="12"/>
      <c r="B130" s="10">
        <v>45691</v>
      </c>
      <c r="C130" s="13" t="s">
        <v>89</v>
      </c>
      <c r="D130" s="97" t="s">
        <v>90</v>
      </c>
      <c r="E130" s="16">
        <v>2.34</v>
      </c>
      <c r="F130" s="16">
        <v>1.24</v>
      </c>
      <c r="G130" s="12">
        <v>45700</v>
      </c>
      <c r="H130" s="17">
        <v>1.8</v>
      </c>
      <c r="I130" s="18">
        <f t="shared" si="4"/>
        <v>-0.23076923076923073</v>
      </c>
      <c r="J130" s="50">
        <f t="shared" si="8"/>
        <v>-0.4909090909090908</v>
      </c>
      <c r="K130" t="s">
        <v>0</v>
      </c>
    </row>
    <row r="131" spans="1:11" ht="14.25" customHeight="1" x14ac:dyDescent="0.4">
      <c r="A131" s="12"/>
      <c r="B131" s="10">
        <v>45700</v>
      </c>
      <c r="C131" s="13" t="s">
        <v>117</v>
      </c>
      <c r="D131" s="97" t="s">
        <v>118</v>
      </c>
      <c r="E131" s="16">
        <v>8.31</v>
      </c>
      <c r="F131" s="16">
        <v>4.8600000000000003</v>
      </c>
      <c r="G131" s="12">
        <v>45700</v>
      </c>
      <c r="H131" s="17">
        <v>6.67</v>
      </c>
      <c r="I131" s="18">
        <f t="shared" si="4"/>
        <v>-0.19735258724428406</v>
      </c>
      <c r="J131" s="50">
        <f t="shared" si="8"/>
        <v>-0.47536231884057983</v>
      </c>
      <c r="K131" t="s">
        <v>0</v>
      </c>
    </row>
    <row r="132" spans="1:11" ht="14.25" customHeight="1" x14ac:dyDescent="0.4">
      <c r="A132" s="12"/>
      <c r="B132" s="10">
        <v>45705</v>
      </c>
      <c r="C132" s="13" t="s">
        <v>127</v>
      </c>
      <c r="D132" s="97" t="s">
        <v>128</v>
      </c>
      <c r="E132" s="16">
        <v>3.53</v>
      </c>
      <c r="F132" s="16">
        <v>2.2200000000000002</v>
      </c>
      <c r="G132" s="12">
        <v>45706</v>
      </c>
      <c r="H132" s="17">
        <v>3.43</v>
      </c>
      <c r="I132" s="18">
        <f t="shared" si="4"/>
        <v>-2.8328611898016942E-2</v>
      </c>
      <c r="J132" s="50">
        <f t="shared" si="8"/>
        <v>-7.6335877862595172E-2</v>
      </c>
      <c r="K132" t="s">
        <v>0</v>
      </c>
    </row>
    <row r="133" spans="1:11" ht="14.25" customHeight="1" x14ac:dyDescent="0.4">
      <c r="A133" s="12"/>
      <c r="B133" s="10">
        <v>45701</v>
      </c>
      <c r="C133" s="13" t="s">
        <v>123</v>
      </c>
      <c r="D133" s="97" t="s">
        <v>68</v>
      </c>
      <c r="E133" s="16">
        <v>10.75</v>
      </c>
      <c r="F133" s="16">
        <v>7.1</v>
      </c>
      <c r="G133" s="12">
        <v>46009</v>
      </c>
      <c r="H133" s="17">
        <v>9.5</v>
      </c>
      <c r="I133" s="18">
        <f t="shared" si="4"/>
        <v>-0.11627906976744184</v>
      </c>
      <c r="J133" s="50">
        <f t="shared" si="8"/>
        <v>-0.34246575342465752</v>
      </c>
      <c r="K133" t="s">
        <v>0</v>
      </c>
    </row>
    <row r="134" spans="1:11" ht="14.25" customHeight="1" x14ac:dyDescent="0.4">
      <c r="A134" s="12"/>
      <c r="B134" s="10">
        <v>45708</v>
      </c>
      <c r="C134" s="13" t="s">
        <v>138</v>
      </c>
      <c r="D134" s="97" t="s">
        <v>139</v>
      </c>
      <c r="E134" s="16">
        <v>4.59</v>
      </c>
      <c r="F134" s="16">
        <v>3.7</v>
      </c>
      <c r="G134" s="12">
        <v>45709</v>
      </c>
      <c r="H134" s="17">
        <v>4.22</v>
      </c>
      <c r="I134" s="18">
        <f t="shared" si="4"/>
        <v>-8.0610021786492347E-2</v>
      </c>
      <c r="J134" s="50">
        <f t="shared" si="8"/>
        <v>-0.41573033707865198</v>
      </c>
      <c r="K134" t="s">
        <v>0</v>
      </c>
    </row>
    <row r="135" spans="1:11" ht="14.25" customHeight="1" x14ac:dyDescent="0.4">
      <c r="A135" s="12"/>
      <c r="B135" s="10">
        <v>45707</v>
      </c>
      <c r="C135" s="13" t="s">
        <v>133</v>
      </c>
      <c r="D135" s="97" t="s">
        <v>132</v>
      </c>
      <c r="E135" s="16">
        <v>1.7</v>
      </c>
      <c r="F135" s="16">
        <v>1.35</v>
      </c>
      <c r="G135" s="12">
        <v>45709</v>
      </c>
      <c r="H135" s="17">
        <v>1.59</v>
      </c>
      <c r="I135" s="18">
        <f t="shared" si="4"/>
        <v>-6.4705882352941058E-2</v>
      </c>
      <c r="J135" s="50">
        <f t="shared" si="8"/>
        <v>-0.31428571428571406</v>
      </c>
      <c r="K135" t="s">
        <v>0</v>
      </c>
    </row>
    <row r="136" spans="1:11" ht="14.25" customHeight="1" x14ac:dyDescent="0.4">
      <c r="A136" s="12"/>
      <c r="B136" s="10">
        <v>45706</v>
      </c>
      <c r="C136" s="13" t="s">
        <v>130</v>
      </c>
      <c r="D136" s="97" t="s">
        <v>129</v>
      </c>
      <c r="E136" s="16">
        <v>4.22</v>
      </c>
      <c r="F136" s="16">
        <v>2.17</v>
      </c>
      <c r="G136" s="12">
        <v>45709</v>
      </c>
      <c r="H136" s="17">
        <v>5.51</v>
      </c>
      <c r="I136" s="18">
        <f t="shared" si="4"/>
        <v>0.3056872037914693</v>
      </c>
      <c r="J136" s="50">
        <f t="shared" si="8"/>
        <v>0.62926829268292694</v>
      </c>
      <c r="K136" t="s">
        <v>0</v>
      </c>
    </row>
    <row r="137" spans="1:11" ht="14.25" customHeight="1" x14ac:dyDescent="0.4">
      <c r="A137" s="12"/>
      <c r="B137" s="10">
        <v>45693</v>
      </c>
      <c r="C137" s="13" t="s">
        <v>103</v>
      </c>
      <c r="D137" s="97" t="s">
        <v>104</v>
      </c>
      <c r="E137" s="16">
        <v>2.78</v>
      </c>
      <c r="F137" s="16">
        <v>0.93</v>
      </c>
      <c r="G137" s="12">
        <v>45712</v>
      </c>
      <c r="H137" s="17">
        <v>3.48</v>
      </c>
      <c r="I137" s="18">
        <f t="shared" si="4"/>
        <v>0.25179856115107913</v>
      </c>
      <c r="J137" s="50">
        <f t="shared" ref="J137:J168" si="9">(H137-E137)/(E137-F137)</f>
        <v>0.37837837837837857</v>
      </c>
    </row>
    <row r="138" spans="1:11" ht="14.25" customHeight="1" x14ac:dyDescent="0.4">
      <c r="A138" s="12"/>
      <c r="B138" s="10">
        <v>45701</v>
      </c>
      <c r="C138" s="13" t="s">
        <v>120</v>
      </c>
      <c r="D138" s="97" t="s">
        <v>119</v>
      </c>
      <c r="E138" s="16">
        <v>3.62</v>
      </c>
      <c r="F138" s="16">
        <v>2.0099999999999998</v>
      </c>
      <c r="G138" s="12">
        <v>45713</v>
      </c>
      <c r="H138" s="17">
        <v>2</v>
      </c>
      <c r="I138" s="18">
        <f t="shared" si="4"/>
        <v>-0.4475138121546961</v>
      </c>
      <c r="J138" s="50">
        <f t="shared" si="9"/>
        <v>-1.0062111801242235</v>
      </c>
      <c r="K138" t="s">
        <v>0</v>
      </c>
    </row>
    <row r="139" spans="1:11" ht="14.25" customHeight="1" x14ac:dyDescent="0.4">
      <c r="A139" s="12"/>
      <c r="B139" s="10" t="s">
        <v>137</v>
      </c>
      <c r="C139" s="13" t="s">
        <v>136</v>
      </c>
      <c r="D139" s="97" t="s">
        <v>116</v>
      </c>
      <c r="E139" s="16">
        <v>1.61</v>
      </c>
      <c r="F139" s="16">
        <v>0.41</v>
      </c>
      <c r="G139" s="12">
        <v>45713</v>
      </c>
      <c r="H139" s="17">
        <v>2.09</v>
      </c>
      <c r="I139" s="18">
        <f t="shared" si="4"/>
        <v>0.29813664596273282</v>
      </c>
      <c r="J139" s="50">
        <f t="shared" si="9"/>
        <v>0.39999999999999974</v>
      </c>
      <c r="K139" t="s">
        <v>0</v>
      </c>
    </row>
    <row r="140" spans="1:11" ht="14.25" customHeight="1" x14ac:dyDescent="0.4">
      <c r="A140" s="12"/>
      <c r="B140" s="10">
        <v>45695</v>
      </c>
      <c r="C140" s="13" t="s">
        <v>107</v>
      </c>
      <c r="D140" s="97" t="s">
        <v>108</v>
      </c>
      <c r="E140" s="16">
        <v>10.4</v>
      </c>
      <c r="F140" s="16">
        <v>0</v>
      </c>
      <c r="G140" s="12">
        <v>45713</v>
      </c>
      <c r="H140" s="17">
        <v>12.09</v>
      </c>
      <c r="I140" s="18">
        <f t="shared" si="4"/>
        <v>0.16249999999999987</v>
      </c>
      <c r="J140" s="50">
        <f t="shared" si="9"/>
        <v>0.16249999999999995</v>
      </c>
    </row>
    <row r="141" spans="1:11" ht="14.25" customHeight="1" x14ac:dyDescent="0.4">
      <c r="A141" s="12"/>
      <c r="B141" s="10">
        <v>45695</v>
      </c>
      <c r="C141" s="13" t="s">
        <v>109</v>
      </c>
      <c r="D141" s="97" t="s">
        <v>110</v>
      </c>
      <c r="E141" s="16">
        <v>8.7899999999999991</v>
      </c>
      <c r="F141" s="16">
        <v>0</v>
      </c>
      <c r="G141" s="12">
        <v>45713</v>
      </c>
      <c r="H141" s="17">
        <v>10.09</v>
      </c>
      <c r="I141" s="18">
        <f t="shared" si="4"/>
        <v>0.14789533560864632</v>
      </c>
      <c r="J141" s="50">
        <f t="shared" si="9"/>
        <v>0.14789533560864629</v>
      </c>
    </row>
    <row r="142" spans="1:11" ht="14.25" customHeight="1" x14ac:dyDescent="0.4">
      <c r="A142" s="12"/>
      <c r="B142" s="10">
        <v>45712</v>
      </c>
      <c r="C142" s="13" t="s">
        <v>142</v>
      </c>
      <c r="D142" s="97" t="s">
        <v>143</v>
      </c>
      <c r="E142" s="16">
        <v>15.03</v>
      </c>
      <c r="F142" s="16">
        <v>11.9</v>
      </c>
      <c r="G142" s="12">
        <v>45713</v>
      </c>
      <c r="H142" s="17">
        <v>18.77</v>
      </c>
      <c r="I142" s="18">
        <f t="shared" si="4"/>
        <v>0.24883566200931462</v>
      </c>
      <c r="J142" s="50">
        <f t="shared" si="9"/>
        <v>1.1948881789137384</v>
      </c>
      <c r="K142" t="s">
        <v>0</v>
      </c>
    </row>
    <row r="143" spans="1:11" ht="14.25" customHeight="1" x14ac:dyDescent="0.4">
      <c r="A143" s="12"/>
      <c r="B143" s="10" t="s">
        <v>146</v>
      </c>
      <c r="C143" s="13" t="s">
        <v>147</v>
      </c>
      <c r="D143" s="97" t="s">
        <v>131</v>
      </c>
      <c r="E143" s="16">
        <v>33.6</v>
      </c>
      <c r="F143" s="16">
        <v>23.98</v>
      </c>
      <c r="G143" s="12">
        <v>45713</v>
      </c>
      <c r="H143" s="17">
        <v>39.85</v>
      </c>
      <c r="I143" s="18">
        <f t="shared" si="4"/>
        <v>0.18601190476190466</v>
      </c>
      <c r="J143" s="50">
        <f t="shared" si="9"/>
        <v>0.64968814968814959</v>
      </c>
      <c r="K143" t="s">
        <v>0</v>
      </c>
    </row>
    <row r="144" spans="1:11" ht="14.25" customHeight="1" x14ac:dyDescent="0.4">
      <c r="A144" s="12"/>
      <c r="B144" s="10">
        <v>45712</v>
      </c>
      <c r="C144" s="13" t="s">
        <v>144</v>
      </c>
      <c r="D144" s="97" t="s">
        <v>145</v>
      </c>
      <c r="E144" s="16">
        <v>5.38</v>
      </c>
      <c r="F144" s="16">
        <v>2.83</v>
      </c>
      <c r="G144" s="12">
        <v>45713</v>
      </c>
      <c r="H144" s="17">
        <v>5.8</v>
      </c>
      <c r="I144" s="18">
        <f t="shared" si="4"/>
        <v>7.8066914498141182E-2</v>
      </c>
      <c r="J144" s="50">
        <f t="shared" si="9"/>
        <v>0.16470588235294115</v>
      </c>
      <c r="K144" t="s">
        <v>0</v>
      </c>
    </row>
    <row r="145" spans="1:11" ht="14.25" customHeight="1" x14ac:dyDescent="0.4">
      <c r="A145" s="12"/>
      <c r="B145" s="10">
        <v>45713</v>
      </c>
      <c r="C145" s="13" t="s">
        <v>150</v>
      </c>
      <c r="D145" s="97" t="s">
        <v>151</v>
      </c>
      <c r="E145" s="16">
        <v>3.15</v>
      </c>
      <c r="F145" s="16">
        <v>1.59</v>
      </c>
      <c r="G145" s="12">
        <v>45713</v>
      </c>
      <c r="H145" s="17">
        <v>3.77</v>
      </c>
      <c r="I145" s="18">
        <f t="shared" si="4"/>
        <v>0.19682539682539679</v>
      </c>
      <c r="J145" s="50">
        <f t="shared" si="9"/>
        <v>0.39743589743589752</v>
      </c>
      <c r="K145" t="s">
        <v>0</v>
      </c>
    </row>
    <row r="146" spans="1:11" ht="14.25" customHeight="1" x14ac:dyDescent="0.4">
      <c r="A146" s="12"/>
      <c r="B146" s="10" t="s">
        <v>121</v>
      </c>
      <c r="C146" s="13" t="s">
        <v>122</v>
      </c>
      <c r="D146" s="97" t="s">
        <v>111</v>
      </c>
      <c r="E146" s="16">
        <v>6.3150000000000004</v>
      </c>
      <c r="F146" s="16">
        <v>0.8</v>
      </c>
      <c r="G146" s="12">
        <v>45713</v>
      </c>
      <c r="H146" s="17">
        <v>11.56</v>
      </c>
      <c r="I146" s="18">
        <f t="shared" si="4"/>
        <v>0.8305621536025336</v>
      </c>
      <c r="J146" s="50">
        <f t="shared" si="9"/>
        <v>0.95104261106074339</v>
      </c>
      <c r="K146" t="s">
        <v>0</v>
      </c>
    </row>
    <row r="147" spans="1:11" ht="14.25" customHeight="1" x14ac:dyDescent="0.4">
      <c r="A147" s="12"/>
      <c r="B147" s="10">
        <v>45702</v>
      </c>
      <c r="C147" s="13" t="s">
        <v>124</v>
      </c>
      <c r="D147" s="97" t="s">
        <v>125</v>
      </c>
      <c r="E147" s="16">
        <v>3.19</v>
      </c>
      <c r="F147" s="16">
        <v>1.1399999999999999</v>
      </c>
      <c r="G147" s="12">
        <v>45715</v>
      </c>
      <c r="H147" s="17">
        <v>2.57</v>
      </c>
      <c r="I147" s="18">
        <f t="shared" si="4"/>
        <v>-0.19435736677115989</v>
      </c>
      <c r="J147" s="50">
        <f t="shared" si="9"/>
        <v>-0.302439024390244</v>
      </c>
      <c r="K147" t="s">
        <v>0</v>
      </c>
    </row>
    <row r="148" spans="1:11" ht="14.25" customHeight="1" x14ac:dyDescent="0.4">
      <c r="A148" s="12"/>
      <c r="B148" s="10">
        <v>45714</v>
      </c>
      <c r="C148" s="13" t="s">
        <v>155</v>
      </c>
      <c r="D148" s="97" t="s">
        <v>154</v>
      </c>
      <c r="E148" s="16">
        <v>7.68</v>
      </c>
      <c r="F148" s="16">
        <v>4.09</v>
      </c>
      <c r="G148" s="12">
        <v>45715</v>
      </c>
      <c r="H148" s="17">
        <v>5.76</v>
      </c>
      <c r="I148" s="18">
        <f t="shared" si="4"/>
        <v>-0.25</v>
      </c>
      <c r="J148" s="50">
        <f t="shared" si="9"/>
        <v>-0.5348189415041783</v>
      </c>
      <c r="K148" t="s">
        <v>0</v>
      </c>
    </row>
    <row r="149" spans="1:11" ht="14.25" customHeight="1" x14ac:dyDescent="0.4">
      <c r="A149" s="12"/>
      <c r="B149" s="10">
        <v>45715</v>
      </c>
      <c r="C149" s="13" t="s">
        <v>156</v>
      </c>
      <c r="D149" s="97" t="s">
        <v>157</v>
      </c>
      <c r="E149" s="16">
        <v>1.2</v>
      </c>
      <c r="F149" s="16">
        <v>0.75</v>
      </c>
      <c r="G149" s="12">
        <v>45716</v>
      </c>
      <c r="H149" s="17">
        <v>0.78</v>
      </c>
      <c r="I149" s="18">
        <f t="shared" si="4"/>
        <v>-0.35</v>
      </c>
      <c r="J149" s="50">
        <f t="shared" si="9"/>
        <v>-0.93333333333333324</v>
      </c>
      <c r="K149" t="s">
        <v>0</v>
      </c>
    </row>
    <row r="150" spans="1:11" ht="14.25" customHeight="1" x14ac:dyDescent="0.4">
      <c r="A150" s="12"/>
      <c r="B150" s="10">
        <v>45709</v>
      </c>
      <c r="C150" s="13" t="s">
        <v>141</v>
      </c>
      <c r="D150" s="97" t="s">
        <v>140</v>
      </c>
      <c r="E150" s="16">
        <v>3.07</v>
      </c>
      <c r="F150" s="16">
        <v>1.35</v>
      </c>
      <c r="G150" s="12">
        <v>45716</v>
      </c>
      <c r="H150" s="17">
        <v>3.56</v>
      </c>
      <c r="I150" s="18">
        <f t="shared" si="4"/>
        <v>0.15960912052117271</v>
      </c>
      <c r="J150" s="50">
        <f t="shared" si="9"/>
        <v>0.28488372093023273</v>
      </c>
      <c r="K150" t="s">
        <v>0</v>
      </c>
    </row>
    <row r="151" spans="1:11" ht="14.25" customHeight="1" x14ac:dyDescent="0.4">
      <c r="A151" s="12"/>
      <c r="B151" s="10">
        <v>45719</v>
      </c>
      <c r="C151" s="13" t="s">
        <v>162</v>
      </c>
      <c r="D151" s="97" t="s">
        <v>163</v>
      </c>
      <c r="E151" s="16">
        <v>1.79</v>
      </c>
      <c r="F151" s="16">
        <v>0.78</v>
      </c>
      <c r="G151" s="12">
        <v>45719</v>
      </c>
      <c r="H151" s="17">
        <v>0.79</v>
      </c>
      <c r="I151" s="18">
        <f t="shared" si="4"/>
        <v>-0.55865921787709494</v>
      </c>
      <c r="J151" s="50">
        <f t="shared" si="9"/>
        <v>-0.99009900990099009</v>
      </c>
    </row>
    <row r="152" spans="1:11" ht="14.25" customHeight="1" x14ac:dyDescent="0.4">
      <c r="A152" s="12"/>
      <c r="B152" s="10">
        <v>45719</v>
      </c>
      <c r="C152" s="13" t="s">
        <v>158</v>
      </c>
      <c r="D152" s="97" t="s">
        <v>159</v>
      </c>
      <c r="E152" s="16">
        <v>4.8099999999999996</v>
      </c>
      <c r="F152" s="16">
        <v>2.84</v>
      </c>
      <c r="G152" s="12">
        <v>45720</v>
      </c>
      <c r="H152" s="17">
        <v>6.17</v>
      </c>
      <c r="I152" s="18">
        <f t="shared" si="4"/>
        <v>0.28274428274428276</v>
      </c>
      <c r="J152" s="50">
        <f t="shared" si="9"/>
        <v>0.69035532994923887</v>
      </c>
      <c r="K152" t="s">
        <v>0</v>
      </c>
    </row>
    <row r="153" spans="1:11" ht="14.25" customHeight="1" x14ac:dyDescent="0.4">
      <c r="A153" s="12"/>
      <c r="B153" s="10">
        <v>45719</v>
      </c>
      <c r="C153" s="13" t="s">
        <v>160</v>
      </c>
      <c r="D153" s="97" t="s">
        <v>161</v>
      </c>
      <c r="E153" s="16">
        <v>9.2100000000000009</v>
      </c>
      <c r="F153" s="16">
        <v>3.91</v>
      </c>
      <c r="G153" s="12">
        <v>45720</v>
      </c>
      <c r="H153" s="17">
        <v>14.26</v>
      </c>
      <c r="I153" s="18">
        <f t="shared" si="4"/>
        <v>0.54831704668838199</v>
      </c>
      <c r="J153" s="50">
        <f t="shared" si="9"/>
        <v>0.95283018867924496</v>
      </c>
    </row>
    <row r="154" spans="1:11" ht="14.25" customHeight="1" x14ac:dyDescent="0.4">
      <c r="A154" s="12"/>
      <c r="B154" s="10">
        <v>45719</v>
      </c>
      <c r="C154" s="13" t="s">
        <v>165</v>
      </c>
      <c r="D154" s="97" t="s">
        <v>164</v>
      </c>
      <c r="E154" s="16">
        <v>3.42</v>
      </c>
      <c r="F154" s="16">
        <v>2.5099999999999998</v>
      </c>
      <c r="G154" s="12">
        <v>45721</v>
      </c>
      <c r="H154" s="17">
        <v>5.34</v>
      </c>
      <c r="I154" s="18">
        <f t="shared" si="4"/>
        <v>0.56140350877192979</v>
      </c>
      <c r="J154" s="50">
        <f t="shared" si="9"/>
        <v>2.1098901098901095</v>
      </c>
      <c r="K154" t="s">
        <v>0</v>
      </c>
    </row>
    <row r="155" spans="1:11" ht="14.25" customHeight="1" x14ac:dyDescent="0.4">
      <c r="A155" s="12"/>
      <c r="B155" s="10">
        <v>45722</v>
      </c>
      <c r="C155" s="13" t="s">
        <v>169</v>
      </c>
      <c r="D155" s="97" t="s">
        <v>168</v>
      </c>
      <c r="E155" s="16">
        <v>4.32</v>
      </c>
      <c r="F155" s="16">
        <v>2.1800000000000002</v>
      </c>
      <c r="G155" s="12">
        <v>45726</v>
      </c>
      <c r="H155" s="17">
        <v>4.17</v>
      </c>
      <c r="I155" s="18">
        <f t="shared" si="4"/>
        <v>-3.4722222222222321E-2</v>
      </c>
      <c r="J155" s="50">
        <f t="shared" si="9"/>
        <v>-7.0093457943925394E-2</v>
      </c>
    </row>
    <row r="156" spans="1:11" ht="14.25" customHeight="1" x14ac:dyDescent="0.4">
      <c r="A156" s="12"/>
      <c r="B156" s="10">
        <v>45726</v>
      </c>
      <c r="C156" s="13" t="s">
        <v>173</v>
      </c>
      <c r="D156" s="97" t="s">
        <v>172</v>
      </c>
      <c r="E156" s="16">
        <v>0.79</v>
      </c>
      <c r="F156" s="16">
        <v>0.42</v>
      </c>
      <c r="G156" s="12">
        <v>45726</v>
      </c>
      <c r="H156" s="17">
        <v>0.98</v>
      </c>
      <c r="I156" s="18">
        <f t="shared" si="4"/>
        <v>0.240506329113924</v>
      </c>
      <c r="J156" s="50">
        <f t="shared" si="9"/>
        <v>0.51351351351351326</v>
      </c>
      <c r="K156" t="s">
        <v>0</v>
      </c>
    </row>
    <row r="157" spans="1:11" ht="14.25" customHeight="1" x14ac:dyDescent="0.4">
      <c r="A157" s="12"/>
      <c r="B157" s="10">
        <v>45726</v>
      </c>
      <c r="C157" s="13" t="s">
        <v>174</v>
      </c>
      <c r="D157" s="97" t="s">
        <v>175</v>
      </c>
      <c r="E157" s="16">
        <v>2.27</v>
      </c>
      <c r="F157" s="16">
        <v>1.67</v>
      </c>
      <c r="G157" s="12">
        <v>45726</v>
      </c>
      <c r="H157" s="17">
        <v>2.95</v>
      </c>
      <c r="I157" s="18">
        <f t="shared" si="4"/>
        <v>0.29955947136563887</v>
      </c>
      <c r="J157" s="50">
        <f t="shared" si="9"/>
        <v>1.1333333333333335</v>
      </c>
      <c r="K157" t="s">
        <v>0</v>
      </c>
    </row>
    <row r="158" spans="1:11" ht="14.25" customHeight="1" x14ac:dyDescent="0.4">
      <c r="A158" s="12"/>
      <c r="B158" s="10" t="s">
        <v>176</v>
      </c>
      <c r="C158" s="13" t="s">
        <v>177</v>
      </c>
      <c r="D158" s="97" t="s">
        <v>171</v>
      </c>
      <c r="E158" s="16">
        <v>5.18</v>
      </c>
      <c r="F158" s="16">
        <v>3.54</v>
      </c>
      <c r="G158" s="12">
        <v>45728</v>
      </c>
      <c r="H158" s="17">
        <v>6.03</v>
      </c>
      <c r="I158" s="18">
        <f t="shared" si="4"/>
        <v>0.1640926640926641</v>
      </c>
      <c r="J158" s="50">
        <f t="shared" si="9"/>
        <v>0.51829268292682973</v>
      </c>
      <c r="K158" t="s">
        <v>0</v>
      </c>
    </row>
    <row r="159" spans="1:11" ht="14.25" customHeight="1" x14ac:dyDescent="0.4">
      <c r="A159" s="12"/>
      <c r="B159" s="10">
        <v>45729</v>
      </c>
      <c r="C159" s="13" t="s">
        <v>190</v>
      </c>
      <c r="D159" s="97" t="s">
        <v>189</v>
      </c>
      <c r="E159" s="16">
        <v>0.96</v>
      </c>
      <c r="F159" s="16">
        <v>0.56999999999999995</v>
      </c>
      <c r="G159" s="12">
        <v>45730</v>
      </c>
      <c r="H159" s="17">
        <v>0.56999999999999995</v>
      </c>
      <c r="I159" s="18">
        <f t="shared" si="4"/>
        <v>-0.40625</v>
      </c>
      <c r="J159" s="50">
        <f t="shared" si="9"/>
        <v>-1</v>
      </c>
    </row>
    <row r="160" spans="1:11" ht="14.25" customHeight="1" x14ac:dyDescent="0.4">
      <c r="A160" s="12"/>
      <c r="B160" s="10">
        <v>45727</v>
      </c>
      <c r="C160" s="13" t="s">
        <v>184</v>
      </c>
      <c r="D160" s="97" t="s">
        <v>183</v>
      </c>
      <c r="E160" s="16">
        <v>2.66</v>
      </c>
      <c r="F160" s="16">
        <v>1.99</v>
      </c>
      <c r="G160" s="12">
        <v>45733</v>
      </c>
      <c r="H160" s="17">
        <v>3.32</v>
      </c>
      <c r="I160" s="18">
        <f t="shared" si="4"/>
        <v>0.24812030075187952</v>
      </c>
      <c r="J160" s="50">
        <f t="shared" si="9"/>
        <v>0.98507462686567093</v>
      </c>
      <c r="K160" t="s">
        <v>0</v>
      </c>
    </row>
    <row r="161" spans="1:11" ht="14.25" customHeight="1" x14ac:dyDescent="0.4">
      <c r="A161" s="12"/>
      <c r="B161" s="10">
        <v>45730</v>
      </c>
      <c r="C161" s="13" t="s">
        <v>192</v>
      </c>
      <c r="D161" s="97" t="s">
        <v>191</v>
      </c>
      <c r="E161" s="16">
        <v>6.91</v>
      </c>
      <c r="F161" s="16">
        <v>1.36</v>
      </c>
      <c r="G161" s="12">
        <v>45733</v>
      </c>
      <c r="H161" s="17">
        <v>8.3000000000000007</v>
      </c>
      <c r="I161" s="18">
        <f t="shared" si="4"/>
        <v>0.20115774240231565</v>
      </c>
      <c r="J161" s="50">
        <f t="shared" si="9"/>
        <v>0.25045045045045056</v>
      </c>
    </row>
    <row r="162" spans="1:11" ht="14.25" customHeight="1" x14ac:dyDescent="0.4">
      <c r="A162" s="12"/>
      <c r="B162" s="10">
        <v>45728</v>
      </c>
      <c r="C162" s="13" t="s">
        <v>185</v>
      </c>
      <c r="D162" s="97" t="s">
        <v>186</v>
      </c>
      <c r="E162" s="16">
        <v>2.41</v>
      </c>
      <c r="F162" s="16">
        <v>1.61</v>
      </c>
      <c r="G162" s="12">
        <v>45733</v>
      </c>
      <c r="H162" s="17">
        <v>2.57</v>
      </c>
      <c r="I162" s="18">
        <f t="shared" si="4"/>
        <v>6.6390041493775698E-2</v>
      </c>
      <c r="J162" s="50">
        <f t="shared" si="9"/>
        <v>0.19999999999999962</v>
      </c>
      <c r="K162" t="s">
        <v>0</v>
      </c>
    </row>
    <row r="163" spans="1:11" ht="14.25" customHeight="1" x14ac:dyDescent="0.4">
      <c r="A163" s="12"/>
      <c r="B163" s="10">
        <v>45727</v>
      </c>
      <c r="C163" s="13" t="s">
        <v>179</v>
      </c>
      <c r="D163" s="97" t="s">
        <v>180</v>
      </c>
      <c r="E163" s="16">
        <v>5.0599999999999996</v>
      </c>
      <c r="F163" s="16">
        <v>3.69</v>
      </c>
      <c r="G163" s="12">
        <v>45734</v>
      </c>
      <c r="H163" s="17">
        <v>5.64</v>
      </c>
      <c r="I163" s="18">
        <f t="shared" si="4"/>
        <v>0.11462450592885376</v>
      </c>
      <c r="J163" s="50">
        <f t="shared" si="9"/>
        <v>0.42335766423357679</v>
      </c>
    </row>
    <row r="164" spans="1:11" ht="14.25" customHeight="1" x14ac:dyDescent="0.4">
      <c r="A164" s="12"/>
      <c r="B164" s="10">
        <v>45721</v>
      </c>
      <c r="C164" s="13" t="s">
        <v>166</v>
      </c>
      <c r="D164" s="97" t="s">
        <v>167</v>
      </c>
      <c r="E164" s="16">
        <v>4.72</v>
      </c>
      <c r="F164" s="16">
        <v>2.6</v>
      </c>
      <c r="G164" s="12">
        <v>45735</v>
      </c>
      <c r="H164" s="17">
        <v>6.91</v>
      </c>
      <c r="I164" s="18">
        <f t="shared" si="4"/>
        <v>0.46398305084745783</v>
      </c>
      <c r="J164" s="50">
        <f t="shared" si="9"/>
        <v>1.0330188679245287</v>
      </c>
    </row>
    <row r="165" spans="1:11" ht="14.25" customHeight="1" x14ac:dyDescent="0.4">
      <c r="A165" s="12"/>
      <c r="B165" s="10">
        <v>45733</v>
      </c>
      <c r="C165" s="13" t="s">
        <v>218</v>
      </c>
      <c r="D165" s="97" t="s">
        <v>195</v>
      </c>
      <c r="E165" s="16">
        <v>13.54</v>
      </c>
      <c r="F165" s="16">
        <v>7.41</v>
      </c>
      <c r="G165" s="12">
        <v>45735</v>
      </c>
      <c r="H165" s="17">
        <v>15.03</v>
      </c>
      <c r="I165" s="18">
        <f t="shared" si="4"/>
        <v>0.11004431314623342</v>
      </c>
      <c r="J165" s="50">
        <f t="shared" si="9"/>
        <v>0.24306688417618277</v>
      </c>
    </row>
    <row r="166" spans="1:11" ht="14.25" customHeight="1" x14ac:dyDescent="0.4">
      <c r="A166" s="12"/>
      <c r="B166" s="10">
        <v>45734</v>
      </c>
      <c r="C166" s="13" t="s">
        <v>197</v>
      </c>
      <c r="D166" s="97" t="s">
        <v>198</v>
      </c>
      <c r="E166" s="16">
        <v>8.75</v>
      </c>
      <c r="F166" s="16">
        <v>5.8</v>
      </c>
      <c r="G166" s="12">
        <v>45735</v>
      </c>
      <c r="H166" s="17">
        <v>7.34</v>
      </c>
      <c r="I166" s="18">
        <f t="shared" ref="I166:I229" si="10">(H166/E166-1)</f>
        <v>-0.16114285714285714</v>
      </c>
      <c r="J166" s="50">
        <f t="shared" si="9"/>
        <v>-0.47796610169491527</v>
      </c>
    </row>
    <row r="167" spans="1:11" ht="14.25" customHeight="1" x14ac:dyDescent="0.4">
      <c r="A167" s="12"/>
      <c r="B167" s="10">
        <v>45736</v>
      </c>
      <c r="C167" s="13" t="s">
        <v>205</v>
      </c>
      <c r="D167" s="97" t="s">
        <v>204</v>
      </c>
      <c r="E167" s="16">
        <v>5.17</v>
      </c>
      <c r="F167" s="16">
        <v>1.68</v>
      </c>
      <c r="G167" s="12">
        <v>45736</v>
      </c>
      <c r="H167" s="17">
        <v>7.58</v>
      </c>
      <c r="I167" s="18">
        <f t="shared" si="10"/>
        <v>0.46615087040618963</v>
      </c>
      <c r="J167" s="50">
        <f t="shared" si="9"/>
        <v>0.69054441260744981</v>
      </c>
      <c r="K167" t="s">
        <v>0</v>
      </c>
    </row>
    <row r="168" spans="1:11" ht="14.25" customHeight="1" x14ac:dyDescent="0.4">
      <c r="A168" s="12"/>
      <c r="B168" s="10" t="s">
        <v>207</v>
      </c>
      <c r="C168" s="13" t="s">
        <v>178</v>
      </c>
      <c r="D168" s="97" t="s">
        <v>170</v>
      </c>
      <c r="E168" s="16">
        <v>2.31</v>
      </c>
      <c r="F168" s="16">
        <v>0.19</v>
      </c>
      <c r="G168" s="12">
        <v>45736</v>
      </c>
      <c r="H168" s="17">
        <v>1.55</v>
      </c>
      <c r="I168" s="18">
        <f t="shared" si="10"/>
        <v>-0.32900432900432897</v>
      </c>
      <c r="J168" s="50">
        <f t="shared" si="9"/>
        <v>-0.35849056603773582</v>
      </c>
    </row>
    <row r="169" spans="1:11" ht="14.25" customHeight="1" x14ac:dyDescent="0.4">
      <c r="A169" s="12"/>
      <c r="B169" s="10">
        <v>45735</v>
      </c>
      <c r="C169" s="13" t="s">
        <v>208</v>
      </c>
      <c r="D169" s="97" t="s">
        <v>206</v>
      </c>
      <c r="E169" s="16">
        <v>1.26</v>
      </c>
      <c r="F169" s="16">
        <v>0</v>
      </c>
      <c r="G169" s="12">
        <v>45736</v>
      </c>
      <c r="H169" s="17">
        <v>1.71</v>
      </c>
      <c r="I169" s="18">
        <f t="shared" si="10"/>
        <v>0.35714285714285721</v>
      </c>
      <c r="J169" s="50">
        <f t="shared" ref="J169:J188" si="11">(H169-E169)/(E169-F169)</f>
        <v>0.3571428571428571</v>
      </c>
      <c r="K169" t="s">
        <v>0</v>
      </c>
    </row>
    <row r="170" spans="1:11" ht="14.25" customHeight="1" x14ac:dyDescent="0.4">
      <c r="A170" s="12"/>
      <c r="B170" s="10" t="s">
        <v>202</v>
      </c>
      <c r="C170" s="13" t="s">
        <v>203</v>
      </c>
      <c r="D170" s="97" t="s">
        <v>196</v>
      </c>
      <c r="E170" s="16">
        <v>4.12</v>
      </c>
      <c r="F170" s="16">
        <v>2.5499999999999998</v>
      </c>
      <c r="G170" s="12">
        <v>45742</v>
      </c>
      <c r="H170" s="17">
        <v>3.71</v>
      </c>
      <c r="I170" s="18">
        <f t="shared" si="10"/>
        <v>-9.9514563106796183E-2</v>
      </c>
      <c r="J170" s="50">
        <f t="shared" si="11"/>
        <v>-0.26114649681528668</v>
      </c>
      <c r="K170" t="s">
        <v>0</v>
      </c>
    </row>
    <row r="171" spans="1:11" ht="14.25" customHeight="1" x14ac:dyDescent="0.4">
      <c r="A171" s="12"/>
      <c r="B171" s="10" t="s">
        <v>225</v>
      </c>
      <c r="C171" s="13" t="s">
        <v>226</v>
      </c>
      <c r="D171" s="97" t="s">
        <v>210</v>
      </c>
      <c r="E171" s="16">
        <v>3.98</v>
      </c>
      <c r="F171" s="16">
        <v>1.75</v>
      </c>
      <c r="G171" s="12">
        <v>45742</v>
      </c>
      <c r="H171" s="17">
        <v>3.3</v>
      </c>
      <c r="I171" s="18">
        <f t="shared" si="10"/>
        <v>-0.17085427135678399</v>
      </c>
      <c r="J171" s="50">
        <f t="shared" si="11"/>
        <v>-0.30493273542600902</v>
      </c>
    </row>
    <row r="172" spans="1:11" ht="14.25" customHeight="1" x14ac:dyDescent="0.4">
      <c r="A172" s="12"/>
      <c r="B172" s="10">
        <v>45740</v>
      </c>
      <c r="C172" s="13" t="s">
        <v>211</v>
      </c>
      <c r="D172" s="97" t="s">
        <v>212</v>
      </c>
      <c r="E172" s="16">
        <v>11.27</v>
      </c>
      <c r="F172" s="16">
        <v>5.75</v>
      </c>
      <c r="G172" s="12">
        <v>45742</v>
      </c>
      <c r="H172" s="17">
        <v>8.74</v>
      </c>
      <c r="I172" s="18">
        <f t="shared" si="10"/>
        <v>-0.22448979591836726</v>
      </c>
      <c r="J172" s="50">
        <f t="shared" si="11"/>
        <v>-0.45833333333333326</v>
      </c>
      <c r="K172" t="s">
        <v>0</v>
      </c>
    </row>
    <row r="173" spans="1:11" ht="15.75" customHeight="1" x14ac:dyDescent="0.4">
      <c r="A173" s="12"/>
      <c r="B173" s="10">
        <v>45740</v>
      </c>
      <c r="C173" s="13" t="s">
        <v>217</v>
      </c>
      <c r="D173" s="97" t="s">
        <v>219</v>
      </c>
      <c r="E173" s="16">
        <v>0.95</v>
      </c>
      <c r="F173" s="16">
        <v>0.67</v>
      </c>
      <c r="G173" s="12">
        <v>45742</v>
      </c>
      <c r="H173" s="17">
        <v>0.89</v>
      </c>
      <c r="I173" s="18">
        <f t="shared" si="10"/>
        <v>-6.315789473684208E-2</v>
      </c>
      <c r="J173" s="50">
        <f t="shared" si="11"/>
        <v>-0.21428571428571414</v>
      </c>
    </row>
    <row r="174" spans="1:11" ht="14.25" customHeight="1" x14ac:dyDescent="0.4">
      <c r="A174" s="12"/>
      <c r="B174" s="10">
        <v>45736</v>
      </c>
      <c r="C174" s="13" t="s">
        <v>224</v>
      </c>
      <c r="D174" s="97" t="s">
        <v>209</v>
      </c>
      <c r="E174" s="16">
        <v>1.21</v>
      </c>
      <c r="F174" s="16">
        <v>0.92</v>
      </c>
      <c r="G174" s="12">
        <v>45744</v>
      </c>
      <c r="H174" s="17">
        <v>1.07</v>
      </c>
      <c r="I174" s="18">
        <f t="shared" si="10"/>
        <v>-0.11570247933884292</v>
      </c>
      <c r="J174" s="50">
        <f t="shared" si="11"/>
        <v>-0.48275862068965497</v>
      </c>
      <c r="K174" t="s">
        <v>0</v>
      </c>
    </row>
    <row r="175" spans="1:11" ht="14.25" customHeight="1" x14ac:dyDescent="0.4">
      <c r="A175" s="12"/>
      <c r="B175" s="10">
        <v>45740</v>
      </c>
      <c r="C175" s="13" t="s">
        <v>213</v>
      </c>
      <c r="D175" s="97" t="s">
        <v>214</v>
      </c>
      <c r="E175" s="16">
        <v>3</v>
      </c>
      <c r="F175" s="16">
        <v>1.98</v>
      </c>
      <c r="G175" s="12">
        <v>45744</v>
      </c>
      <c r="H175" s="17">
        <v>1.98</v>
      </c>
      <c r="I175" s="18">
        <f t="shared" si="10"/>
        <v>-0.33999999999999997</v>
      </c>
      <c r="J175" s="50">
        <f t="shared" si="11"/>
        <v>-1</v>
      </c>
    </row>
    <row r="176" spans="1:11" ht="14.25" customHeight="1" x14ac:dyDescent="0.4">
      <c r="A176" s="12"/>
      <c r="B176" s="10">
        <v>45741</v>
      </c>
      <c r="C176" s="13" t="s">
        <v>220</v>
      </c>
      <c r="D176" s="97" t="s">
        <v>221</v>
      </c>
      <c r="E176" s="16">
        <v>14.12</v>
      </c>
      <c r="F176" s="16">
        <v>6.11</v>
      </c>
      <c r="G176" s="12">
        <v>45744</v>
      </c>
      <c r="H176" s="17">
        <v>9.2799999999999994</v>
      </c>
      <c r="I176" s="18">
        <f t="shared" si="10"/>
        <v>-0.34277620396600572</v>
      </c>
      <c r="J176" s="50">
        <f t="shared" si="11"/>
        <v>-0.60424469413233473</v>
      </c>
      <c r="K176" t="s">
        <v>0</v>
      </c>
    </row>
    <row r="177" spans="1:11" ht="14.25" customHeight="1" x14ac:dyDescent="0.4">
      <c r="A177" s="12"/>
      <c r="B177" s="10">
        <v>45743</v>
      </c>
      <c r="C177" s="13" t="s">
        <v>227</v>
      </c>
      <c r="D177" s="97" t="s">
        <v>228</v>
      </c>
      <c r="E177" s="16">
        <v>2.4</v>
      </c>
      <c r="F177" s="16">
        <v>1.37</v>
      </c>
      <c r="G177" s="12">
        <v>45747</v>
      </c>
      <c r="H177" s="17">
        <v>1.8</v>
      </c>
      <c r="I177" s="18">
        <f t="shared" si="10"/>
        <v>-0.25</v>
      </c>
      <c r="J177" s="50">
        <f t="shared" si="11"/>
        <v>-0.58252427184466016</v>
      </c>
      <c r="K177" t="s">
        <v>0</v>
      </c>
    </row>
    <row r="178" spans="1:11" ht="14.25" customHeight="1" x14ac:dyDescent="0.4">
      <c r="A178" s="12"/>
      <c r="B178" s="10">
        <v>45747</v>
      </c>
      <c r="C178" s="13" t="s">
        <v>235</v>
      </c>
      <c r="D178" s="97" t="s">
        <v>236</v>
      </c>
      <c r="E178" s="16">
        <v>2.74</v>
      </c>
      <c r="F178" s="16">
        <v>1.91</v>
      </c>
      <c r="G178" s="12">
        <v>45750</v>
      </c>
      <c r="H178" s="17">
        <v>2.5</v>
      </c>
      <c r="I178" s="18">
        <f t="shared" si="10"/>
        <v>-8.7591240875912524E-2</v>
      </c>
      <c r="J178" s="50">
        <f t="shared" si="11"/>
        <v>-0.28915662650602425</v>
      </c>
      <c r="K178" t="s">
        <v>0</v>
      </c>
    </row>
    <row r="179" spans="1:11" ht="14.25" customHeight="1" x14ac:dyDescent="0.4">
      <c r="A179" s="12"/>
      <c r="B179" s="10">
        <v>45747</v>
      </c>
      <c r="C179" s="13" t="s">
        <v>185</v>
      </c>
      <c r="D179" s="97" t="s">
        <v>186</v>
      </c>
      <c r="E179" s="16">
        <v>1.99</v>
      </c>
      <c r="F179" s="16">
        <v>1.35</v>
      </c>
      <c r="G179" s="12">
        <v>45750</v>
      </c>
      <c r="H179" s="17">
        <v>1.86</v>
      </c>
      <c r="I179" s="18">
        <f t="shared" si="10"/>
        <v>-6.5326633165829096E-2</v>
      </c>
      <c r="J179" s="50">
        <f t="shared" si="11"/>
        <v>-0.20312499999999986</v>
      </c>
      <c r="K179" t="s">
        <v>0</v>
      </c>
    </row>
    <row r="180" spans="1:11" ht="14.25" customHeight="1" x14ac:dyDescent="0.4">
      <c r="A180" s="12"/>
      <c r="B180" s="10">
        <v>45747</v>
      </c>
      <c r="C180" s="13" t="s">
        <v>234</v>
      </c>
      <c r="D180" s="97" t="s">
        <v>233</v>
      </c>
      <c r="E180" s="16">
        <v>3.29</v>
      </c>
      <c r="F180" s="16">
        <v>2.1</v>
      </c>
      <c r="G180" s="12">
        <v>45750</v>
      </c>
      <c r="H180" s="17">
        <v>2.88</v>
      </c>
      <c r="I180" s="18">
        <f t="shared" si="10"/>
        <v>-0.12462006079027355</v>
      </c>
      <c r="J180" s="50">
        <f t="shared" si="11"/>
        <v>-0.34453781512605053</v>
      </c>
      <c r="K180" t="s">
        <v>0</v>
      </c>
    </row>
    <row r="181" spans="1:11" ht="14.25" customHeight="1" x14ac:dyDescent="0.4">
      <c r="A181" s="12"/>
      <c r="B181" s="10">
        <v>45747</v>
      </c>
      <c r="C181" s="13" t="s">
        <v>232</v>
      </c>
      <c r="D181" s="97" t="s">
        <v>231</v>
      </c>
      <c r="E181" s="16">
        <v>2.19</v>
      </c>
      <c r="F181" s="16">
        <v>1.32</v>
      </c>
      <c r="G181" s="12">
        <v>45750</v>
      </c>
      <c r="H181" s="17">
        <v>3.16</v>
      </c>
      <c r="I181" s="18">
        <f t="shared" si="10"/>
        <v>0.44292237442922389</v>
      </c>
      <c r="J181" s="50">
        <f t="shared" si="11"/>
        <v>1.1149425287356325</v>
      </c>
    </row>
    <row r="182" spans="1:11" ht="14.25" customHeight="1" x14ac:dyDescent="0.4">
      <c r="A182" s="12"/>
      <c r="B182" s="10">
        <v>45750</v>
      </c>
      <c r="C182" s="13" t="s">
        <v>249</v>
      </c>
      <c r="D182" s="97" t="s">
        <v>248</v>
      </c>
      <c r="E182" s="16">
        <v>3.67</v>
      </c>
      <c r="F182" s="16">
        <v>2.76</v>
      </c>
      <c r="G182" s="12">
        <v>45750</v>
      </c>
      <c r="H182" s="17">
        <v>4.74</v>
      </c>
      <c r="I182" s="18">
        <f t="shared" si="10"/>
        <v>0.29155313351498635</v>
      </c>
      <c r="J182" s="50">
        <f t="shared" si="11"/>
        <v>1.1758241758241759</v>
      </c>
    </row>
    <row r="183" spans="1:11" ht="14.25" customHeight="1" x14ac:dyDescent="0.4">
      <c r="A183" s="12"/>
      <c r="B183" s="10" t="s">
        <v>245</v>
      </c>
      <c r="C183" s="13" t="s">
        <v>247</v>
      </c>
      <c r="D183" s="97" t="s">
        <v>244</v>
      </c>
      <c r="E183" s="16">
        <v>5.7649999999999997</v>
      </c>
      <c r="F183" s="16">
        <v>2.87</v>
      </c>
      <c r="G183" s="12">
        <v>45751</v>
      </c>
      <c r="H183" s="17">
        <v>4.62</v>
      </c>
      <c r="I183" s="18">
        <f t="shared" si="10"/>
        <v>-0.19861231569817861</v>
      </c>
      <c r="J183" s="50">
        <f t="shared" si="11"/>
        <v>-0.39550949913644207</v>
      </c>
      <c r="K183" t="s">
        <v>0</v>
      </c>
    </row>
    <row r="184" spans="1:11" ht="14.25" customHeight="1" x14ac:dyDescent="0.4">
      <c r="A184" s="12"/>
      <c r="B184" s="10">
        <v>45750</v>
      </c>
      <c r="C184" s="13" t="s">
        <v>251</v>
      </c>
      <c r="D184" s="97" t="s">
        <v>250</v>
      </c>
      <c r="E184" s="16">
        <v>8.8800000000000008</v>
      </c>
      <c r="F184" s="16">
        <v>4.88</v>
      </c>
      <c r="G184" s="12">
        <v>45751</v>
      </c>
      <c r="H184" s="17">
        <v>5.86</v>
      </c>
      <c r="I184" s="18">
        <f t="shared" si="10"/>
        <v>-0.34009009009009006</v>
      </c>
      <c r="J184" s="50">
        <f t="shared" si="11"/>
        <v>-0.75499999999999989</v>
      </c>
      <c r="K184" t="s">
        <v>0</v>
      </c>
    </row>
    <row r="185" spans="1:11" ht="14.25" customHeight="1" x14ac:dyDescent="0.4">
      <c r="A185" s="12"/>
      <c r="B185" s="10">
        <v>45750</v>
      </c>
      <c r="C185" s="13" t="s">
        <v>252</v>
      </c>
      <c r="D185" s="97" t="s">
        <v>253</v>
      </c>
      <c r="E185" s="16">
        <v>2.82</v>
      </c>
      <c r="F185" s="16">
        <v>2.17</v>
      </c>
      <c r="G185" s="12">
        <v>45751</v>
      </c>
      <c r="H185" s="17">
        <v>2.67</v>
      </c>
      <c r="I185" s="18">
        <f t="shared" si="10"/>
        <v>-5.3191489361702149E-2</v>
      </c>
      <c r="J185" s="50">
        <f t="shared" si="11"/>
        <v>-0.23076923076923067</v>
      </c>
      <c r="K185" t="s">
        <v>0</v>
      </c>
    </row>
    <row r="186" spans="1:11" ht="14.25" customHeight="1" x14ac:dyDescent="0.4">
      <c r="A186" s="12"/>
      <c r="B186" s="10">
        <v>45750</v>
      </c>
      <c r="C186" s="13" t="s">
        <v>255</v>
      </c>
      <c r="D186" s="97" t="s">
        <v>254</v>
      </c>
      <c r="E186" s="16">
        <v>2.58</v>
      </c>
      <c r="F186" s="16">
        <v>1.3</v>
      </c>
      <c r="G186" s="12">
        <v>45751</v>
      </c>
      <c r="H186" s="17">
        <v>1.9</v>
      </c>
      <c r="I186" s="18">
        <f t="shared" si="10"/>
        <v>-0.26356589147286824</v>
      </c>
      <c r="J186" s="50">
        <f t="shared" si="11"/>
        <v>-0.53125000000000011</v>
      </c>
    </row>
    <row r="187" spans="1:11" ht="14.25" customHeight="1" x14ac:dyDescent="0.4">
      <c r="A187" s="12"/>
      <c r="B187" s="10">
        <v>45748</v>
      </c>
      <c r="C187" s="13" t="s">
        <v>242</v>
      </c>
      <c r="D187" s="97" t="s">
        <v>241</v>
      </c>
      <c r="E187" s="16">
        <v>1.33</v>
      </c>
      <c r="F187" s="16">
        <v>0.46</v>
      </c>
      <c r="G187" s="12">
        <v>45751</v>
      </c>
      <c r="H187" s="17">
        <v>0.69</v>
      </c>
      <c r="I187" s="18">
        <f t="shared" si="10"/>
        <v>-0.48120300751879708</v>
      </c>
      <c r="J187" s="50">
        <f t="shared" si="11"/>
        <v>-0.73563218390804608</v>
      </c>
    </row>
    <row r="188" spans="1:11" ht="14.25" customHeight="1" x14ac:dyDescent="0.4">
      <c r="A188" s="12"/>
      <c r="B188" s="10">
        <v>45747</v>
      </c>
      <c r="C188" s="13" t="s">
        <v>237</v>
      </c>
      <c r="D188" s="97" t="s">
        <v>238</v>
      </c>
      <c r="E188" s="16">
        <v>1.74</v>
      </c>
      <c r="F188" s="16">
        <v>0.5</v>
      </c>
      <c r="G188" s="12">
        <v>45751</v>
      </c>
      <c r="H188" s="17">
        <v>0.99</v>
      </c>
      <c r="I188" s="18">
        <f t="shared" si="10"/>
        <v>-0.43103448275862066</v>
      </c>
      <c r="J188" s="50">
        <f t="shared" si="11"/>
        <v>-0.60483870967741937</v>
      </c>
      <c r="K188" t="s">
        <v>0</v>
      </c>
    </row>
    <row r="189" spans="1:11" ht="14.25" customHeight="1" x14ac:dyDescent="0.4">
      <c r="A189" s="12"/>
      <c r="B189" s="10">
        <v>45751</v>
      </c>
      <c r="C189" s="13" t="s">
        <v>256</v>
      </c>
      <c r="D189" s="97" t="s">
        <v>257</v>
      </c>
      <c r="E189" s="16">
        <v>4.28</v>
      </c>
      <c r="F189" s="16">
        <v>2.6</v>
      </c>
      <c r="G189" s="12">
        <v>45751</v>
      </c>
      <c r="H189" s="17">
        <v>2.6</v>
      </c>
      <c r="I189" s="18">
        <f t="shared" si="10"/>
        <v>-0.39252336448598135</v>
      </c>
      <c r="J189" s="50">
        <f t="shared" ref="J189:J194" si="12">(H189-E189)/(E189-F189)</f>
        <v>-1</v>
      </c>
    </row>
    <row r="190" spans="1:11" ht="14.25" customHeight="1" x14ac:dyDescent="0.4">
      <c r="A190" s="12"/>
      <c r="B190" s="10" t="s">
        <v>245</v>
      </c>
      <c r="C190" s="13" t="s">
        <v>246</v>
      </c>
      <c r="D190" s="97" t="s">
        <v>243</v>
      </c>
      <c r="E190" s="16">
        <v>9.3650000000000002</v>
      </c>
      <c r="F190" s="16">
        <v>2.66</v>
      </c>
      <c r="G190" s="12">
        <v>45754</v>
      </c>
      <c r="H190" s="17">
        <v>17.64</v>
      </c>
      <c r="I190" s="18">
        <f t="shared" si="10"/>
        <v>0.88360918312867054</v>
      </c>
      <c r="J190" s="50">
        <f t="shared" si="12"/>
        <v>1.2341536167039524</v>
      </c>
      <c r="K190" t="s">
        <v>0</v>
      </c>
    </row>
    <row r="191" spans="1:11" ht="14.25" customHeight="1" x14ac:dyDescent="0.4">
      <c r="A191" s="12"/>
      <c r="B191" s="10">
        <v>45751</v>
      </c>
      <c r="C191" s="13" t="s">
        <v>259</v>
      </c>
      <c r="D191" s="97" t="s">
        <v>258</v>
      </c>
      <c r="E191" s="16">
        <v>2.12</v>
      </c>
      <c r="F191" s="16">
        <v>0.55000000000000004</v>
      </c>
      <c r="G191" s="12">
        <v>45754</v>
      </c>
      <c r="H191" s="17">
        <v>2.2999999999999998</v>
      </c>
      <c r="I191" s="18">
        <f t="shared" si="10"/>
        <v>8.4905660377358361E-2</v>
      </c>
      <c r="J191" s="50">
        <f t="shared" si="12"/>
        <v>0.11464968152866223</v>
      </c>
    </row>
    <row r="192" spans="1:11" ht="14.25" customHeight="1" x14ac:dyDescent="0.4">
      <c r="A192" s="12"/>
      <c r="B192" s="10">
        <v>45751</v>
      </c>
      <c r="C192" s="13" t="s">
        <v>263</v>
      </c>
      <c r="D192" s="97" t="s">
        <v>262</v>
      </c>
      <c r="E192" s="16">
        <v>3.35</v>
      </c>
      <c r="F192" s="16">
        <v>1.24</v>
      </c>
      <c r="G192" s="12">
        <v>45754</v>
      </c>
      <c r="H192" s="17">
        <v>1.19</v>
      </c>
      <c r="I192" s="18">
        <f t="shared" si="10"/>
        <v>-0.64477611940298507</v>
      </c>
      <c r="J192" s="50">
        <f t="shared" si="12"/>
        <v>-1.0236966824644549</v>
      </c>
    </row>
    <row r="193" spans="1:11" ht="14.25" customHeight="1" x14ac:dyDescent="0.4">
      <c r="A193" s="12"/>
      <c r="B193" s="10">
        <v>45754</v>
      </c>
      <c r="C193" s="13" t="s">
        <v>266</v>
      </c>
      <c r="D193" s="97" t="s">
        <v>267</v>
      </c>
      <c r="E193" s="16">
        <v>14.35</v>
      </c>
      <c r="F193" s="16">
        <v>5.9</v>
      </c>
      <c r="G193" s="12">
        <v>45755</v>
      </c>
      <c r="H193" s="17">
        <v>19.88</v>
      </c>
      <c r="I193" s="18">
        <f t="shared" si="10"/>
        <v>0.38536585365853648</v>
      </c>
      <c r="J193" s="50">
        <f t="shared" si="12"/>
        <v>0.6544378698224852</v>
      </c>
      <c r="K193" t="s">
        <v>0</v>
      </c>
    </row>
    <row r="194" spans="1:11" ht="14.25" customHeight="1" x14ac:dyDescent="0.4">
      <c r="A194" s="12"/>
      <c r="B194" s="10">
        <v>45754</v>
      </c>
      <c r="C194" s="13" t="s">
        <v>269</v>
      </c>
      <c r="D194" s="97" t="s">
        <v>268</v>
      </c>
      <c r="E194" s="16">
        <v>10.87</v>
      </c>
      <c r="F194" s="16">
        <v>4.0199999999999996</v>
      </c>
      <c r="G194" s="12">
        <v>45755</v>
      </c>
      <c r="H194" s="17">
        <v>14.23</v>
      </c>
      <c r="I194" s="18">
        <f t="shared" si="10"/>
        <v>0.30910763569457234</v>
      </c>
      <c r="J194" s="50">
        <f t="shared" si="12"/>
        <v>0.49051094890510971</v>
      </c>
      <c r="K194" t="s">
        <v>0</v>
      </c>
    </row>
    <row r="195" spans="1:11" ht="14.25" customHeight="1" x14ac:dyDescent="0.4">
      <c r="A195" s="12"/>
      <c r="B195" s="10">
        <v>45754</v>
      </c>
      <c r="C195" s="13" t="s">
        <v>264</v>
      </c>
      <c r="D195" s="97" t="s">
        <v>265</v>
      </c>
      <c r="E195" s="16">
        <v>9.51</v>
      </c>
      <c r="F195" s="16">
        <v>4.78</v>
      </c>
      <c r="G195" s="12">
        <v>45755</v>
      </c>
      <c r="H195" s="17">
        <v>7.09</v>
      </c>
      <c r="I195" s="18">
        <f t="shared" si="10"/>
        <v>-0.25446898002103047</v>
      </c>
      <c r="J195" s="50">
        <f t="shared" ref="J195:J229" si="13">(H195-E195)/(E195-F195)</f>
        <v>-0.51162790697674421</v>
      </c>
    </row>
    <row r="196" spans="1:11" ht="14.25" customHeight="1" x14ac:dyDescent="0.4">
      <c r="A196" s="12"/>
      <c r="B196" s="10">
        <v>45756</v>
      </c>
      <c r="C196" s="13" t="s">
        <v>276</v>
      </c>
      <c r="D196" s="97" t="s">
        <v>275</v>
      </c>
      <c r="E196" s="16">
        <v>4.95</v>
      </c>
      <c r="F196" s="16">
        <v>0</v>
      </c>
      <c r="G196" s="12">
        <v>45756</v>
      </c>
      <c r="H196" s="17">
        <v>1E-3</v>
      </c>
      <c r="I196" s="18">
        <f t="shared" si="10"/>
        <v>-0.9997979797979798</v>
      </c>
      <c r="J196" s="50">
        <f t="shared" si="13"/>
        <v>-0.99979797979797969</v>
      </c>
      <c r="K196" t="s">
        <v>0</v>
      </c>
    </row>
    <row r="197" spans="1:11" ht="14.25" customHeight="1" x14ac:dyDescent="0.4">
      <c r="A197" s="12"/>
      <c r="B197" s="10">
        <v>45756</v>
      </c>
      <c r="C197" s="13" t="s">
        <v>277</v>
      </c>
      <c r="D197" s="97" t="s">
        <v>278</v>
      </c>
      <c r="E197" s="16">
        <v>2.17</v>
      </c>
      <c r="F197" s="16">
        <v>0</v>
      </c>
      <c r="G197" s="12">
        <v>45756</v>
      </c>
      <c r="H197" s="17">
        <v>5.05</v>
      </c>
      <c r="I197" s="18">
        <f t="shared" si="10"/>
        <v>1.3271889400921659</v>
      </c>
      <c r="J197" s="50">
        <f t="shared" si="13"/>
        <v>1.3271889400921659</v>
      </c>
      <c r="K197" t="s">
        <v>0</v>
      </c>
    </row>
    <row r="198" spans="1:11" ht="14.25" customHeight="1" x14ac:dyDescent="0.4">
      <c r="A198" s="12"/>
      <c r="B198" s="10">
        <v>45755</v>
      </c>
      <c r="C198" s="13" t="s">
        <v>270</v>
      </c>
      <c r="D198" s="97" t="s">
        <v>271</v>
      </c>
      <c r="E198" s="16">
        <v>3.97</v>
      </c>
      <c r="F198" s="16">
        <v>2.31</v>
      </c>
      <c r="G198" s="12">
        <v>45756</v>
      </c>
      <c r="H198" s="17">
        <v>3.8</v>
      </c>
      <c r="I198" s="18">
        <f t="shared" si="10"/>
        <v>-4.2821158690176442E-2</v>
      </c>
      <c r="J198" s="50">
        <f t="shared" si="13"/>
        <v>-0.10240963855421709</v>
      </c>
    </row>
    <row r="199" spans="1:11" ht="14.25" customHeight="1" x14ac:dyDescent="0.4">
      <c r="A199" s="12"/>
      <c r="B199" s="10">
        <v>45757</v>
      </c>
      <c r="C199" s="13" t="s">
        <v>282</v>
      </c>
      <c r="D199" s="97" t="s">
        <v>281</v>
      </c>
      <c r="E199" s="16">
        <v>18.25</v>
      </c>
      <c r="F199" s="16">
        <v>13.36</v>
      </c>
      <c r="G199" s="12">
        <v>45757</v>
      </c>
      <c r="H199" s="17">
        <v>13.34</v>
      </c>
      <c r="I199" s="18">
        <f t="shared" si="10"/>
        <v>-0.26904109589041092</v>
      </c>
      <c r="J199" s="50">
        <f t="shared" si="13"/>
        <v>-1.0040899795501022</v>
      </c>
      <c r="K199" t="s">
        <v>0</v>
      </c>
    </row>
    <row r="200" spans="1:11" ht="14.25" customHeight="1" x14ac:dyDescent="0.4">
      <c r="A200" s="12"/>
      <c r="B200" s="10">
        <v>45757</v>
      </c>
      <c r="C200" s="13" t="s">
        <v>284</v>
      </c>
      <c r="D200" s="97" t="s">
        <v>283</v>
      </c>
      <c r="E200" s="16">
        <v>5.49</v>
      </c>
      <c r="F200" s="16">
        <v>3.78</v>
      </c>
      <c r="G200" s="12">
        <v>45757</v>
      </c>
      <c r="H200" s="17">
        <v>3.77</v>
      </c>
      <c r="I200" s="18">
        <f t="shared" si="10"/>
        <v>-0.31329690346083794</v>
      </c>
      <c r="J200" s="50">
        <f t="shared" si="13"/>
        <v>-1.0058479532163742</v>
      </c>
      <c r="K200" t="s">
        <v>0</v>
      </c>
    </row>
    <row r="201" spans="1:11" ht="14.25" customHeight="1" x14ac:dyDescent="0.4">
      <c r="A201" s="12"/>
      <c r="B201" s="10">
        <v>45758</v>
      </c>
      <c r="C201" s="13" t="s">
        <v>290</v>
      </c>
      <c r="D201" s="97" t="s">
        <v>289</v>
      </c>
      <c r="E201" s="16">
        <v>2.25</v>
      </c>
      <c r="F201" s="16">
        <v>0.9</v>
      </c>
      <c r="G201" s="12">
        <v>45761</v>
      </c>
      <c r="H201" s="17">
        <v>2.42</v>
      </c>
      <c r="I201" s="18">
        <f t="shared" si="10"/>
        <v>7.5555555555555598E-2</v>
      </c>
      <c r="J201" s="50">
        <f t="shared" si="13"/>
        <v>0.12592592592592586</v>
      </c>
    </row>
    <row r="202" spans="1:11" ht="14.25" customHeight="1" x14ac:dyDescent="0.4">
      <c r="A202" s="12"/>
      <c r="B202" s="10">
        <v>45758</v>
      </c>
      <c r="C202" s="13" t="s">
        <v>291</v>
      </c>
      <c r="D202" s="97" t="s">
        <v>292</v>
      </c>
      <c r="E202" s="16">
        <v>2.84</v>
      </c>
      <c r="F202" s="16">
        <v>1.78</v>
      </c>
      <c r="G202" s="12">
        <v>45762</v>
      </c>
      <c r="H202" s="17">
        <v>3.47</v>
      </c>
      <c r="I202" s="18">
        <f t="shared" si="10"/>
        <v>0.221830985915493</v>
      </c>
      <c r="J202" s="50">
        <f t="shared" si="13"/>
        <v>0.59433962264150986</v>
      </c>
      <c r="K202" t="s">
        <v>0</v>
      </c>
    </row>
    <row r="203" spans="1:11" ht="14.25" customHeight="1" x14ac:dyDescent="0.4">
      <c r="A203" s="12"/>
      <c r="B203" s="10">
        <v>45758</v>
      </c>
      <c r="C203" s="13" t="s">
        <v>185</v>
      </c>
      <c r="D203" s="97" t="s">
        <v>186</v>
      </c>
      <c r="E203" s="16">
        <v>1.35</v>
      </c>
      <c r="F203" s="16">
        <v>0.55000000000000004</v>
      </c>
      <c r="G203" s="12">
        <v>45762</v>
      </c>
      <c r="H203" s="17">
        <v>1.58</v>
      </c>
      <c r="I203" s="18">
        <f t="shared" si="10"/>
        <v>0.17037037037037028</v>
      </c>
      <c r="J203" s="50">
        <f t="shared" si="13"/>
        <v>0.28749999999999998</v>
      </c>
      <c r="K203" t="s">
        <v>0</v>
      </c>
    </row>
    <row r="204" spans="1:11" ht="14.25" customHeight="1" x14ac:dyDescent="0.4">
      <c r="A204" s="12"/>
      <c r="B204" s="10">
        <v>45761</v>
      </c>
      <c r="C204" s="13" t="s">
        <v>293</v>
      </c>
      <c r="D204" s="97" t="s">
        <v>294</v>
      </c>
      <c r="E204" s="16">
        <v>2.61</v>
      </c>
      <c r="F204" s="16">
        <v>0.86</v>
      </c>
      <c r="G204" s="12">
        <v>45763</v>
      </c>
      <c r="H204" s="17">
        <v>3.56</v>
      </c>
      <c r="I204" s="18">
        <f t="shared" si="10"/>
        <v>0.3639846743295021</v>
      </c>
      <c r="J204" s="50">
        <f t="shared" si="13"/>
        <v>0.54285714285714293</v>
      </c>
      <c r="K204" t="s">
        <v>0</v>
      </c>
    </row>
    <row r="205" spans="1:11" ht="14.25" customHeight="1" x14ac:dyDescent="0.4">
      <c r="A205" s="12"/>
      <c r="B205" s="10">
        <v>45758</v>
      </c>
      <c r="C205" s="13" t="s">
        <v>286</v>
      </c>
      <c r="D205" s="97" t="s">
        <v>285</v>
      </c>
      <c r="E205" s="16">
        <v>3.84</v>
      </c>
      <c r="F205" s="16">
        <v>2.23</v>
      </c>
      <c r="G205" s="12">
        <v>45769</v>
      </c>
      <c r="H205" s="17">
        <v>3.41</v>
      </c>
      <c r="I205" s="18">
        <f t="shared" si="10"/>
        <v>-0.11197916666666663</v>
      </c>
      <c r="J205" s="50">
        <f t="shared" si="13"/>
        <v>-0.26708074534161474</v>
      </c>
      <c r="K205" t="s">
        <v>0</v>
      </c>
    </row>
    <row r="206" spans="1:11" ht="14.25" customHeight="1" x14ac:dyDescent="0.4">
      <c r="A206" s="12"/>
      <c r="B206" s="10">
        <v>45762</v>
      </c>
      <c r="C206" s="13" t="s">
        <v>296</v>
      </c>
      <c r="D206" s="97" t="s">
        <v>295</v>
      </c>
      <c r="E206" s="16">
        <v>8.98</v>
      </c>
      <c r="F206" s="16">
        <v>4.2</v>
      </c>
      <c r="G206" s="12">
        <v>45769</v>
      </c>
      <c r="H206" s="17">
        <v>7.27</v>
      </c>
      <c r="I206" s="18">
        <f t="shared" si="10"/>
        <v>-0.19042316258351899</v>
      </c>
      <c r="J206" s="50">
        <f t="shared" si="13"/>
        <v>-0.35774058577405876</v>
      </c>
      <c r="K206" t="s">
        <v>0</v>
      </c>
    </row>
    <row r="207" spans="1:11" ht="14.25" customHeight="1" x14ac:dyDescent="0.4">
      <c r="A207" s="12"/>
      <c r="B207" s="10">
        <v>45763</v>
      </c>
      <c r="C207" s="13" t="s">
        <v>300</v>
      </c>
      <c r="D207" s="97" t="s">
        <v>299</v>
      </c>
      <c r="E207" s="16">
        <v>2.91</v>
      </c>
      <c r="F207" s="16">
        <v>1.56</v>
      </c>
      <c r="G207" s="12">
        <v>45769</v>
      </c>
      <c r="H207" s="17">
        <v>1.54</v>
      </c>
      <c r="I207" s="18">
        <f t="shared" si="10"/>
        <v>-0.47079037800687284</v>
      </c>
      <c r="J207" s="50">
        <f t="shared" si="13"/>
        <v>-1.0148148148148148</v>
      </c>
      <c r="K207" t="s">
        <v>0</v>
      </c>
    </row>
    <row r="208" spans="1:11" ht="14.25" customHeight="1" x14ac:dyDescent="0.4">
      <c r="A208" s="12"/>
      <c r="B208" s="10">
        <v>45758</v>
      </c>
      <c r="C208" s="13" t="s">
        <v>288</v>
      </c>
      <c r="D208" s="97" t="s">
        <v>287</v>
      </c>
      <c r="E208" s="16">
        <v>4.33</v>
      </c>
      <c r="F208" s="16">
        <v>2.54</v>
      </c>
      <c r="G208" s="12">
        <v>45769</v>
      </c>
      <c r="H208" s="17">
        <v>6.27</v>
      </c>
      <c r="I208" s="18">
        <f t="shared" si="10"/>
        <v>0.44803695150115463</v>
      </c>
      <c r="J208" s="50">
        <f t="shared" si="13"/>
        <v>1.0837988826815639</v>
      </c>
    </row>
    <row r="209" spans="1:11" ht="14.25" customHeight="1" x14ac:dyDescent="0.4">
      <c r="A209" s="12"/>
      <c r="B209" s="10">
        <v>45762</v>
      </c>
      <c r="C209" s="13" t="s">
        <v>298</v>
      </c>
      <c r="D209" s="97" t="s">
        <v>297</v>
      </c>
      <c r="E209" s="16">
        <v>5.55</v>
      </c>
      <c r="F209" s="16">
        <v>2.41</v>
      </c>
      <c r="G209" s="12">
        <v>45769</v>
      </c>
      <c r="H209" s="17">
        <v>7.06</v>
      </c>
      <c r="I209" s="18">
        <f t="shared" si="10"/>
        <v>0.27207207207207196</v>
      </c>
      <c r="J209" s="50">
        <f t="shared" si="13"/>
        <v>0.48089171974522293</v>
      </c>
      <c r="K209" t="s">
        <v>0</v>
      </c>
    </row>
    <row r="210" spans="1:11" ht="14.25" customHeight="1" x14ac:dyDescent="0.4">
      <c r="A210" s="12"/>
      <c r="B210" s="10">
        <v>45769</v>
      </c>
      <c r="C210" s="13" t="s">
        <v>304</v>
      </c>
      <c r="D210" s="97" t="s">
        <v>303</v>
      </c>
      <c r="E210" s="16">
        <v>10.5</v>
      </c>
      <c r="F210" s="16">
        <v>4.1500000000000004</v>
      </c>
      <c r="G210" s="12">
        <v>45772</v>
      </c>
      <c r="H210" s="17">
        <v>18.43</v>
      </c>
      <c r="I210" s="18">
        <f t="shared" si="10"/>
        <v>0.75523809523809526</v>
      </c>
      <c r="J210" s="50">
        <f t="shared" si="13"/>
        <v>1.2488188976377954</v>
      </c>
      <c r="K210" t="s">
        <v>0</v>
      </c>
    </row>
    <row r="211" spans="1:11" ht="14.25" customHeight="1" x14ac:dyDescent="0.4">
      <c r="A211" s="12"/>
      <c r="B211" s="10">
        <v>45769</v>
      </c>
      <c r="C211" s="13" t="s">
        <v>305</v>
      </c>
      <c r="D211" s="97" t="s">
        <v>299</v>
      </c>
      <c r="E211" s="16">
        <v>2.39</v>
      </c>
      <c r="F211" s="16">
        <v>0.98</v>
      </c>
      <c r="G211" s="12">
        <v>45772</v>
      </c>
      <c r="H211" s="17">
        <v>4.47</v>
      </c>
      <c r="I211" s="18">
        <f t="shared" si="10"/>
        <v>0.87029288702928853</v>
      </c>
      <c r="J211" s="50">
        <f t="shared" si="13"/>
        <v>1.4751773049645387</v>
      </c>
      <c r="K211" t="s">
        <v>0</v>
      </c>
    </row>
    <row r="212" spans="1:11" ht="14.25" customHeight="1" x14ac:dyDescent="0.4">
      <c r="A212" s="12"/>
      <c r="B212" s="10">
        <v>45772</v>
      </c>
      <c r="C212" s="13" t="s">
        <v>315</v>
      </c>
      <c r="D212" s="97" t="s">
        <v>314</v>
      </c>
      <c r="E212" s="16">
        <v>2.4500000000000002</v>
      </c>
      <c r="F212" s="16">
        <v>1.48</v>
      </c>
      <c r="G212" s="12">
        <v>45752</v>
      </c>
      <c r="H212" s="17">
        <v>2.04</v>
      </c>
      <c r="I212" s="18">
        <f t="shared" si="10"/>
        <v>-0.16734693877551021</v>
      </c>
      <c r="J212" s="50">
        <f t="shared" si="13"/>
        <v>-0.42268041237113407</v>
      </c>
    </row>
    <row r="213" spans="1:11" ht="14.25" customHeight="1" x14ac:dyDescent="0.4">
      <c r="A213" s="12"/>
      <c r="B213" s="10">
        <v>45770</v>
      </c>
      <c r="C213" s="13" t="s">
        <v>308</v>
      </c>
      <c r="D213" s="97" t="s">
        <v>309</v>
      </c>
      <c r="E213" s="16">
        <v>0.49</v>
      </c>
      <c r="F213" s="16">
        <v>0.34</v>
      </c>
      <c r="G213" s="12">
        <v>45775</v>
      </c>
      <c r="H213" s="17">
        <v>0.51</v>
      </c>
      <c r="I213" s="18">
        <f t="shared" si="10"/>
        <v>4.081632653061229E-2</v>
      </c>
      <c r="J213" s="50">
        <f t="shared" si="13"/>
        <v>0.13333333333333347</v>
      </c>
    </row>
    <row r="214" spans="1:11" ht="14.25" customHeight="1" x14ac:dyDescent="0.4">
      <c r="A214" s="12"/>
      <c r="B214" s="10">
        <v>45772</v>
      </c>
      <c r="C214" s="13" t="s">
        <v>316</v>
      </c>
      <c r="D214" s="97" t="s">
        <v>317</v>
      </c>
      <c r="E214" s="16">
        <v>5.5</v>
      </c>
      <c r="F214" s="16">
        <v>4.0199999999999996</v>
      </c>
      <c r="G214" s="12">
        <v>45775</v>
      </c>
      <c r="H214" s="17">
        <v>5.48</v>
      </c>
      <c r="I214" s="18">
        <f t="shared" si="10"/>
        <v>-3.6363636363635488E-3</v>
      </c>
      <c r="J214" s="50">
        <f t="shared" si="13"/>
        <v>-1.3513513513513221E-2</v>
      </c>
      <c r="K214" t="s">
        <v>0</v>
      </c>
    </row>
    <row r="215" spans="1:11" ht="14.25" customHeight="1" x14ac:dyDescent="0.4">
      <c r="A215" s="12"/>
      <c r="B215" s="10">
        <v>45772</v>
      </c>
      <c r="C215" s="13" t="s">
        <v>319</v>
      </c>
      <c r="D215" s="97" t="s">
        <v>318</v>
      </c>
      <c r="E215" s="16">
        <v>0.98</v>
      </c>
      <c r="F215" s="16">
        <v>0.51</v>
      </c>
      <c r="G215" s="12">
        <v>45775</v>
      </c>
      <c r="H215" s="17">
        <v>0.99</v>
      </c>
      <c r="I215" s="18">
        <f t="shared" si="10"/>
        <v>1.0204081632652962E-2</v>
      </c>
      <c r="J215" s="50">
        <f t="shared" si="13"/>
        <v>2.1276595744680871E-2</v>
      </c>
      <c r="K215" t="s">
        <v>0</v>
      </c>
    </row>
    <row r="216" spans="1:11" ht="14.25" customHeight="1" x14ac:dyDescent="0.4">
      <c r="A216" s="12"/>
      <c r="B216" s="10">
        <v>45770</v>
      </c>
      <c r="C216" s="13" t="s">
        <v>307</v>
      </c>
      <c r="D216" s="97" t="s">
        <v>306</v>
      </c>
      <c r="E216" s="16">
        <v>6.98</v>
      </c>
      <c r="F216" s="16">
        <v>5.73</v>
      </c>
      <c r="G216" s="12">
        <v>45775</v>
      </c>
      <c r="H216" s="17">
        <v>7.8</v>
      </c>
      <c r="I216" s="18">
        <f t="shared" si="10"/>
        <v>0.11747851002865328</v>
      </c>
      <c r="J216" s="50">
        <f t="shared" si="13"/>
        <v>0.65599999999999947</v>
      </c>
    </row>
    <row r="217" spans="1:11" ht="14.25" customHeight="1" x14ac:dyDescent="0.4">
      <c r="A217" s="12"/>
      <c r="B217" s="10">
        <v>45771</v>
      </c>
      <c r="C217" s="13" t="s">
        <v>312</v>
      </c>
      <c r="D217" s="97" t="s">
        <v>313</v>
      </c>
      <c r="E217" s="16">
        <v>7.13</v>
      </c>
      <c r="F217" s="16">
        <v>4.66</v>
      </c>
      <c r="G217" s="12">
        <v>45775</v>
      </c>
      <c r="H217" s="17">
        <v>6.54</v>
      </c>
      <c r="I217" s="18">
        <f t="shared" si="10"/>
        <v>-8.2748948106591835E-2</v>
      </c>
      <c r="J217" s="50">
        <f t="shared" si="13"/>
        <v>-0.23886639676113358</v>
      </c>
      <c r="K217" t="s">
        <v>0</v>
      </c>
    </row>
    <row r="218" spans="1:11" ht="14.25" customHeight="1" x14ac:dyDescent="0.4">
      <c r="A218" s="12"/>
      <c r="B218" s="10">
        <v>45776</v>
      </c>
      <c r="C218" s="13" t="s">
        <v>322</v>
      </c>
      <c r="D218" s="97" t="s">
        <v>323</v>
      </c>
      <c r="E218" s="16">
        <v>3.13</v>
      </c>
      <c r="F218" s="16">
        <v>1.91</v>
      </c>
      <c r="G218" s="12">
        <v>45777</v>
      </c>
      <c r="H218" s="17">
        <v>2.76</v>
      </c>
      <c r="I218" s="18">
        <f t="shared" si="10"/>
        <v>-0.1182108626198084</v>
      </c>
      <c r="J218" s="50">
        <f t="shared" si="13"/>
        <v>-0.30327868852459028</v>
      </c>
      <c r="K218" t="s">
        <v>0</v>
      </c>
    </row>
    <row r="219" spans="1:11" ht="14.25" customHeight="1" x14ac:dyDescent="0.4">
      <c r="A219" s="12"/>
      <c r="B219" s="10">
        <v>45776</v>
      </c>
      <c r="C219" s="13" t="s">
        <v>320</v>
      </c>
      <c r="D219" s="97" t="s">
        <v>321</v>
      </c>
      <c r="E219" s="16">
        <v>13.76</v>
      </c>
      <c r="F219" s="16">
        <v>5.72</v>
      </c>
      <c r="G219" s="12">
        <v>45782</v>
      </c>
      <c r="H219" s="17">
        <v>15.21</v>
      </c>
      <c r="I219" s="18">
        <f t="shared" si="10"/>
        <v>0.10537790697674421</v>
      </c>
      <c r="J219" s="50">
        <f t="shared" si="13"/>
        <v>0.18034825870646781</v>
      </c>
    </row>
    <row r="220" spans="1:11" ht="14.25" customHeight="1" x14ac:dyDescent="0.4">
      <c r="A220" s="12"/>
      <c r="B220" s="10">
        <v>45783</v>
      </c>
      <c r="C220" s="13" t="s">
        <v>333</v>
      </c>
      <c r="D220" s="97" t="s">
        <v>334</v>
      </c>
      <c r="E220" s="16">
        <v>6.47</v>
      </c>
      <c r="F220" s="16">
        <v>0</v>
      </c>
      <c r="G220" s="12">
        <v>45784</v>
      </c>
      <c r="H220" s="17">
        <v>4.41</v>
      </c>
      <c r="I220" s="18">
        <f t="shared" si="10"/>
        <v>-0.31839258114374025</v>
      </c>
      <c r="J220" s="50">
        <f t="shared" si="13"/>
        <v>-0.31839258114374031</v>
      </c>
    </row>
    <row r="221" spans="1:11" ht="14.25" customHeight="1" x14ac:dyDescent="0.4">
      <c r="A221" s="12"/>
      <c r="B221" s="10">
        <v>45777</v>
      </c>
      <c r="C221" s="13" t="s">
        <v>328</v>
      </c>
      <c r="D221" s="97" t="s">
        <v>326</v>
      </c>
      <c r="E221" s="16">
        <v>3.91</v>
      </c>
      <c r="F221" s="16">
        <v>2.4700000000000002</v>
      </c>
      <c r="G221" s="12">
        <v>45784</v>
      </c>
      <c r="H221" s="17">
        <v>3.61</v>
      </c>
      <c r="I221" s="18">
        <f t="shared" si="10"/>
        <v>-7.6726342710997542E-2</v>
      </c>
      <c r="J221" s="50">
        <f t="shared" si="13"/>
        <v>-0.20833333333333354</v>
      </c>
    </row>
    <row r="222" spans="1:11" ht="14.25" customHeight="1" x14ac:dyDescent="0.4">
      <c r="A222" s="12"/>
      <c r="B222" s="10">
        <v>45782</v>
      </c>
      <c r="C222" s="13" t="s">
        <v>329</v>
      </c>
      <c r="D222" s="97" t="s">
        <v>330</v>
      </c>
      <c r="E222" s="16">
        <v>1.83</v>
      </c>
      <c r="F222" s="16">
        <v>1.17</v>
      </c>
      <c r="G222" s="12">
        <v>45785</v>
      </c>
      <c r="H222" s="17">
        <v>1.71</v>
      </c>
      <c r="I222" s="18">
        <f t="shared" si="10"/>
        <v>-6.5573770491803351E-2</v>
      </c>
      <c r="J222" s="50">
        <f t="shared" si="13"/>
        <v>-0.18181818181818193</v>
      </c>
      <c r="K222" t="s">
        <v>0</v>
      </c>
    </row>
    <row r="223" spans="1:11" ht="14.25" customHeight="1" x14ac:dyDescent="0.4">
      <c r="A223" s="12"/>
      <c r="B223" s="10">
        <v>45784</v>
      </c>
      <c r="C223" s="13" t="s">
        <v>339</v>
      </c>
      <c r="D223" s="97" t="s">
        <v>340</v>
      </c>
      <c r="E223" s="16">
        <v>3.36</v>
      </c>
      <c r="F223" s="16">
        <v>2.48</v>
      </c>
      <c r="G223" s="12">
        <v>45785</v>
      </c>
      <c r="H223" s="17">
        <v>3.16</v>
      </c>
      <c r="I223" s="18">
        <f t="shared" si="10"/>
        <v>-5.9523809523809423E-2</v>
      </c>
      <c r="J223" s="50">
        <f t="shared" si="13"/>
        <v>-0.22727272727272699</v>
      </c>
      <c r="K223" t="s">
        <v>0</v>
      </c>
    </row>
    <row r="224" spans="1:11" ht="14.25" customHeight="1" x14ac:dyDescent="0.4">
      <c r="A224" s="12"/>
      <c r="B224" s="10">
        <v>45782</v>
      </c>
      <c r="C224" s="13" t="s">
        <v>349</v>
      </c>
      <c r="D224" s="97" t="s">
        <v>327</v>
      </c>
      <c r="E224" s="16">
        <v>4.54</v>
      </c>
      <c r="F224" s="16">
        <v>1.68</v>
      </c>
      <c r="G224" s="12">
        <v>45786</v>
      </c>
      <c r="H224" s="17">
        <v>4.41</v>
      </c>
      <c r="I224" s="18">
        <f t="shared" si="10"/>
        <v>-2.8634361233480177E-2</v>
      </c>
      <c r="J224" s="50">
        <f t="shared" si="13"/>
        <v>-4.5454545454545414E-2</v>
      </c>
    </row>
    <row r="225" spans="1:11" ht="14.25" customHeight="1" x14ac:dyDescent="0.4">
      <c r="A225" s="12"/>
      <c r="B225" s="10">
        <v>45783</v>
      </c>
      <c r="C225" s="13" t="s">
        <v>337</v>
      </c>
      <c r="D225" s="97" t="s">
        <v>338</v>
      </c>
      <c r="E225" s="16">
        <v>5.1100000000000003</v>
      </c>
      <c r="F225" s="16">
        <v>3.04</v>
      </c>
      <c r="G225" s="12">
        <v>45786</v>
      </c>
      <c r="H225" s="17">
        <v>3.03</v>
      </c>
      <c r="I225" s="18">
        <f t="shared" si="10"/>
        <v>-0.4070450097847359</v>
      </c>
      <c r="J225" s="50">
        <f t="shared" si="13"/>
        <v>-1.0048309178743962</v>
      </c>
      <c r="K225" t="s">
        <v>0</v>
      </c>
    </row>
    <row r="226" spans="1:11" ht="14.25" customHeight="1" x14ac:dyDescent="0.4">
      <c r="A226" s="12"/>
      <c r="B226" s="10">
        <v>45782</v>
      </c>
      <c r="C226" s="13" t="s">
        <v>331</v>
      </c>
      <c r="D226" s="97" t="s">
        <v>332</v>
      </c>
      <c r="E226" s="16">
        <v>0.95</v>
      </c>
      <c r="F226" s="16">
        <v>0.61</v>
      </c>
      <c r="G226" s="12">
        <v>45789</v>
      </c>
      <c r="H226" s="17">
        <v>0.78</v>
      </c>
      <c r="I226" s="18">
        <f t="shared" si="10"/>
        <v>-0.17894736842105252</v>
      </c>
      <c r="J226" s="50">
        <f t="shared" si="13"/>
        <v>-0.49999999999999983</v>
      </c>
      <c r="K226" t="s">
        <v>0</v>
      </c>
    </row>
    <row r="227" spans="1:11" ht="14.25" customHeight="1" x14ac:dyDescent="0.4">
      <c r="A227" s="12"/>
      <c r="B227" s="10">
        <v>45785</v>
      </c>
      <c r="C227" s="13" t="s">
        <v>345</v>
      </c>
      <c r="D227" s="97" t="s">
        <v>346</v>
      </c>
      <c r="E227" s="16">
        <v>1.4</v>
      </c>
      <c r="F227" s="16">
        <v>1.1100000000000001</v>
      </c>
      <c r="G227" s="12">
        <v>45789</v>
      </c>
      <c r="H227" s="17">
        <v>1.23</v>
      </c>
      <c r="I227" s="18">
        <f t="shared" si="10"/>
        <v>-0.12142857142857133</v>
      </c>
      <c r="J227" s="50">
        <f t="shared" si="13"/>
        <v>-0.58620689655172431</v>
      </c>
      <c r="K227" t="s">
        <v>0</v>
      </c>
    </row>
    <row r="228" spans="1:11" ht="14.25" customHeight="1" x14ac:dyDescent="0.4">
      <c r="A228" s="12"/>
      <c r="B228" s="10">
        <v>45784</v>
      </c>
      <c r="C228" s="13" t="s">
        <v>341</v>
      </c>
      <c r="D228" s="97" t="s">
        <v>342</v>
      </c>
      <c r="E228" s="16">
        <v>12.88</v>
      </c>
      <c r="F228" s="16">
        <v>7.76</v>
      </c>
      <c r="G228" s="12">
        <v>45789</v>
      </c>
      <c r="H228" s="17">
        <v>18.149999999999999</v>
      </c>
      <c r="I228" s="18">
        <f t="shared" si="10"/>
        <v>0.40916149068322971</v>
      </c>
      <c r="J228" s="50">
        <f t="shared" si="13"/>
        <v>1.0292968749999993</v>
      </c>
    </row>
    <row r="229" spans="1:11" ht="14.25" customHeight="1" x14ac:dyDescent="0.4">
      <c r="A229" s="12"/>
      <c r="B229" s="10">
        <v>45786</v>
      </c>
      <c r="C229" s="13" t="s">
        <v>347</v>
      </c>
      <c r="D229" s="97" t="s">
        <v>348</v>
      </c>
      <c r="E229" s="16">
        <v>2.4700000000000002</v>
      </c>
      <c r="F229" s="16">
        <v>1.04</v>
      </c>
      <c r="G229" s="12">
        <v>45789</v>
      </c>
      <c r="H229" s="17">
        <v>1.03</v>
      </c>
      <c r="I229" s="18">
        <f t="shared" si="10"/>
        <v>-0.582995951417004</v>
      </c>
      <c r="J229" s="50">
        <f t="shared" si="13"/>
        <v>-1.0069930069930071</v>
      </c>
    </row>
    <row r="230" spans="1:11" ht="14.25" customHeight="1" x14ac:dyDescent="0.4">
      <c r="A230" s="12"/>
      <c r="B230" s="10">
        <v>45790</v>
      </c>
      <c r="C230" s="13" t="s">
        <v>351</v>
      </c>
      <c r="D230" s="97" t="s">
        <v>350</v>
      </c>
      <c r="E230" s="16">
        <v>5</v>
      </c>
      <c r="F230" s="16">
        <v>3.07</v>
      </c>
      <c r="G230" s="12">
        <v>45792</v>
      </c>
      <c r="H230" s="17">
        <v>6.93</v>
      </c>
      <c r="I230" s="18">
        <f t="shared" ref="I230:I290" si="14">(H230/E230-1)</f>
        <v>0.3859999999999999</v>
      </c>
      <c r="J230" s="50">
        <f t="shared" ref="J230:J236" si="15">(H230-E230)/(E230-F230)</f>
        <v>0.99999999999999978</v>
      </c>
      <c r="K230" t="s">
        <v>0</v>
      </c>
    </row>
    <row r="231" spans="1:11" ht="14.25" customHeight="1" x14ac:dyDescent="0.4">
      <c r="A231" s="12"/>
      <c r="B231" s="10">
        <v>45792</v>
      </c>
      <c r="C231" s="13" t="s">
        <v>358</v>
      </c>
      <c r="D231" s="97" t="s">
        <v>359</v>
      </c>
      <c r="E231" s="16">
        <v>2.93</v>
      </c>
      <c r="F231" s="16">
        <v>2.21</v>
      </c>
      <c r="G231" s="12">
        <v>45792</v>
      </c>
      <c r="H231" s="17">
        <v>2.21</v>
      </c>
      <c r="I231" s="18">
        <f t="shared" si="14"/>
        <v>-0.24573378839590454</v>
      </c>
      <c r="J231" s="50">
        <f t="shared" si="15"/>
        <v>-1</v>
      </c>
      <c r="K231" t="s">
        <v>0</v>
      </c>
    </row>
    <row r="232" spans="1:11" ht="14.25" customHeight="1" x14ac:dyDescent="0.4">
      <c r="A232" s="12"/>
      <c r="B232" s="10">
        <v>45790</v>
      </c>
      <c r="C232" s="13" t="s">
        <v>353</v>
      </c>
      <c r="D232" s="97" t="s">
        <v>352</v>
      </c>
      <c r="E232" s="16">
        <v>2.06</v>
      </c>
      <c r="F232" s="16">
        <v>0.94</v>
      </c>
      <c r="G232" s="12">
        <v>45796</v>
      </c>
      <c r="H232" s="17">
        <v>2.88</v>
      </c>
      <c r="I232" s="18">
        <f t="shared" si="14"/>
        <v>0.39805825242718429</v>
      </c>
      <c r="J232" s="50">
        <f t="shared" si="15"/>
        <v>0.73214285714285698</v>
      </c>
      <c r="K232" t="s">
        <v>0</v>
      </c>
    </row>
    <row r="233" spans="1:11" ht="14.25" customHeight="1" x14ac:dyDescent="0.4">
      <c r="A233" s="12"/>
      <c r="B233" s="10">
        <v>45796</v>
      </c>
      <c r="C233" s="13" t="s">
        <v>371</v>
      </c>
      <c r="D233" s="97" t="s">
        <v>363</v>
      </c>
      <c r="E233" s="16">
        <v>1.29</v>
      </c>
      <c r="F233" s="16">
        <v>0.22</v>
      </c>
      <c r="G233" s="12">
        <v>45797</v>
      </c>
      <c r="H233" s="17">
        <v>0.89</v>
      </c>
      <c r="I233" s="18">
        <f t="shared" si="14"/>
        <v>-0.31007751937984496</v>
      </c>
      <c r="J233" s="50">
        <f t="shared" si="15"/>
        <v>-0.37383177570093457</v>
      </c>
      <c r="K233" t="s">
        <v>0</v>
      </c>
    </row>
    <row r="234" spans="1:11" ht="14.25" customHeight="1" x14ac:dyDescent="0.4">
      <c r="A234" s="12"/>
      <c r="B234" s="10">
        <v>45798</v>
      </c>
      <c r="C234" s="13" t="s">
        <v>377</v>
      </c>
      <c r="D234" s="97" t="s">
        <v>376</v>
      </c>
      <c r="E234" s="16">
        <v>0.91</v>
      </c>
      <c r="F234" s="16">
        <v>0.51</v>
      </c>
      <c r="G234" s="12">
        <v>45798</v>
      </c>
      <c r="H234" s="17">
        <v>0.51</v>
      </c>
      <c r="I234" s="18">
        <f t="shared" si="14"/>
        <v>-0.43956043956043955</v>
      </c>
      <c r="J234" s="50">
        <f t="shared" si="15"/>
        <v>-1</v>
      </c>
      <c r="K234" t="s">
        <v>0</v>
      </c>
    </row>
    <row r="235" spans="1:11" ht="14.25" customHeight="1" x14ac:dyDescent="0.4">
      <c r="A235" s="12"/>
      <c r="B235" s="10">
        <v>45797</v>
      </c>
      <c r="C235" s="13" t="s">
        <v>370</v>
      </c>
      <c r="D235" s="97" t="s">
        <v>369</v>
      </c>
      <c r="E235" s="16">
        <v>3.96</v>
      </c>
      <c r="F235" s="16">
        <v>1.8</v>
      </c>
      <c r="G235" s="12">
        <v>45799</v>
      </c>
      <c r="H235" s="17">
        <v>4.8499999999999996</v>
      </c>
      <c r="I235" s="18">
        <f t="shared" si="14"/>
        <v>0.2247474747474747</v>
      </c>
      <c r="J235" s="50">
        <f t="shared" si="15"/>
        <v>0.41203703703703687</v>
      </c>
      <c r="K235" t="s">
        <v>0</v>
      </c>
    </row>
    <row r="236" spans="1:11" ht="14.25" customHeight="1" x14ac:dyDescent="0.4">
      <c r="A236" s="12"/>
      <c r="B236" s="10">
        <v>45797</v>
      </c>
      <c r="C236" s="13" t="s">
        <v>372</v>
      </c>
      <c r="D236" s="97" t="s">
        <v>373</v>
      </c>
      <c r="E236" s="16">
        <v>0.68</v>
      </c>
      <c r="F236" s="16">
        <v>0.4</v>
      </c>
      <c r="G236" s="12">
        <v>45800</v>
      </c>
      <c r="H236" s="17">
        <v>1.1000000000000001</v>
      </c>
      <c r="I236" s="18">
        <f t="shared" si="14"/>
        <v>0.61764705882352944</v>
      </c>
      <c r="J236" s="50">
        <f t="shared" si="15"/>
        <v>1.5</v>
      </c>
      <c r="K236" t="s">
        <v>0</v>
      </c>
    </row>
    <row r="237" spans="1:11" ht="14.25" customHeight="1" x14ac:dyDescent="0.4">
      <c r="A237" s="12"/>
      <c r="B237" s="10">
        <v>45791</v>
      </c>
      <c r="C237" s="13" t="s">
        <v>357</v>
      </c>
      <c r="D237" s="97" t="s">
        <v>356</v>
      </c>
      <c r="E237" s="16">
        <v>2.57</v>
      </c>
      <c r="F237" s="16">
        <v>0.81</v>
      </c>
      <c r="G237" s="12">
        <v>45804</v>
      </c>
      <c r="H237" s="17">
        <v>2.06</v>
      </c>
      <c r="I237" s="18">
        <f t="shared" si="14"/>
        <v>-0.19844357976653693</v>
      </c>
      <c r="J237" s="50">
        <f t="shared" ref="J237:J251" si="16">(H237-E237)/(E237-F237)</f>
        <v>-0.28977272727272718</v>
      </c>
      <c r="K237" t="s">
        <v>0</v>
      </c>
    </row>
    <row r="238" spans="1:11" ht="14.25" customHeight="1" x14ac:dyDescent="0.4">
      <c r="A238" s="12"/>
      <c r="B238" s="10">
        <v>45793</v>
      </c>
      <c r="C238" s="13" t="s">
        <v>368</v>
      </c>
      <c r="D238" s="97" t="s">
        <v>362</v>
      </c>
      <c r="E238" s="16">
        <v>2.67</v>
      </c>
      <c r="F238" s="16">
        <v>0.76</v>
      </c>
      <c r="G238" s="12">
        <v>45805</v>
      </c>
      <c r="H238" s="17">
        <v>3.85</v>
      </c>
      <c r="I238" s="18">
        <f t="shared" si="14"/>
        <v>0.44194756554307113</v>
      </c>
      <c r="J238" s="50">
        <f t="shared" si="16"/>
        <v>0.61780104712041894</v>
      </c>
    </row>
    <row r="239" spans="1:11" ht="14.25" customHeight="1" x14ac:dyDescent="0.4">
      <c r="A239" s="12"/>
      <c r="B239" s="10">
        <v>45796</v>
      </c>
      <c r="C239" s="13" t="s">
        <v>364</v>
      </c>
      <c r="D239" s="97" t="s">
        <v>365</v>
      </c>
      <c r="E239" s="16">
        <v>2.73</v>
      </c>
      <c r="F239" s="16">
        <v>1.1100000000000001</v>
      </c>
      <c r="G239" s="12">
        <v>45806</v>
      </c>
      <c r="H239" s="17">
        <v>2.66</v>
      </c>
      <c r="I239" s="18">
        <f t="shared" si="14"/>
        <v>-2.564102564102555E-2</v>
      </c>
      <c r="J239" s="50">
        <f t="shared" si="16"/>
        <v>-4.3209876543209784E-2</v>
      </c>
    </row>
    <row r="240" spans="1:11" ht="14.25" customHeight="1" x14ac:dyDescent="0.4">
      <c r="A240" s="12"/>
      <c r="B240" s="10">
        <v>45797</v>
      </c>
      <c r="C240" s="13" t="s">
        <v>367</v>
      </c>
      <c r="D240" s="97" t="s">
        <v>366</v>
      </c>
      <c r="E240" s="16">
        <v>11.59</v>
      </c>
      <c r="F240" s="16">
        <v>3.35</v>
      </c>
      <c r="G240" s="12">
        <v>45806</v>
      </c>
      <c r="H240" s="17">
        <v>14.53</v>
      </c>
      <c r="I240" s="18">
        <f t="shared" si="14"/>
        <v>0.25366695427092312</v>
      </c>
      <c r="J240" s="50">
        <f t="shared" si="16"/>
        <v>0.35679611650485432</v>
      </c>
    </row>
    <row r="241" spans="1:11" ht="14.25" customHeight="1" x14ac:dyDescent="0.4">
      <c r="A241" s="12"/>
      <c r="B241" s="10" t="s">
        <v>388</v>
      </c>
      <c r="C241" s="13" t="s">
        <v>381</v>
      </c>
      <c r="D241" s="97" t="s">
        <v>380</v>
      </c>
      <c r="E241" s="16">
        <v>0.71499999999999997</v>
      </c>
      <c r="F241" s="16">
        <v>0.42</v>
      </c>
      <c r="G241" s="12">
        <v>45812</v>
      </c>
      <c r="H241" s="17">
        <v>0.63</v>
      </c>
      <c r="I241" s="18">
        <f t="shared" si="14"/>
        <v>-0.11888111888111885</v>
      </c>
      <c r="J241" s="50">
        <f t="shared" si="16"/>
        <v>-0.28813559322033888</v>
      </c>
      <c r="K241" t="s">
        <v>0</v>
      </c>
    </row>
    <row r="242" spans="1:11" ht="14.25" customHeight="1" x14ac:dyDescent="0.4">
      <c r="A242" s="12"/>
      <c r="B242" s="10">
        <v>45809</v>
      </c>
      <c r="C242" s="13" t="s">
        <v>386</v>
      </c>
      <c r="D242" s="97" t="s">
        <v>387</v>
      </c>
      <c r="E242" s="16">
        <v>3.59</v>
      </c>
      <c r="F242" s="16">
        <v>2.1</v>
      </c>
      <c r="G242" s="12">
        <v>45812</v>
      </c>
      <c r="H242" s="17">
        <v>3.08</v>
      </c>
      <c r="I242" s="18">
        <f t="shared" si="14"/>
        <v>-0.14206128133704732</v>
      </c>
      <c r="J242" s="50">
        <f t="shared" si="16"/>
        <v>-0.34228187919463077</v>
      </c>
      <c r="K242" t="s">
        <v>0</v>
      </c>
    </row>
    <row r="243" spans="1:11" ht="14.25" customHeight="1" x14ac:dyDescent="0.4">
      <c r="A243" s="12"/>
      <c r="B243" s="10">
        <v>45800</v>
      </c>
      <c r="C243" s="13" t="s">
        <v>378</v>
      </c>
      <c r="D243" s="97" t="s">
        <v>379</v>
      </c>
      <c r="E243" s="16">
        <v>0.55000000000000004</v>
      </c>
      <c r="F243" s="16">
        <v>7.0000000000000007E-2</v>
      </c>
      <c r="G243" s="12">
        <v>45813</v>
      </c>
      <c r="H243" s="17">
        <v>0.76</v>
      </c>
      <c r="I243" s="18">
        <f t="shared" si="14"/>
        <v>0.38181818181818161</v>
      </c>
      <c r="J243" s="50">
        <f t="shared" si="16"/>
        <v>0.43749999999999989</v>
      </c>
    </row>
    <row r="244" spans="1:11" ht="14.25" customHeight="1" x14ac:dyDescent="0.4">
      <c r="A244" s="12"/>
      <c r="B244" s="10">
        <v>45811</v>
      </c>
      <c r="C244" s="13" t="s">
        <v>383</v>
      </c>
      <c r="D244" s="97" t="s">
        <v>382</v>
      </c>
      <c r="E244" s="16">
        <v>3.38</v>
      </c>
      <c r="F244" s="16">
        <v>1.5</v>
      </c>
      <c r="G244" s="12">
        <v>45814</v>
      </c>
      <c r="H244" s="17">
        <v>3.31</v>
      </c>
      <c r="I244" s="18">
        <f t="shared" si="14"/>
        <v>-2.0710059171597628E-2</v>
      </c>
      <c r="J244" s="50">
        <f t="shared" si="16"/>
        <v>-3.7234042553191404E-2</v>
      </c>
    </row>
    <row r="245" spans="1:11" ht="14.25" customHeight="1" x14ac:dyDescent="0.4">
      <c r="A245" s="12"/>
      <c r="B245" s="10">
        <v>45812</v>
      </c>
      <c r="C245" s="13" t="s">
        <v>392</v>
      </c>
      <c r="D245" s="97" t="s">
        <v>391</v>
      </c>
      <c r="E245" s="16">
        <v>2.6</v>
      </c>
      <c r="F245" s="16">
        <v>0.86</v>
      </c>
      <c r="G245" s="12">
        <v>45814</v>
      </c>
      <c r="H245" s="17">
        <v>2.2400000000000002</v>
      </c>
      <c r="I245" s="18">
        <f t="shared" si="14"/>
        <v>-0.13846153846153841</v>
      </c>
      <c r="J245" s="50">
        <f t="shared" si="16"/>
        <v>-0.20689655172413784</v>
      </c>
      <c r="K245" t="s">
        <v>0</v>
      </c>
    </row>
    <row r="246" spans="1:11" ht="14.25" customHeight="1" x14ac:dyDescent="0.4">
      <c r="A246" s="12"/>
      <c r="B246" s="10" t="s">
        <v>399</v>
      </c>
      <c r="C246" s="13" t="s">
        <v>401</v>
      </c>
      <c r="D246" s="97" t="s">
        <v>395</v>
      </c>
      <c r="E246" s="16">
        <v>1.68</v>
      </c>
      <c r="F246" s="16">
        <v>1.07</v>
      </c>
      <c r="G246" s="12">
        <v>45818</v>
      </c>
      <c r="H246" s="17">
        <v>1.54</v>
      </c>
      <c r="I246" s="18">
        <f t="shared" si="14"/>
        <v>-8.3333333333333259E-2</v>
      </c>
      <c r="J246" s="50">
        <f t="shared" si="16"/>
        <v>-0.22950819672131137</v>
      </c>
      <c r="K246" t="s">
        <v>0</v>
      </c>
    </row>
    <row r="247" spans="1:11" ht="14.25" customHeight="1" x14ac:dyDescent="0.4">
      <c r="A247" s="12"/>
      <c r="B247" s="10" t="s">
        <v>399</v>
      </c>
      <c r="C247" s="13" t="s">
        <v>400</v>
      </c>
      <c r="D247" s="97" t="s">
        <v>398</v>
      </c>
      <c r="E247" s="16">
        <v>3.3849999999999998</v>
      </c>
      <c r="F247" s="16">
        <v>2.4700000000000002</v>
      </c>
      <c r="G247" s="12">
        <v>45818</v>
      </c>
      <c r="H247" s="17">
        <v>3.61</v>
      </c>
      <c r="I247" s="18">
        <f t="shared" si="14"/>
        <v>6.6469719350073841E-2</v>
      </c>
      <c r="J247" s="50">
        <f t="shared" si="16"/>
        <v>0.24590163934426251</v>
      </c>
      <c r="K247" t="s">
        <v>0</v>
      </c>
    </row>
    <row r="248" spans="1:11" ht="14.25" customHeight="1" x14ac:dyDescent="0.4">
      <c r="A248" s="12"/>
      <c r="B248" s="10">
        <v>45812</v>
      </c>
      <c r="C248" s="13" t="s">
        <v>393</v>
      </c>
      <c r="D248" s="97" t="s">
        <v>394</v>
      </c>
      <c r="E248" s="16">
        <v>3.54</v>
      </c>
      <c r="F248" s="16">
        <v>0</v>
      </c>
      <c r="G248" s="12">
        <v>45819</v>
      </c>
      <c r="H248" s="17">
        <v>4.17</v>
      </c>
      <c r="I248" s="18">
        <f t="shared" si="14"/>
        <v>0.17796610169491522</v>
      </c>
      <c r="J248" s="50">
        <f t="shared" si="16"/>
        <v>0.17796610169491522</v>
      </c>
      <c r="K248" t="s">
        <v>0</v>
      </c>
    </row>
    <row r="249" spans="1:11" ht="14.25" customHeight="1" x14ac:dyDescent="0.4">
      <c r="A249" s="12"/>
      <c r="B249" s="10">
        <v>45819</v>
      </c>
      <c r="C249" s="13" t="s">
        <v>408</v>
      </c>
      <c r="D249" s="97" t="s">
        <v>403</v>
      </c>
      <c r="E249" s="16">
        <v>8.35</v>
      </c>
      <c r="F249" s="16">
        <v>3.87</v>
      </c>
      <c r="G249" s="12">
        <v>45819</v>
      </c>
      <c r="H249" s="17">
        <v>6.97</v>
      </c>
      <c r="I249" s="18">
        <f t="shared" si="14"/>
        <v>-0.16526946107784435</v>
      </c>
      <c r="J249" s="50">
        <f t="shared" si="16"/>
        <v>-0.3080357142857143</v>
      </c>
      <c r="K249" t="s">
        <v>0</v>
      </c>
    </row>
    <row r="250" spans="1:11" ht="14.25" customHeight="1" x14ac:dyDescent="0.4">
      <c r="A250" s="12"/>
      <c r="B250" s="10">
        <v>45807</v>
      </c>
      <c r="C250" s="13" t="s">
        <v>384</v>
      </c>
      <c r="D250" s="97" t="s">
        <v>385</v>
      </c>
      <c r="E250" s="16">
        <v>17.37</v>
      </c>
      <c r="F250" s="16">
        <v>10.32</v>
      </c>
      <c r="G250" s="12">
        <v>45820</v>
      </c>
      <c r="H250" s="17">
        <v>20.05</v>
      </c>
      <c r="I250" s="18">
        <f t="shared" si="14"/>
        <v>0.15428900402993673</v>
      </c>
      <c r="J250" s="50">
        <f t="shared" si="16"/>
        <v>0.38014184397163114</v>
      </c>
    </row>
    <row r="251" spans="1:11" ht="14.25" customHeight="1" x14ac:dyDescent="0.4">
      <c r="A251" s="12"/>
      <c r="B251" s="10">
        <v>45818</v>
      </c>
      <c r="C251" s="13" t="s">
        <v>404</v>
      </c>
      <c r="D251" s="97" t="s">
        <v>405</v>
      </c>
      <c r="E251" s="16">
        <v>2.75</v>
      </c>
      <c r="F251" s="16">
        <v>0.81</v>
      </c>
      <c r="G251" s="12">
        <v>45821</v>
      </c>
      <c r="H251" s="17">
        <v>3.59</v>
      </c>
      <c r="I251" s="18">
        <f t="shared" si="14"/>
        <v>0.30545454545454542</v>
      </c>
      <c r="J251" s="50">
        <f t="shared" si="16"/>
        <v>0.43298969072164945</v>
      </c>
    </row>
    <row r="252" spans="1:11" ht="14.25" customHeight="1" x14ac:dyDescent="0.4">
      <c r="A252" s="12"/>
      <c r="B252" s="10">
        <v>45821</v>
      </c>
      <c r="C252" s="13" t="s">
        <v>412</v>
      </c>
      <c r="D252" s="97" t="s">
        <v>411</v>
      </c>
      <c r="E252" s="16">
        <v>11.43</v>
      </c>
      <c r="F252" s="16">
        <v>7.1</v>
      </c>
      <c r="G252" s="12">
        <v>45793</v>
      </c>
      <c r="H252" s="17">
        <v>10.029999999999999</v>
      </c>
      <c r="I252" s="18">
        <f t="shared" si="14"/>
        <v>-0.12248468941382329</v>
      </c>
      <c r="J252" s="50">
        <f t="shared" ref="J252:J262" si="17">(H252-E252)/(E252-F252)</f>
        <v>-0.3233256351039262</v>
      </c>
      <c r="K252" t="s">
        <v>0</v>
      </c>
    </row>
    <row r="253" spans="1:11" ht="14.25" customHeight="1" x14ac:dyDescent="0.4">
      <c r="A253" s="12"/>
      <c r="B253" s="10">
        <v>45821</v>
      </c>
      <c r="C253" s="13" t="s">
        <v>413</v>
      </c>
      <c r="D253" s="97" t="s">
        <v>414</v>
      </c>
      <c r="E253" s="16">
        <v>1.56</v>
      </c>
      <c r="F253" s="16">
        <v>0.85</v>
      </c>
      <c r="G253" s="12">
        <v>45793</v>
      </c>
      <c r="H253" s="17">
        <v>1.3</v>
      </c>
      <c r="I253" s="18">
        <f t="shared" si="14"/>
        <v>-0.16666666666666663</v>
      </c>
      <c r="J253" s="50">
        <f t="shared" si="17"/>
        <v>-0.36619718309859151</v>
      </c>
      <c r="K253" t="s">
        <v>0</v>
      </c>
    </row>
    <row r="254" spans="1:11" ht="14.25" customHeight="1" x14ac:dyDescent="0.4">
      <c r="A254" s="12"/>
      <c r="B254" s="10">
        <v>45821</v>
      </c>
      <c r="C254" s="13" t="s">
        <v>416</v>
      </c>
      <c r="D254" s="97" t="s">
        <v>415</v>
      </c>
      <c r="E254" s="16">
        <v>2.44</v>
      </c>
      <c r="F254" s="16">
        <v>1.27</v>
      </c>
      <c r="G254" s="12">
        <v>45826</v>
      </c>
      <c r="H254" s="17">
        <v>2.0299999999999998</v>
      </c>
      <c r="I254" s="18">
        <f t="shared" si="14"/>
        <v>-0.16803278688524592</v>
      </c>
      <c r="J254" s="50">
        <f t="shared" si="17"/>
        <v>-0.35042735042735057</v>
      </c>
    </row>
    <row r="255" spans="1:11" ht="14.25" customHeight="1" x14ac:dyDescent="0.4">
      <c r="A255" s="12"/>
      <c r="B255" s="10">
        <v>45825</v>
      </c>
      <c r="C255" s="13" t="s">
        <v>427</v>
      </c>
      <c r="D255" s="97" t="s">
        <v>428</v>
      </c>
      <c r="E255" s="16">
        <v>5.14</v>
      </c>
      <c r="F255" s="16">
        <v>4.51</v>
      </c>
      <c r="G255" s="12">
        <v>45826</v>
      </c>
      <c r="H255" s="17">
        <v>4.5199999999999996</v>
      </c>
      <c r="I255" s="18">
        <f t="shared" si="14"/>
        <v>-0.12062256809338523</v>
      </c>
      <c r="J255" s="50">
        <f t="shared" si="17"/>
        <v>-0.98412698412698452</v>
      </c>
      <c r="K255" t="s">
        <v>0</v>
      </c>
    </row>
    <row r="256" spans="1:11" ht="14.25" customHeight="1" x14ac:dyDescent="0.4">
      <c r="A256" s="12"/>
      <c r="B256" s="10">
        <v>45824</v>
      </c>
      <c r="C256" s="13" t="s">
        <v>419</v>
      </c>
      <c r="D256" s="97" t="s">
        <v>420</v>
      </c>
      <c r="E256" s="16">
        <v>0.56999999999999995</v>
      </c>
      <c r="F256" s="16">
        <v>0.46</v>
      </c>
      <c r="G256" s="12">
        <v>45827</v>
      </c>
      <c r="H256" s="17">
        <v>0.46</v>
      </c>
      <c r="I256" s="18">
        <f t="shared" si="14"/>
        <v>-0.19298245614035081</v>
      </c>
      <c r="J256" s="50">
        <f t="shared" si="17"/>
        <v>-1</v>
      </c>
      <c r="K256" t="s">
        <v>0</v>
      </c>
    </row>
    <row r="257" spans="1:11" ht="14.25" customHeight="1" x14ac:dyDescent="0.4">
      <c r="A257" s="12"/>
      <c r="B257" s="10">
        <v>45824</v>
      </c>
      <c r="C257" s="13" t="s">
        <v>423</v>
      </c>
      <c r="D257" s="97" t="s">
        <v>424</v>
      </c>
      <c r="E257" s="16">
        <v>1.04</v>
      </c>
      <c r="F257" s="16">
        <v>0.86</v>
      </c>
      <c r="G257" s="12">
        <v>45828</v>
      </c>
      <c r="H257" s="17">
        <v>0.86</v>
      </c>
      <c r="I257" s="18">
        <f t="shared" si="14"/>
        <v>-0.17307692307692313</v>
      </c>
      <c r="J257" s="50">
        <f t="shared" si="17"/>
        <v>-1</v>
      </c>
      <c r="K257" t="s">
        <v>0</v>
      </c>
    </row>
    <row r="258" spans="1:11" ht="14.25" customHeight="1" x14ac:dyDescent="0.4">
      <c r="A258" s="12"/>
      <c r="B258" s="10">
        <v>45825</v>
      </c>
      <c r="C258" s="13" t="s">
        <v>429</v>
      </c>
      <c r="D258" s="97" t="s">
        <v>430</v>
      </c>
      <c r="E258" s="16">
        <v>0.41</v>
      </c>
      <c r="F258" s="16">
        <v>0</v>
      </c>
      <c r="G258" s="12">
        <v>45828</v>
      </c>
      <c r="H258" s="17">
        <v>0.74</v>
      </c>
      <c r="I258" s="18">
        <f t="shared" si="14"/>
        <v>0.80487804878048785</v>
      </c>
      <c r="J258" s="50">
        <f t="shared" si="17"/>
        <v>0.80487804878048785</v>
      </c>
    </row>
    <row r="259" spans="1:11" ht="14.25" customHeight="1" x14ac:dyDescent="0.4">
      <c r="A259" s="12"/>
      <c r="B259" s="10">
        <v>45824</v>
      </c>
      <c r="C259" s="13" t="s">
        <v>417</v>
      </c>
      <c r="D259" s="97" t="s">
        <v>418</v>
      </c>
      <c r="E259" s="16">
        <v>3.96</v>
      </c>
      <c r="F259" s="16">
        <v>1.84</v>
      </c>
      <c r="G259" s="12">
        <v>45831</v>
      </c>
      <c r="H259" s="17">
        <v>3.47</v>
      </c>
      <c r="I259" s="18">
        <f t="shared" si="14"/>
        <v>-0.1237373737373737</v>
      </c>
      <c r="J259" s="50">
        <f t="shared" si="17"/>
        <v>-0.23113207547169801</v>
      </c>
    </row>
    <row r="260" spans="1:11" ht="14.25" customHeight="1" x14ac:dyDescent="0.4">
      <c r="A260" s="12"/>
      <c r="B260" s="10">
        <v>45824</v>
      </c>
      <c r="C260" s="13" t="s">
        <v>421</v>
      </c>
      <c r="D260" s="97" t="s">
        <v>422</v>
      </c>
      <c r="E260" s="16">
        <v>4.17</v>
      </c>
      <c r="F260" s="16">
        <v>2.2400000000000002</v>
      </c>
      <c r="G260" s="12">
        <v>45739</v>
      </c>
      <c r="H260" s="17">
        <v>5.5</v>
      </c>
      <c r="I260" s="18">
        <f t="shared" si="14"/>
        <v>0.31894484412470026</v>
      </c>
      <c r="J260" s="50">
        <f t="shared" si="17"/>
        <v>0.68911917098445608</v>
      </c>
    </row>
    <row r="261" spans="1:11" ht="14.25" customHeight="1" x14ac:dyDescent="0.4">
      <c r="A261" s="12"/>
      <c r="B261" s="10">
        <v>45831</v>
      </c>
      <c r="C261" s="13" t="s">
        <v>434</v>
      </c>
      <c r="D261" s="97" t="s">
        <v>433</v>
      </c>
      <c r="E261" s="16">
        <v>0.65</v>
      </c>
      <c r="F261" s="16">
        <v>0.18</v>
      </c>
      <c r="G261" s="12">
        <v>45801</v>
      </c>
      <c r="H261" s="17">
        <v>1.1499999999999999</v>
      </c>
      <c r="I261" s="18">
        <f t="shared" si="14"/>
        <v>0.76923076923076894</v>
      </c>
      <c r="J261" s="50">
        <f t="shared" si="17"/>
        <v>1.0638297872340423</v>
      </c>
    </row>
    <row r="262" spans="1:11" ht="14.25" customHeight="1" x14ac:dyDescent="0.4">
      <c r="A262" s="12"/>
      <c r="B262" s="10">
        <v>45833</v>
      </c>
      <c r="C262" s="13" t="s">
        <v>449</v>
      </c>
      <c r="D262" s="97" t="s">
        <v>448</v>
      </c>
      <c r="E262" s="16">
        <v>2.21</v>
      </c>
      <c r="F262" s="16">
        <v>1.6</v>
      </c>
      <c r="G262" s="12">
        <v>45834</v>
      </c>
      <c r="H262" s="17">
        <v>1.6</v>
      </c>
      <c r="I262" s="18">
        <f t="shared" si="14"/>
        <v>-0.27601809954751122</v>
      </c>
      <c r="J262" s="50">
        <f t="shared" si="17"/>
        <v>-1</v>
      </c>
    </row>
    <row r="263" spans="1:11" ht="14.25" customHeight="1" x14ac:dyDescent="0.4">
      <c r="A263" s="12"/>
      <c r="B263" s="10">
        <v>45834</v>
      </c>
      <c r="C263" s="13" t="s">
        <v>451</v>
      </c>
      <c r="D263" s="97" t="s">
        <v>450</v>
      </c>
      <c r="E263" s="16">
        <v>1.31</v>
      </c>
      <c r="F263" s="16">
        <v>1.1100000000000001</v>
      </c>
      <c r="G263" s="12">
        <v>45835</v>
      </c>
      <c r="H263" s="17">
        <v>1.26</v>
      </c>
      <c r="I263" s="18">
        <f t="shared" si="14"/>
        <v>-3.8167938931297773E-2</v>
      </c>
      <c r="J263" s="50">
        <f t="shared" ref="J263:J290" si="18">(H263-E263)/(E263-F263)</f>
        <v>-0.25000000000000028</v>
      </c>
      <c r="K263" t="s">
        <v>0</v>
      </c>
    </row>
    <row r="264" spans="1:11" ht="14.25" customHeight="1" x14ac:dyDescent="0.4">
      <c r="A264" s="12"/>
      <c r="B264" s="10">
        <v>45838</v>
      </c>
      <c r="C264" s="13" t="s">
        <v>461</v>
      </c>
      <c r="D264" s="97" t="s">
        <v>460</v>
      </c>
      <c r="E264" s="16">
        <v>1.1599999999999999</v>
      </c>
      <c r="F264" s="16">
        <v>0</v>
      </c>
      <c r="G264" s="12">
        <v>45840</v>
      </c>
      <c r="H264" s="17">
        <v>0.78</v>
      </c>
      <c r="I264" s="18">
        <f t="shared" si="14"/>
        <v>-0.3275862068965516</v>
      </c>
      <c r="J264" s="50">
        <f t="shared" si="18"/>
        <v>-0.32758620689655166</v>
      </c>
    </row>
    <row r="265" spans="1:11" ht="14.25" customHeight="1" x14ac:dyDescent="0.4">
      <c r="A265" s="12"/>
      <c r="B265" s="10">
        <v>45841</v>
      </c>
      <c r="C265" s="13" t="s">
        <v>476</v>
      </c>
      <c r="D265" s="97" t="s">
        <v>477</v>
      </c>
      <c r="E265" s="16">
        <v>1.82</v>
      </c>
      <c r="F265" s="16">
        <v>1.1100000000000001</v>
      </c>
      <c r="G265" s="12">
        <v>45842</v>
      </c>
      <c r="H265" s="17">
        <v>1.41</v>
      </c>
      <c r="I265" s="18">
        <f>(H265/E265-1)</f>
        <v>-0.22527472527472536</v>
      </c>
      <c r="J265" s="50">
        <f t="shared" si="18"/>
        <v>-0.5774647887323946</v>
      </c>
      <c r="K265" t="s">
        <v>0</v>
      </c>
    </row>
    <row r="266" spans="1:11" ht="14.25" customHeight="1" x14ac:dyDescent="0.4">
      <c r="A266" s="12"/>
      <c r="B266" s="10" t="s">
        <v>437</v>
      </c>
      <c r="C266" s="13" t="s">
        <v>436</v>
      </c>
      <c r="D266" s="97" t="s">
        <v>432</v>
      </c>
      <c r="E266" s="16">
        <v>8.9149999999999991</v>
      </c>
      <c r="F266" s="16">
        <v>0.86</v>
      </c>
      <c r="G266" s="12">
        <v>45845</v>
      </c>
      <c r="H266" s="17">
        <v>15.68</v>
      </c>
      <c r="I266" s="18">
        <f t="shared" si="14"/>
        <v>0.75883342680874954</v>
      </c>
      <c r="J266" s="50">
        <f t="shared" si="18"/>
        <v>0.83985102420856617</v>
      </c>
      <c r="K266" t="s">
        <v>0</v>
      </c>
    </row>
    <row r="267" spans="1:11" ht="14.25" customHeight="1" x14ac:dyDescent="0.4">
      <c r="A267" s="12"/>
      <c r="B267" s="10" t="s">
        <v>437</v>
      </c>
      <c r="C267" s="13" t="s">
        <v>438</v>
      </c>
      <c r="D267" s="97" t="s">
        <v>431</v>
      </c>
      <c r="E267" s="16">
        <v>9.0850000000000009</v>
      </c>
      <c r="F267" s="16">
        <v>1.5</v>
      </c>
      <c r="G267" s="12">
        <v>45845</v>
      </c>
      <c r="H267" s="17">
        <v>12.55</v>
      </c>
      <c r="I267" s="18">
        <f t="shared" si="14"/>
        <v>0.38139790864061629</v>
      </c>
      <c r="J267" s="50">
        <f t="shared" si="18"/>
        <v>0.45682267633487139</v>
      </c>
      <c r="K267" t="s">
        <v>0</v>
      </c>
    </row>
    <row r="268" spans="1:11" ht="14.25" customHeight="1" x14ac:dyDescent="0.4">
      <c r="A268" s="12"/>
      <c r="B268" s="10">
        <v>45832</v>
      </c>
      <c r="C268" s="13" t="s">
        <v>440</v>
      </c>
      <c r="D268" s="97" t="s">
        <v>439</v>
      </c>
      <c r="E268" s="16">
        <v>3.28</v>
      </c>
      <c r="F268" s="16">
        <v>1.71</v>
      </c>
      <c r="G268" s="12">
        <v>45845</v>
      </c>
      <c r="H268" s="17">
        <v>4.45</v>
      </c>
      <c r="I268" s="18">
        <f t="shared" si="14"/>
        <v>0.35670731707317094</v>
      </c>
      <c r="J268" s="50">
        <f t="shared" si="18"/>
        <v>0.74522292993630601</v>
      </c>
    </row>
    <row r="269" spans="1:11" ht="14.25" customHeight="1" x14ac:dyDescent="0.4">
      <c r="A269" s="12"/>
      <c r="B269" s="10">
        <v>45835</v>
      </c>
      <c r="C269" s="13" t="s">
        <v>456</v>
      </c>
      <c r="D269" s="97" t="s">
        <v>455</v>
      </c>
      <c r="E269" s="16">
        <v>10.119999999999999</v>
      </c>
      <c r="F269" s="16">
        <v>7.71</v>
      </c>
      <c r="G269" s="12">
        <v>45845</v>
      </c>
      <c r="H269" s="17">
        <v>9.4</v>
      </c>
      <c r="I269" s="18">
        <f t="shared" si="14"/>
        <v>-7.114624505928846E-2</v>
      </c>
      <c r="J269" s="50">
        <f t="shared" si="18"/>
        <v>-0.29875518672199131</v>
      </c>
      <c r="K269" t="s">
        <v>0</v>
      </c>
    </row>
    <row r="270" spans="1:11" ht="14.25" customHeight="1" x14ac:dyDescent="0.4">
      <c r="A270" s="12"/>
      <c r="B270" s="10">
        <v>45834</v>
      </c>
      <c r="C270" s="13" t="s">
        <v>457</v>
      </c>
      <c r="D270" s="97" t="s">
        <v>452</v>
      </c>
      <c r="E270" s="16">
        <v>0.71</v>
      </c>
      <c r="F270" s="16">
        <v>0</v>
      </c>
      <c r="G270" s="12">
        <v>45845</v>
      </c>
      <c r="H270" s="17">
        <v>1.42</v>
      </c>
      <c r="I270" s="18">
        <f t="shared" si="14"/>
        <v>1</v>
      </c>
      <c r="J270" s="50">
        <f t="shared" si="18"/>
        <v>1</v>
      </c>
    </row>
    <row r="271" spans="1:11" ht="14.25" customHeight="1" x14ac:dyDescent="0.4">
      <c r="A271" s="12"/>
      <c r="B271" s="10">
        <v>45840</v>
      </c>
      <c r="C271" s="13" t="s">
        <v>470</v>
      </c>
      <c r="D271" s="97" t="s">
        <v>471</v>
      </c>
      <c r="E271" s="16">
        <v>2.04</v>
      </c>
      <c r="F271" s="16">
        <v>0.74</v>
      </c>
      <c r="G271" s="12">
        <v>45845</v>
      </c>
      <c r="H271" s="17">
        <v>2.44</v>
      </c>
      <c r="I271" s="18">
        <f t="shared" si="14"/>
        <v>0.19607843137254899</v>
      </c>
      <c r="J271" s="50">
        <f t="shared" si="18"/>
        <v>0.3076923076923076</v>
      </c>
      <c r="K271" t="s">
        <v>0</v>
      </c>
    </row>
    <row r="272" spans="1:11" ht="14.25" customHeight="1" x14ac:dyDescent="0.4">
      <c r="A272" s="12"/>
      <c r="B272" s="10">
        <v>45840</v>
      </c>
      <c r="C272" s="13" t="s">
        <v>474</v>
      </c>
      <c r="D272" s="97" t="s">
        <v>475</v>
      </c>
      <c r="E272" s="16">
        <v>0.78</v>
      </c>
      <c r="F272" s="16">
        <v>0</v>
      </c>
      <c r="G272" s="12">
        <v>45845</v>
      </c>
      <c r="H272" s="17">
        <v>0.7</v>
      </c>
      <c r="I272" s="18">
        <f t="shared" si="14"/>
        <v>-0.10256410256410264</v>
      </c>
      <c r="J272" s="50">
        <f t="shared" si="18"/>
        <v>-0.10256410256410266</v>
      </c>
    </row>
    <row r="273" spans="1:11" ht="14.25" customHeight="1" x14ac:dyDescent="0.4">
      <c r="A273" s="12"/>
      <c r="B273" s="10">
        <v>45840</v>
      </c>
      <c r="C273" s="13" t="s">
        <v>468</v>
      </c>
      <c r="D273" s="97" t="s">
        <v>469</v>
      </c>
      <c r="E273" s="16">
        <v>0.36</v>
      </c>
      <c r="F273" s="16">
        <v>0.12</v>
      </c>
      <c r="G273" s="12">
        <v>45846</v>
      </c>
      <c r="H273" s="17">
        <v>0.3</v>
      </c>
      <c r="I273" s="18">
        <f t="shared" si="14"/>
        <v>-0.16666666666666663</v>
      </c>
      <c r="J273" s="50">
        <f t="shared" si="18"/>
        <v>-0.25</v>
      </c>
    </row>
    <row r="274" spans="1:11" ht="14.25" customHeight="1" x14ac:dyDescent="0.4">
      <c r="A274" s="12"/>
      <c r="B274" s="10">
        <v>45839</v>
      </c>
      <c r="C274" s="13" t="s">
        <v>464</v>
      </c>
      <c r="D274" s="97" t="s">
        <v>463</v>
      </c>
      <c r="E274" s="16">
        <v>1.55</v>
      </c>
      <c r="F274" s="16">
        <v>0</v>
      </c>
      <c r="G274" s="12">
        <v>45846</v>
      </c>
      <c r="H274" s="17">
        <v>2.64</v>
      </c>
      <c r="I274" s="18">
        <f t="shared" si="14"/>
        <v>0.70322580645161303</v>
      </c>
      <c r="J274" s="50">
        <f t="shared" si="18"/>
        <v>0.70322580645161292</v>
      </c>
    </row>
    <row r="275" spans="1:11" ht="14.25" customHeight="1" x14ac:dyDescent="0.4">
      <c r="A275" s="12"/>
      <c r="B275" s="10">
        <v>45846</v>
      </c>
      <c r="C275" s="13" t="s">
        <v>481</v>
      </c>
      <c r="D275" s="97" t="s">
        <v>482</v>
      </c>
      <c r="E275" s="16">
        <v>3.97</v>
      </c>
      <c r="F275" s="16">
        <v>2.0099999999999998</v>
      </c>
      <c r="G275" s="12">
        <v>45846</v>
      </c>
      <c r="H275" s="17">
        <v>7.8</v>
      </c>
      <c r="I275" s="18">
        <f t="shared" si="14"/>
        <v>0.96473551637279575</v>
      </c>
      <c r="J275" s="50">
        <f t="shared" si="18"/>
        <v>1.9540816326530606</v>
      </c>
    </row>
    <row r="276" spans="1:11" ht="14.25" customHeight="1" x14ac:dyDescent="0.4">
      <c r="A276" s="12"/>
      <c r="B276" s="10">
        <v>45840</v>
      </c>
      <c r="C276" s="13" t="s">
        <v>472</v>
      </c>
      <c r="D276" s="97" t="s">
        <v>473</v>
      </c>
      <c r="E276" s="16">
        <v>1.87</v>
      </c>
      <c r="F276" s="16">
        <v>0</v>
      </c>
      <c r="G276" s="12">
        <v>45847</v>
      </c>
      <c r="H276" s="17">
        <v>3.47</v>
      </c>
      <c r="I276" s="18">
        <f t="shared" si="14"/>
        <v>0.85561497326203217</v>
      </c>
      <c r="J276" s="50">
        <f t="shared" si="18"/>
        <v>0.85561497326203206</v>
      </c>
      <c r="K276" t="s">
        <v>0</v>
      </c>
    </row>
    <row r="277" spans="1:11" ht="14.25" customHeight="1" x14ac:dyDescent="0.4">
      <c r="A277" s="12"/>
      <c r="B277" s="10">
        <v>45845</v>
      </c>
      <c r="C277" s="13" t="s">
        <v>494</v>
      </c>
      <c r="D277" s="97" t="s">
        <v>480</v>
      </c>
      <c r="E277" s="16">
        <v>1.3</v>
      </c>
      <c r="F277" s="16">
        <v>0</v>
      </c>
      <c r="G277" s="12">
        <v>45847</v>
      </c>
      <c r="H277" s="17">
        <v>1.41</v>
      </c>
      <c r="I277" s="18">
        <f t="shared" si="14"/>
        <v>8.4615384615384537E-2</v>
      </c>
      <c r="J277" s="50">
        <f t="shared" si="18"/>
        <v>8.4615384615384523E-2</v>
      </c>
      <c r="K277" t="s">
        <v>0</v>
      </c>
    </row>
    <row r="278" spans="1:11" ht="14.25" customHeight="1" x14ac:dyDescent="0.4">
      <c r="A278" s="12"/>
      <c r="B278" s="10">
        <v>45847</v>
      </c>
      <c r="C278" s="13" t="s">
        <v>487</v>
      </c>
      <c r="D278" s="97" t="s">
        <v>488</v>
      </c>
      <c r="E278" s="16">
        <v>25.19</v>
      </c>
      <c r="F278" s="16">
        <v>18.21</v>
      </c>
      <c r="G278" s="12">
        <v>45849</v>
      </c>
      <c r="H278" s="17">
        <v>33.01</v>
      </c>
      <c r="I278" s="18">
        <f t="shared" si="14"/>
        <v>0.31044065105200458</v>
      </c>
      <c r="J278" s="50">
        <f t="shared" si="18"/>
        <v>1.1203438395415468</v>
      </c>
    </row>
    <row r="279" spans="1:11" ht="14.25" customHeight="1" x14ac:dyDescent="0.4">
      <c r="A279" s="12"/>
      <c r="B279" s="10">
        <v>45846</v>
      </c>
      <c r="C279" s="13" t="s">
        <v>485</v>
      </c>
      <c r="D279" s="97" t="s">
        <v>486</v>
      </c>
      <c r="E279" s="16">
        <v>2.74</v>
      </c>
      <c r="F279" s="16">
        <v>2.21</v>
      </c>
      <c r="G279" s="12">
        <v>45849</v>
      </c>
      <c r="H279" s="17">
        <v>3.01</v>
      </c>
      <c r="I279" s="18">
        <f t="shared" si="14"/>
        <v>9.8540145985401395E-2</v>
      </c>
      <c r="J279" s="50">
        <f t="shared" si="18"/>
        <v>0.50943396226414994</v>
      </c>
      <c r="K279" t="s">
        <v>0</v>
      </c>
    </row>
    <row r="280" spans="1:11" ht="14.25" customHeight="1" x14ac:dyDescent="0.4">
      <c r="A280" s="12"/>
      <c r="B280" s="10">
        <v>45848</v>
      </c>
      <c r="C280" s="13" t="s">
        <v>495</v>
      </c>
      <c r="D280" s="97" t="s">
        <v>493</v>
      </c>
      <c r="E280" s="16">
        <v>1.0900000000000001</v>
      </c>
      <c r="F280" s="16">
        <v>0</v>
      </c>
      <c r="G280" s="12">
        <v>45852</v>
      </c>
      <c r="H280" s="17">
        <v>1.46</v>
      </c>
      <c r="I280" s="18">
        <f t="shared" si="14"/>
        <v>0.33944954128440363</v>
      </c>
      <c r="J280" s="50">
        <f t="shared" si="18"/>
        <v>0.33944954128440352</v>
      </c>
      <c r="K280" t="s">
        <v>0</v>
      </c>
    </row>
    <row r="281" spans="1:11" ht="14.25" customHeight="1" x14ac:dyDescent="0.4">
      <c r="A281" s="12"/>
      <c r="B281" s="10">
        <v>45832</v>
      </c>
      <c r="C281" s="13" t="s">
        <v>443</v>
      </c>
      <c r="D281" s="97" t="s">
        <v>442</v>
      </c>
      <c r="E281" s="16">
        <v>1.03</v>
      </c>
      <c r="F281" s="16">
        <v>0.88</v>
      </c>
      <c r="G281" s="12">
        <v>45852</v>
      </c>
      <c r="H281" s="17">
        <v>1.4</v>
      </c>
      <c r="I281" s="18">
        <f t="shared" si="14"/>
        <v>0.35922330097087363</v>
      </c>
      <c r="J281" s="50">
        <f t="shared" si="18"/>
        <v>2.4666666666666655</v>
      </c>
      <c r="K281" t="s">
        <v>0</v>
      </c>
    </row>
    <row r="282" spans="1:11" ht="14.25" customHeight="1" x14ac:dyDescent="0.4">
      <c r="A282" s="12"/>
      <c r="B282" s="10">
        <v>45832</v>
      </c>
      <c r="C282" s="13" t="s">
        <v>444</v>
      </c>
      <c r="D282" s="97" t="s">
        <v>445</v>
      </c>
      <c r="E282" s="16">
        <v>2.63</v>
      </c>
      <c r="F282" s="16">
        <v>0</v>
      </c>
      <c r="G282" s="12">
        <v>45852</v>
      </c>
      <c r="H282" s="17">
        <v>4.49</v>
      </c>
      <c r="I282" s="18">
        <f t="shared" si="14"/>
        <v>0.70722433460076051</v>
      </c>
      <c r="J282" s="50">
        <f t="shared" si="18"/>
        <v>0.70722433460076062</v>
      </c>
    </row>
    <row r="283" spans="1:11" ht="14.25" customHeight="1" x14ac:dyDescent="0.4">
      <c r="A283" s="12"/>
      <c r="B283" s="10">
        <v>45847</v>
      </c>
      <c r="C283" s="13" t="s">
        <v>490</v>
      </c>
      <c r="D283" s="97" t="s">
        <v>489</v>
      </c>
      <c r="E283" s="16">
        <v>3.63</v>
      </c>
      <c r="F283" s="16">
        <v>0</v>
      </c>
      <c r="G283" s="12">
        <v>45853</v>
      </c>
      <c r="H283" s="17">
        <v>7.16</v>
      </c>
      <c r="I283" s="18">
        <f t="shared" si="14"/>
        <v>0.97245179063360898</v>
      </c>
      <c r="J283" s="50">
        <f t="shared" si="18"/>
        <v>0.97245179063360887</v>
      </c>
    </row>
    <row r="284" spans="1:11" ht="14.25" customHeight="1" x14ac:dyDescent="0.4">
      <c r="A284" s="12"/>
      <c r="B284" s="10">
        <v>45849</v>
      </c>
      <c r="C284" s="13" t="s">
        <v>498</v>
      </c>
      <c r="D284" s="97" t="s">
        <v>499</v>
      </c>
      <c r="E284" s="16">
        <v>3.09</v>
      </c>
      <c r="F284" s="16">
        <v>2.54</v>
      </c>
      <c r="G284" s="12">
        <v>45853</v>
      </c>
      <c r="H284" s="17">
        <v>3.09</v>
      </c>
      <c r="I284" s="18">
        <f t="shared" si="14"/>
        <v>0</v>
      </c>
      <c r="J284" s="50">
        <f t="shared" si="18"/>
        <v>0</v>
      </c>
      <c r="K284" t="s">
        <v>0</v>
      </c>
    </row>
    <row r="285" spans="1:11" ht="14.25" customHeight="1" x14ac:dyDescent="0.4">
      <c r="A285" s="12"/>
      <c r="B285" s="10">
        <v>45846</v>
      </c>
      <c r="C285" s="13" t="s">
        <v>483</v>
      </c>
      <c r="D285" s="97" t="s">
        <v>484</v>
      </c>
      <c r="E285" s="16">
        <v>1.79</v>
      </c>
      <c r="F285" s="16">
        <v>0.89</v>
      </c>
      <c r="G285" s="12">
        <v>45853</v>
      </c>
      <c r="H285" s="17">
        <v>2.1</v>
      </c>
      <c r="I285" s="18">
        <f t="shared" si="14"/>
        <v>0.17318435754189943</v>
      </c>
      <c r="J285" s="50">
        <f t="shared" si="18"/>
        <v>0.3444444444444445</v>
      </c>
    </row>
    <row r="286" spans="1:11" ht="14.25" customHeight="1" x14ac:dyDescent="0.4">
      <c r="A286" s="12"/>
      <c r="B286" s="10">
        <v>45852</v>
      </c>
      <c r="C286" s="13" t="s">
        <v>503</v>
      </c>
      <c r="D286" s="97" t="s">
        <v>502</v>
      </c>
      <c r="E286" s="16">
        <v>1.1100000000000001</v>
      </c>
      <c r="F286" s="16">
        <v>0</v>
      </c>
      <c r="G286" s="12">
        <v>45853</v>
      </c>
      <c r="H286" s="17">
        <v>1.59</v>
      </c>
      <c r="I286" s="18">
        <f t="shared" si="14"/>
        <v>0.43243243243243246</v>
      </c>
      <c r="J286" s="50">
        <f t="shared" si="18"/>
        <v>0.4324324324324324</v>
      </c>
    </row>
    <row r="287" spans="1:11" ht="14.25" customHeight="1" x14ac:dyDescent="0.4">
      <c r="A287" s="12"/>
      <c r="B287" s="10">
        <v>45854</v>
      </c>
      <c r="C287" s="13" t="s">
        <v>505</v>
      </c>
      <c r="D287" s="97" t="s">
        <v>504</v>
      </c>
      <c r="E287" s="16">
        <v>2.91</v>
      </c>
      <c r="F287" s="16">
        <v>2.62</v>
      </c>
      <c r="G287" s="12">
        <v>45856</v>
      </c>
      <c r="H287" s="17">
        <v>3</v>
      </c>
      <c r="I287" s="18">
        <f t="shared" si="14"/>
        <v>3.0927835051546282E-2</v>
      </c>
      <c r="J287" s="50">
        <f t="shared" si="18"/>
        <v>0.31034482758620635</v>
      </c>
      <c r="K287" t="s">
        <v>0</v>
      </c>
    </row>
    <row r="288" spans="1:11" ht="14.25" customHeight="1" x14ac:dyDescent="0.4">
      <c r="A288" s="12" t="s">
        <v>508</v>
      </c>
      <c r="B288" s="10">
        <v>45854</v>
      </c>
      <c r="C288" s="13" t="s">
        <v>507</v>
      </c>
      <c r="D288" s="97" t="s">
        <v>506</v>
      </c>
      <c r="E288" s="16">
        <v>5.14</v>
      </c>
      <c r="F288" s="16">
        <v>4.51</v>
      </c>
      <c r="G288" s="12">
        <v>45859</v>
      </c>
      <c r="H288" s="17">
        <v>5.57</v>
      </c>
      <c r="I288" s="18">
        <f t="shared" si="14"/>
        <v>8.3657587548638279E-2</v>
      </c>
      <c r="J288" s="50">
        <f t="shared" si="18"/>
        <v>0.68253968253968367</v>
      </c>
      <c r="K288" t="s">
        <v>0</v>
      </c>
    </row>
    <row r="289" spans="1:11" ht="14.25" customHeight="1" x14ac:dyDescent="0.4">
      <c r="A289" s="12"/>
      <c r="B289" s="10">
        <v>45845</v>
      </c>
      <c r="C289" s="13" t="s">
        <v>478</v>
      </c>
      <c r="D289" s="97" t="s">
        <v>479</v>
      </c>
      <c r="E289" s="16">
        <v>1.01</v>
      </c>
      <c r="F289" s="16">
        <v>0.69</v>
      </c>
      <c r="G289" s="12">
        <v>45859</v>
      </c>
      <c r="H289" s="17">
        <v>1.28</v>
      </c>
      <c r="I289" s="18">
        <f t="shared" si="14"/>
        <v>0.26732673267326734</v>
      </c>
      <c r="J289" s="50">
        <f t="shared" si="18"/>
        <v>0.84374999999999989</v>
      </c>
      <c r="K289" t="s">
        <v>0</v>
      </c>
    </row>
    <row r="290" spans="1:11" ht="14.25" customHeight="1" x14ac:dyDescent="0.4">
      <c r="A290" s="12"/>
      <c r="B290" s="10">
        <v>45848</v>
      </c>
      <c r="C290" s="13" t="s">
        <v>492</v>
      </c>
      <c r="D290" s="97" t="s">
        <v>491</v>
      </c>
      <c r="E290" s="16">
        <v>3.37</v>
      </c>
      <c r="F290" s="16">
        <v>1.32</v>
      </c>
      <c r="G290" s="12">
        <v>45859</v>
      </c>
      <c r="H290" s="17">
        <v>4.3099999999999996</v>
      </c>
      <c r="I290" s="18">
        <f t="shared" si="14"/>
        <v>0.27893175074183962</v>
      </c>
      <c r="J290" s="50">
        <f t="shared" si="18"/>
        <v>0.45853658536585346</v>
      </c>
      <c r="K290" t="s">
        <v>0</v>
      </c>
    </row>
    <row r="291" spans="1:11" ht="14.25" customHeight="1" x14ac:dyDescent="0.4">
      <c r="A291" s="12"/>
      <c r="B291" s="10">
        <v>45860</v>
      </c>
      <c r="C291" s="13" t="s">
        <v>515</v>
      </c>
      <c r="D291" s="97" t="s">
        <v>514</v>
      </c>
      <c r="E291" s="16">
        <v>2.23</v>
      </c>
      <c r="F291" s="16">
        <v>1.81</v>
      </c>
      <c r="G291" s="12">
        <v>45860</v>
      </c>
      <c r="H291" s="17">
        <v>2.5299999999999998</v>
      </c>
      <c r="I291" s="18">
        <f>(H291/E291-1)</f>
        <v>0.13452914798206272</v>
      </c>
      <c r="J291" s="50">
        <f>(H291-E291)/(E291-F291)</f>
        <v>0.71428571428571397</v>
      </c>
      <c r="K291" t="s">
        <v>0</v>
      </c>
    </row>
    <row r="292" spans="1:11" ht="14.25" customHeight="1" x14ac:dyDescent="0.4">
      <c r="A292" s="12"/>
      <c r="B292" s="10">
        <v>45861</v>
      </c>
      <c r="C292" s="13" t="s">
        <v>518</v>
      </c>
      <c r="D292" s="97" t="s">
        <v>519</v>
      </c>
      <c r="E292" s="16">
        <v>0.69</v>
      </c>
      <c r="F292" s="16">
        <v>0</v>
      </c>
      <c r="G292" s="12">
        <v>45861</v>
      </c>
      <c r="H292" s="17">
        <v>0</v>
      </c>
      <c r="I292" s="18">
        <f t="shared" ref="I292" si="19">(H292/E292-1)</f>
        <v>-1</v>
      </c>
      <c r="J292" s="50">
        <f t="shared" ref="J292" si="20">(H292-E292)/(E292-F292)</f>
        <v>-1</v>
      </c>
    </row>
    <row r="293" spans="1:11" ht="14.25" customHeight="1" x14ac:dyDescent="0.4">
      <c r="A293" s="12"/>
      <c r="B293" s="10">
        <v>45859</v>
      </c>
      <c r="C293" s="13" t="s">
        <v>558</v>
      </c>
      <c r="D293" s="97" t="s">
        <v>509</v>
      </c>
      <c r="E293" s="16">
        <v>5.13</v>
      </c>
      <c r="F293" s="16">
        <v>0</v>
      </c>
      <c r="G293" s="12">
        <v>45862</v>
      </c>
      <c r="H293" s="17">
        <v>5.77</v>
      </c>
      <c r="I293" s="18">
        <f>(H293/E293-1)</f>
        <v>0.12475633528265107</v>
      </c>
      <c r="J293" s="50">
        <f>(H293-E293)/(E293-F293)</f>
        <v>0.12475633528265101</v>
      </c>
    </row>
    <row r="294" spans="1:11" ht="14.25" customHeight="1" x14ac:dyDescent="0.4">
      <c r="A294" s="12"/>
      <c r="B294" s="10">
        <v>45862</v>
      </c>
      <c r="C294" s="13" t="s">
        <v>521</v>
      </c>
      <c r="D294" s="97" t="s">
        <v>520</v>
      </c>
      <c r="E294" s="16">
        <v>2.78</v>
      </c>
      <c r="F294" s="16">
        <v>0</v>
      </c>
      <c r="G294" s="12">
        <v>45863</v>
      </c>
      <c r="H294" s="17">
        <v>2.0099999999999998</v>
      </c>
      <c r="I294" s="18">
        <f t="shared" ref="I294" si="21">(H294/E294-1)</f>
        <v>-0.2769784172661871</v>
      </c>
      <c r="J294" s="50">
        <f t="shared" ref="J294" si="22">(H294-E294)/(E294-F294)</f>
        <v>-0.27697841726618705</v>
      </c>
      <c r="K294" t="s">
        <v>0</v>
      </c>
    </row>
    <row r="295" spans="1:11" ht="14.25" customHeight="1" x14ac:dyDescent="0.4">
      <c r="A295" s="12"/>
      <c r="B295" s="10">
        <v>45863</v>
      </c>
      <c r="C295" s="13" t="s">
        <v>527</v>
      </c>
      <c r="D295" s="97" t="s">
        <v>526</v>
      </c>
      <c r="E295" s="16">
        <v>3.18</v>
      </c>
      <c r="F295" s="16">
        <v>2.2400000000000002</v>
      </c>
      <c r="G295" s="12">
        <v>45866</v>
      </c>
      <c r="H295" s="17">
        <v>2.17</v>
      </c>
      <c r="I295" s="18">
        <f>(H295/E295-1)</f>
        <v>-0.3176100628930818</v>
      </c>
      <c r="J295" s="50">
        <f>(H295-E295)/(E295-F295)</f>
        <v>-1.0744680851063833</v>
      </c>
      <c r="K295" t="s">
        <v>0</v>
      </c>
    </row>
    <row r="296" spans="1:11" ht="14.25" customHeight="1" x14ac:dyDescent="0.4">
      <c r="A296" s="12"/>
      <c r="B296" s="10">
        <v>45861</v>
      </c>
      <c r="C296" s="13" t="s">
        <v>516</v>
      </c>
      <c r="D296" s="97" t="s">
        <v>517</v>
      </c>
      <c r="E296" s="16">
        <v>0.88</v>
      </c>
      <c r="F296" s="16">
        <v>0.28999999999999998</v>
      </c>
      <c r="G296" s="12">
        <v>45866</v>
      </c>
      <c r="H296" s="17">
        <v>1</v>
      </c>
      <c r="I296" s="18">
        <f t="shared" ref="I296" si="23">(H296/E296-1)</f>
        <v>0.13636363636363646</v>
      </c>
      <c r="J296" s="50">
        <f t="shared" ref="J296" si="24">(H296-E296)/(E296-F296)</f>
        <v>0.20338983050847453</v>
      </c>
    </row>
    <row r="297" spans="1:11" ht="14.25" customHeight="1" x14ac:dyDescent="0.4">
      <c r="A297" s="12"/>
      <c r="B297" s="10">
        <v>45866</v>
      </c>
      <c r="C297" s="13" t="s">
        <v>530</v>
      </c>
      <c r="D297" s="97" t="s">
        <v>531</v>
      </c>
      <c r="E297" s="16">
        <v>3.24</v>
      </c>
      <c r="F297" s="16">
        <v>2.79</v>
      </c>
      <c r="G297" s="12">
        <v>45866</v>
      </c>
      <c r="H297" s="17">
        <v>4.18</v>
      </c>
      <c r="I297" s="18">
        <f>(H297/E297-1)</f>
        <v>0.29012345679012319</v>
      </c>
      <c r="J297" s="50">
        <f>(H297-E297)/(E297-F297)</f>
        <v>2.0888888888888868</v>
      </c>
      <c r="K297" t="s">
        <v>0</v>
      </c>
    </row>
    <row r="298" spans="1:11" ht="14.25" customHeight="1" x14ac:dyDescent="0.4">
      <c r="A298" s="12"/>
      <c r="B298" s="10">
        <v>45867</v>
      </c>
      <c r="C298" s="13" t="s">
        <v>534</v>
      </c>
      <c r="D298" s="97" t="s">
        <v>535</v>
      </c>
      <c r="E298" s="16">
        <v>3.49</v>
      </c>
      <c r="F298" s="16">
        <v>2.82</v>
      </c>
      <c r="G298" s="12">
        <v>45867</v>
      </c>
      <c r="H298" s="17">
        <v>2.83</v>
      </c>
      <c r="I298" s="18">
        <f>(H298/E298-1)</f>
        <v>-0.18911174785100293</v>
      </c>
      <c r="J298" s="50">
        <f>(H298-E298)/(E298-F298)</f>
        <v>-0.98507462686567127</v>
      </c>
      <c r="K298" t="s">
        <v>0</v>
      </c>
    </row>
    <row r="299" spans="1:11" ht="14.25" customHeight="1" x14ac:dyDescent="0.4">
      <c r="A299" s="12"/>
      <c r="B299" s="10">
        <v>45866</v>
      </c>
      <c r="C299" s="13" t="s">
        <v>528</v>
      </c>
      <c r="D299" s="97" t="s">
        <v>529</v>
      </c>
      <c r="E299" s="16">
        <v>1.96</v>
      </c>
      <c r="F299" s="16">
        <v>0.55000000000000004</v>
      </c>
      <c r="G299" s="12">
        <v>45867</v>
      </c>
      <c r="H299" s="17">
        <v>3.33</v>
      </c>
      <c r="I299" s="18">
        <f t="shared" ref="I299:I300" si="25">(H299/E299-1)</f>
        <v>0.69897959183673475</v>
      </c>
      <c r="J299" s="50">
        <f t="shared" ref="J299:J300" si="26">(H299-E299)/(E299-F299)</f>
        <v>0.97163120567375905</v>
      </c>
      <c r="K299" t="s">
        <v>0</v>
      </c>
    </row>
    <row r="300" spans="1:11" ht="14.25" customHeight="1" x14ac:dyDescent="0.4">
      <c r="A300" s="12"/>
      <c r="B300" s="10">
        <v>45862</v>
      </c>
      <c r="C300" s="13" t="s">
        <v>522</v>
      </c>
      <c r="D300" s="97" t="s">
        <v>523</v>
      </c>
      <c r="E300" s="16">
        <v>9.58</v>
      </c>
      <c r="F300" s="16">
        <v>6.51</v>
      </c>
      <c r="G300" s="12">
        <v>45868</v>
      </c>
      <c r="H300" s="17">
        <v>7.67</v>
      </c>
      <c r="I300" s="18">
        <f t="shared" si="25"/>
        <v>-0.19937369519832981</v>
      </c>
      <c r="J300" s="50">
        <f t="shared" si="26"/>
        <v>-0.62214983713355043</v>
      </c>
      <c r="K300" t="s">
        <v>0</v>
      </c>
    </row>
    <row r="301" spans="1:11" ht="14.25" customHeight="1" x14ac:dyDescent="0.4">
      <c r="A301" s="12"/>
      <c r="B301" s="10">
        <v>45866</v>
      </c>
      <c r="C301" s="13" t="s">
        <v>533</v>
      </c>
      <c r="D301" s="97" t="s">
        <v>532</v>
      </c>
      <c r="E301" s="16">
        <v>4.18</v>
      </c>
      <c r="F301" s="16">
        <v>2.23</v>
      </c>
      <c r="G301" s="12">
        <v>45868</v>
      </c>
      <c r="H301" s="17">
        <v>6.25</v>
      </c>
      <c r="I301" s="18">
        <f t="shared" ref="I301:I306" si="27">(H301/E301-1)</f>
        <v>0.49521531100478478</v>
      </c>
      <c r="J301" s="50">
        <f t="shared" ref="J301:J306" si="28">(H301-E301)/(E301-F301)</f>
        <v>1.0615384615384618</v>
      </c>
    </row>
    <row r="302" spans="1:11" ht="14.25" customHeight="1" x14ac:dyDescent="0.4">
      <c r="A302" s="12"/>
      <c r="B302" s="10">
        <v>45869</v>
      </c>
      <c r="C302" s="13" t="s">
        <v>549</v>
      </c>
      <c r="D302" s="97" t="s">
        <v>547</v>
      </c>
      <c r="E302" s="16">
        <v>4.58</v>
      </c>
      <c r="F302" s="16">
        <v>3.82</v>
      </c>
      <c r="G302" s="12">
        <v>45870</v>
      </c>
      <c r="H302" s="17">
        <v>7.03</v>
      </c>
      <c r="I302" s="18">
        <f t="shared" si="27"/>
        <v>0.53493449781659397</v>
      </c>
      <c r="J302" s="50">
        <f t="shared" si="28"/>
        <v>3.223684210526315</v>
      </c>
      <c r="K302" t="s">
        <v>0</v>
      </c>
    </row>
    <row r="303" spans="1:11" ht="14.25" customHeight="1" x14ac:dyDescent="0.4">
      <c r="A303" s="12"/>
      <c r="B303" s="10">
        <v>45869</v>
      </c>
      <c r="C303" s="13" t="s">
        <v>542</v>
      </c>
      <c r="D303" s="97" t="s">
        <v>541</v>
      </c>
      <c r="E303" s="16">
        <v>1.32</v>
      </c>
      <c r="F303" s="16">
        <v>0</v>
      </c>
      <c r="G303" s="12">
        <v>45870</v>
      </c>
      <c r="H303" s="17">
        <v>0.76</v>
      </c>
      <c r="I303" s="18">
        <f t="shared" si="27"/>
        <v>-0.42424242424242431</v>
      </c>
      <c r="J303" s="50">
        <f t="shared" si="28"/>
        <v>-0.42424242424242425</v>
      </c>
    </row>
    <row r="304" spans="1:11" ht="14.25" customHeight="1" x14ac:dyDescent="0.4">
      <c r="A304" s="12"/>
      <c r="B304" s="10">
        <v>45860</v>
      </c>
      <c r="C304" s="13" t="s">
        <v>513</v>
      </c>
      <c r="D304" s="97" t="s">
        <v>512</v>
      </c>
      <c r="E304" s="16">
        <v>1.6</v>
      </c>
      <c r="F304" s="16">
        <v>0</v>
      </c>
      <c r="G304" s="12">
        <v>45870</v>
      </c>
      <c r="H304" s="17">
        <v>2.19</v>
      </c>
      <c r="I304" s="18">
        <f t="shared" si="27"/>
        <v>0.36874999999999991</v>
      </c>
      <c r="J304" s="50">
        <f t="shared" si="28"/>
        <v>0.36874999999999991</v>
      </c>
      <c r="K304" t="s">
        <v>0</v>
      </c>
    </row>
    <row r="305" spans="1:11" ht="14.25" customHeight="1" x14ac:dyDescent="0.4">
      <c r="A305" s="12"/>
      <c r="B305" s="10">
        <v>45869</v>
      </c>
      <c r="C305" s="13" t="s">
        <v>545</v>
      </c>
      <c r="D305" s="97" t="s">
        <v>546</v>
      </c>
      <c r="E305" s="16">
        <v>1.71</v>
      </c>
      <c r="F305" s="16">
        <v>0</v>
      </c>
      <c r="G305" s="12">
        <v>45870</v>
      </c>
      <c r="H305" s="17">
        <v>2.17</v>
      </c>
      <c r="I305" s="18">
        <f t="shared" si="27"/>
        <v>0.26900584795321625</v>
      </c>
      <c r="J305" s="50">
        <f t="shared" si="28"/>
        <v>0.26900584795321636</v>
      </c>
    </row>
    <row r="306" spans="1:11" ht="14.25" customHeight="1" x14ac:dyDescent="0.4">
      <c r="A306" s="12"/>
      <c r="B306" s="10" t="s">
        <v>552</v>
      </c>
      <c r="C306" s="13" t="s">
        <v>548</v>
      </c>
      <c r="D306" s="97" t="s">
        <v>538</v>
      </c>
      <c r="E306" s="16">
        <v>1.1950000000000001</v>
      </c>
      <c r="F306" s="16">
        <v>0.33</v>
      </c>
      <c r="G306" s="12">
        <v>45870</v>
      </c>
      <c r="H306" s="17">
        <v>1.76</v>
      </c>
      <c r="I306" s="18">
        <f t="shared" si="27"/>
        <v>0.47280334728033457</v>
      </c>
      <c r="J306" s="50">
        <f t="shared" si="28"/>
        <v>0.65317919075144504</v>
      </c>
      <c r="K306" t="s">
        <v>0</v>
      </c>
    </row>
    <row r="307" spans="1:11" ht="14.25" customHeight="1" x14ac:dyDescent="0.4">
      <c r="A307" s="12"/>
      <c r="B307" s="10">
        <v>45868</v>
      </c>
      <c r="C307" s="13" t="s">
        <v>540</v>
      </c>
      <c r="D307" s="97" t="s">
        <v>539</v>
      </c>
      <c r="E307" s="16">
        <v>2.52</v>
      </c>
      <c r="F307" s="16">
        <v>1.54</v>
      </c>
      <c r="G307" s="12">
        <v>45870</v>
      </c>
      <c r="H307" s="17">
        <v>2.1</v>
      </c>
      <c r="I307" s="18">
        <f t="shared" ref="I307" si="29">(H307/E307-1)</f>
        <v>-0.16666666666666663</v>
      </c>
      <c r="J307" s="50">
        <f t="shared" ref="J307" si="30">(H307-E307)/(E307-F307)</f>
        <v>-0.42857142857142849</v>
      </c>
      <c r="K307" t="s">
        <v>0</v>
      </c>
    </row>
    <row r="308" spans="1:11" ht="14.25" customHeight="1" x14ac:dyDescent="0.4">
      <c r="A308" s="12"/>
      <c r="B308" s="10">
        <v>45873</v>
      </c>
      <c r="C308" s="13" t="s">
        <v>559</v>
      </c>
      <c r="D308" s="97" t="s">
        <v>557</v>
      </c>
      <c r="E308" s="16">
        <v>5.59</v>
      </c>
      <c r="F308" s="16">
        <v>0</v>
      </c>
      <c r="G308" s="12">
        <v>45875</v>
      </c>
      <c r="H308" s="17">
        <v>7.02</v>
      </c>
      <c r="I308" s="18">
        <f>(H308/E308-1)</f>
        <v>0.2558139534883721</v>
      </c>
      <c r="J308" s="50">
        <f>(H308-E308)/(E308-F308)</f>
        <v>0.25581395348837205</v>
      </c>
    </row>
    <row r="309" spans="1:11" ht="14.25" customHeight="1" x14ac:dyDescent="0.4">
      <c r="A309" s="12"/>
      <c r="B309" s="10">
        <v>45874</v>
      </c>
      <c r="C309" s="13" t="s">
        <v>565</v>
      </c>
      <c r="D309" s="97" t="s">
        <v>564</v>
      </c>
      <c r="E309" s="16">
        <v>21.77</v>
      </c>
      <c r="F309" s="16">
        <v>16.57</v>
      </c>
      <c r="G309" s="12">
        <v>45875</v>
      </c>
      <c r="H309" s="17">
        <v>20.27</v>
      </c>
      <c r="I309" s="18">
        <f t="shared" ref="I309:I316" si="31">(H309/E309-1)</f>
        <v>-6.8902158934313285E-2</v>
      </c>
      <c r="J309" s="50">
        <f t="shared" ref="J309:J316" si="32">(H309-E309)/(E309-F309)</f>
        <v>-0.28846153846153849</v>
      </c>
    </row>
    <row r="310" spans="1:11" ht="14.25" customHeight="1" x14ac:dyDescent="0.4">
      <c r="A310" s="12"/>
      <c r="B310" s="10">
        <v>45873</v>
      </c>
      <c r="C310" s="13" t="s">
        <v>556</v>
      </c>
      <c r="D310" s="97" t="s">
        <v>555</v>
      </c>
      <c r="E310" s="16">
        <v>6.1</v>
      </c>
      <c r="F310" s="16">
        <v>4.01</v>
      </c>
      <c r="G310" s="12">
        <v>45876</v>
      </c>
      <c r="H310" s="17">
        <v>4.04</v>
      </c>
      <c r="I310" s="18">
        <f t="shared" si="31"/>
        <v>-0.33770491803278679</v>
      </c>
      <c r="J310" s="50">
        <f t="shared" si="32"/>
        <v>-0.98564593301435399</v>
      </c>
      <c r="K310" t="s">
        <v>0</v>
      </c>
    </row>
    <row r="311" spans="1:11" ht="14.25" customHeight="1" x14ac:dyDescent="0.4">
      <c r="A311" s="12"/>
      <c r="B311" s="10">
        <v>45875</v>
      </c>
      <c r="C311" s="13" t="s">
        <v>568</v>
      </c>
      <c r="D311" s="97" t="s">
        <v>569</v>
      </c>
      <c r="E311" s="16">
        <v>0.63</v>
      </c>
      <c r="F311" s="16">
        <v>0.39</v>
      </c>
      <c r="G311" s="12">
        <v>45876</v>
      </c>
      <c r="H311" s="17">
        <v>0.47</v>
      </c>
      <c r="I311" s="18">
        <f t="shared" si="31"/>
        <v>-0.25396825396825407</v>
      </c>
      <c r="J311" s="50">
        <f t="shared" si="32"/>
        <v>-0.66666666666666685</v>
      </c>
      <c r="K311" t="s">
        <v>0</v>
      </c>
    </row>
    <row r="312" spans="1:11" ht="14.25" customHeight="1" x14ac:dyDescent="0.4">
      <c r="A312" s="12"/>
      <c r="B312" s="10">
        <v>45870</v>
      </c>
      <c r="C312" s="13" t="s">
        <v>550</v>
      </c>
      <c r="D312" s="97" t="s">
        <v>551</v>
      </c>
      <c r="E312" s="16">
        <v>1.28</v>
      </c>
      <c r="F312" s="16">
        <v>0</v>
      </c>
      <c r="G312" s="12">
        <v>45876</v>
      </c>
      <c r="H312" s="17">
        <v>0.53</v>
      </c>
      <c r="I312" s="18">
        <f t="shared" si="31"/>
        <v>-0.5859375</v>
      </c>
      <c r="J312" s="50">
        <f t="shared" si="32"/>
        <v>-0.5859375</v>
      </c>
      <c r="K312" t="s">
        <v>0</v>
      </c>
    </row>
    <row r="313" spans="1:11" ht="14.25" customHeight="1" x14ac:dyDescent="0.4">
      <c r="A313" s="12"/>
      <c r="B313" s="10">
        <v>45877</v>
      </c>
      <c r="C313" s="13" t="s">
        <v>573</v>
      </c>
      <c r="D313" s="97" t="s">
        <v>572</v>
      </c>
      <c r="E313" s="16">
        <v>12.4</v>
      </c>
      <c r="F313" s="16">
        <v>10.07</v>
      </c>
      <c r="G313" s="12">
        <v>45880</v>
      </c>
      <c r="H313" s="17">
        <v>10.02</v>
      </c>
      <c r="I313" s="18">
        <f t="shared" si="31"/>
        <v>-0.19193548387096782</v>
      </c>
      <c r="J313" s="50">
        <f t="shared" si="32"/>
        <v>-1.0214592274678114</v>
      </c>
    </row>
    <row r="314" spans="1:11" ht="15" customHeight="1" x14ac:dyDescent="0.4">
      <c r="A314" s="12"/>
      <c r="B314" s="10">
        <v>45873</v>
      </c>
      <c r="C314" s="13" t="s">
        <v>562</v>
      </c>
      <c r="D314" s="97" t="s">
        <v>563</v>
      </c>
      <c r="E314" s="16">
        <v>2.0099999999999998</v>
      </c>
      <c r="F314" s="16">
        <v>0</v>
      </c>
      <c r="G314" s="12">
        <v>45881</v>
      </c>
      <c r="H314" s="17">
        <v>2.42</v>
      </c>
      <c r="I314" s="18">
        <f t="shared" si="31"/>
        <v>0.20398009950248763</v>
      </c>
      <c r="J314" s="50">
        <f t="shared" si="32"/>
        <v>0.20398009950248766</v>
      </c>
    </row>
    <row r="315" spans="1:11" ht="14.25" customHeight="1" x14ac:dyDescent="0.4">
      <c r="A315" s="12"/>
      <c r="B315" s="10">
        <v>45876</v>
      </c>
      <c r="C315" s="13" t="s">
        <v>571</v>
      </c>
      <c r="D315" s="97" t="s">
        <v>570</v>
      </c>
      <c r="E315" s="16">
        <v>1.02</v>
      </c>
      <c r="F315" s="16">
        <v>0</v>
      </c>
      <c r="G315" s="12">
        <v>45881</v>
      </c>
      <c r="H315" s="17">
        <v>0.6</v>
      </c>
      <c r="I315" s="18">
        <f t="shared" si="31"/>
        <v>-0.41176470588235292</v>
      </c>
      <c r="J315" s="50">
        <f t="shared" si="32"/>
        <v>-0.41176470588235298</v>
      </c>
      <c r="K315" t="s">
        <v>0</v>
      </c>
    </row>
    <row r="316" spans="1:11" ht="14.25" customHeight="1" x14ac:dyDescent="0.4">
      <c r="A316" s="12"/>
      <c r="B316" s="10">
        <v>45870</v>
      </c>
      <c r="C316" s="13" t="s">
        <v>553</v>
      </c>
      <c r="D316" s="97" t="s">
        <v>554</v>
      </c>
      <c r="E316" s="16">
        <v>1.07</v>
      </c>
      <c r="F316" s="16">
        <v>0</v>
      </c>
      <c r="G316" s="12">
        <v>45883</v>
      </c>
      <c r="H316" s="17">
        <v>0.215</v>
      </c>
      <c r="I316" s="18">
        <f t="shared" si="31"/>
        <v>-0.7990654205607477</v>
      </c>
      <c r="J316" s="50">
        <f t="shared" si="32"/>
        <v>-0.7990654205607477</v>
      </c>
      <c r="K316" t="s">
        <v>0</v>
      </c>
    </row>
    <row r="317" spans="1:11" ht="14.25" customHeight="1" x14ac:dyDescent="0.4">
      <c r="A317" s="12"/>
      <c r="B317" s="10">
        <v>45880</v>
      </c>
      <c r="C317" s="13" t="s">
        <v>574</v>
      </c>
      <c r="D317" s="97" t="s">
        <v>575</v>
      </c>
      <c r="E317" s="16">
        <v>13.58</v>
      </c>
      <c r="F317" s="16">
        <v>7.53</v>
      </c>
      <c r="G317" s="12">
        <v>45883</v>
      </c>
      <c r="H317" s="17">
        <v>10.26</v>
      </c>
      <c r="I317" s="18">
        <f>(H317/E317-1)</f>
        <v>-0.24447717231222388</v>
      </c>
      <c r="J317" s="50">
        <f>(H317-E317)/(E317-F317)</f>
        <v>-0.54876033057851248</v>
      </c>
    </row>
    <row r="318" spans="1:11" ht="14.25" customHeight="1" x14ac:dyDescent="0.4">
      <c r="A318" s="12"/>
      <c r="B318" s="10">
        <v>45882</v>
      </c>
      <c r="C318" s="13" t="s">
        <v>579</v>
      </c>
      <c r="D318" s="97" t="s">
        <v>580</v>
      </c>
      <c r="E318" s="16">
        <v>1.89</v>
      </c>
      <c r="F318" s="16">
        <v>0.56000000000000005</v>
      </c>
      <c r="G318" s="12">
        <v>45888</v>
      </c>
      <c r="H318" s="17">
        <v>1.2</v>
      </c>
      <c r="I318" s="18">
        <f>(H318/E318-1)</f>
        <v>-0.36507936507936511</v>
      </c>
      <c r="J318" s="50">
        <f>(H318-E318)/(E318-F318)</f>
        <v>-0.51879699248120303</v>
      </c>
    </row>
    <row r="319" spans="1:11" ht="14.25" customHeight="1" x14ac:dyDescent="0.4">
      <c r="A319" s="12"/>
      <c r="B319" s="10">
        <v>45887</v>
      </c>
      <c r="C319" s="13" t="s">
        <v>584</v>
      </c>
      <c r="D319" s="97" t="s">
        <v>583</v>
      </c>
      <c r="E319" s="16">
        <v>1.89</v>
      </c>
      <c r="F319" s="16">
        <v>0</v>
      </c>
      <c r="G319" s="12">
        <v>45889</v>
      </c>
      <c r="H319" s="17">
        <v>3.06</v>
      </c>
      <c r="I319" s="18">
        <f t="shared" ref="I319" si="33">(H319/E319-1)</f>
        <v>0.61904761904761907</v>
      </c>
      <c r="J319" s="50">
        <f t="shared" ref="J319" si="34">(H319-E319)/(E319-F319)</f>
        <v>0.61904761904761918</v>
      </c>
      <c r="K319" t="s">
        <v>0</v>
      </c>
    </row>
    <row r="320" spans="1:11" ht="14.25" customHeight="1" x14ac:dyDescent="0.4">
      <c r="A320" s="12"/>
      <c r="B320" s="10">
        <v>45887</v>
      </c>
      <c r="C320" s="13" t="s">
        <v>581</v>
      </c>
      <c r="D320" s="97" t="s">
        <v>582</v>
      </c>
      <c r="E320" s="16">
        <v>12.43</v>
      </c>
      <c r="F320" s="16">
        <v>5.97</v>
      </c>
      <c r="G320" s="12">
        <v>45891</v>
      </c>
      <c r="H320" s="17">
        <v>10.76</v>
      </c>
      <c r="I320" s="18">
        <f>(H320/E320-1)</f>
        <v>-0.13435237329042637</v>
      </c>
      <c r="J320" s="50">
        <f>(H320-E320)/(E320-F320)</f>
        <v>-0.25851393188854488</v>
      </c>
    </row>
    <row r="321" spans="1:11" ht="14.25" customHeight="1" x14ac:dyDescent="0.4">
      <c r="A321" s="12"/>
      <c r="B321" s="10">
        <v>45888</v>
      </c>
      <c r="C321" s="13" t="s">
        <v>585</v>
      </c>
      <c r="D321" s="97" t="s">
        <v>586</v>
      </c>
      <c r="E321" s="16">
        <v>1.27</v>
      </c>
      <c r="F321" s="16">
        <v>0</v>
      </c>
      <c r="G321" s="12">
        <v>45891</v>
      </c>
      <c r="H321" s="17">
        <v>1.07</v>
      </c>
      <c r="I321" s="18">
        <f t="shared" ref="I321:I323" si="35">(H321/E321-1)</f>
        <v>-0.15748031496062986</v>
      </c>
      <c r="J321" s="50">
        <f t="shared" ref="J321:J323" si="36">(H321-E321)/(E321-F321)</f>
        <v>-0.15748031496062989</v>
      </c>
      <c r="K321" t="s">
        <v>0</v>
      </c>
    </row>
    <row r="322" spans="1:11" ht="14.25" customHeight="1" x14ac:dyDescent="0.4">
      <c r="A322" s="12"/>
      <c r="B322" s="10">
        <v>45889</v>
      </c>
      <c r="C322" s="13" t="s">
        <v>591</v>
      </c>
      <c r="D322" s="97" t="s">
        <v>592</v>
      </c>
      <c r="E322" s="16">
        <v>11.96</v>
      </c>
      <c r="F322" s="16">
        <v>7.1</v>
      </c>
      <c r="G322" s="12">
        <v>45891</v>
      </c>
      <c r="H322" s="17">
        <v>10.01</v>
      </c>
      <c r="I322" s="18">
        <f t="shared" si="35"/>
        <v>-0.16304347826086962</v>
      </c>
      <c r="J322" s="50">
        <f t="shared" si="36"/>
        <v>-0.40123456790123468</v>
      </c>
      <c r="K322" t="s">
        <v>0</v>
      </c>
    </row>
    <row r="323" spans="1:11" ht="14.25" customHeight="1" x14ac:dyDescent="0.4">
      <c r="A323" s="12"/>
      <c r="B323" s="10">
        <v>45888</v>
      </c>
      <c r="C323" s="13" t="s">
        <v>587</v>
      </c>
      <c r="D323" s="97" t="s">
        <v>588</v>
      </c>
      <c r="E323" s="16">
        <v>3.38</v>
      </c>
      <c r="F323" s="16">
        <v>2.58</v>
      </c>
      <c r="G323" s="12">
        <v>45891</v>
      </c>
      <c r="H323" s="17">
        <v>3.17</v>
      </c>
      <c r="I323" s="18">
        <f t="shared" si="35"/>
        <v>-6.2130177514792884E-2</v>
      </c>
      <c r="J323" s="50">
        <f t="shared" si="36"/>
        <v>-0.26250000000000001</v>
      </c>
      <c r="K323" t="s">
        <v>0</v>
      </c>
    </row>
    <row r="324" spans="1:11" ht="14.25" customHeight="1" x14ac:dyDescent="0.4">
      <c r="A324" s="12"/>
      <c r="B324" s="10">
        <v>45880</v>
      </c>
      <c r="C324" s="13" t="s">
        <v>687</v>
      </c>
      <c r="D324" s="97" t="s">
        <v>576</v>
      </c>
      <c r="E324" s="16">
        <v>1.26</v>
      </c>
      <c r="F324" s="16">
        <v>0</v>
      </c>
      <c r="G324" s="12">
        <v>45891</v>
      </c>
      <c r="H324" s="17">
        <v>1.55</v>
      </c>
      <c r="I324" s="18">
        <f>(H324/E324-1)</f>
        <v>0.23015873015873023</v>
      </c>
      <c r="J324" s="50">
        <f>(H324-E324)/(E324-F324)</f>
        <v>0.23015873015873017</v>
      </c>
    </row>
    <row r="325" spans="1:11" ht="14.25" customHeight="1" x14ac:dyDescent="0.4">
      <c r="A325" s="12"/>
      <c r="B325" s="10">
        <v>45889</v>
      </c>
      <c r="C325" s="13" t="s">
        <v>589</v>
      </c>
      <c r="D325" s="97" t="s">
        <v>590</v>
      </c>
      <c r="E325" s="16">
        <v>5.68</v>
      </c>
      <c r="F325" s="16">
        <v>4.59</v>
      </c>
      <c r="G325" s="12">
        <v>45894</v>
      </c>
      <c r="H325" s="17">
        <v>6.85</v>
      </c>
      <c r="I325" s="18">
        <f t="shared" ref="I325:I327" si="37">(H325/E325-1)</f>
        <v>0.20598591549295775</v>
      </c>
      <c r="J325" s="50">
        <f t="shared" ref="J325:J327" si="38">(H325-E325)/(E325-F325)</f>
        <v>1.073394495412844</v>
      </c>
      <c r="K325" t="s">
        <v>0</v>
      </c>
    </row>
    <row r="326" spans="1:11" ht="14.25" customHeight="1" x14ac:dyDescent="0.4">
      <c r="A326" s="12"/>
      <c r="B326" s="10">
        <v>45890</v>
      </c>
      <c r="C326" s="13" t="s">
        <v>598</v>
      </c>
      <c r="D326" s="97" t="s">
        <v>597</v>
      </c>
      <c r="E326" s="16">
        <v>1.84</v>
      </c>
      <c r="F326" s="16">
        <v>0</v>
      </c>
      <c r="G326" s="12">
        <v>45894</v>
      </c>
      <c r="H326" s="17">
        <v>0.42</v>
      </c>
      <c r="I326" s="18">
        <f t="shared" si="37"/>
        <v>-0.77173913043478259</v>
      </c>
      <c r="J326" s="50">
        <f t="shared" si="38"/>
        <v>-0.77173913043478271</v>
      </c>
      <c r="K326" t="s">
        <v>0</v>
      </c>
    </row>
    <row r="327" spans="1:11" ht="14.25" customHeight="1" x14ac:dyDescent="0.4">
      <c r="A327" s="12"/>
      <c r="B327" s="10">
        <v>45889</v>
      </c>
      <c r="C327" s="13" t="s">
        <v>593</v>
      </c>
      <c r="D327" s="97" t="s">
        <v>594</v>
      </c>
      <c r="E327" s="16">
        <v>1.37</v>
      </c>
      <c r="F327" s="16">
        <v>0.48</v>
      </c>
      <c r="G327" s="12">
        <v>45896</v>
      </c>
      <c r="H327" s="17">
        <v>0.79</v>
      </c>
      <c r="I327" s="18">
        <f t="shared" si="37"/>
        <v>-0.42335766423357668</v>
      </c>
      <c r="J327" s="50">
        <f t="shared" si="38"/>
        <v>-0.651685393258427</v>
      </c>
      <c r="K327" t="s">
        <v>0</v>
      </c>
    </row>
    <row r="328" spans="1:11" ht="14.25" customHeight="1" x14ac:dyDescent="0.4">
      <c r="A328" s="12"/>
      <c r="B328" s="10">
        <v>45895</v>
      </c>
      <c r="C328" s="13" t="s">
        <v>604</v>
      </c>
      <c r="D328" s="97" t="s">
        <v>603</v>
      </c>
      <c r="E328" s="16">
        <v>6.95</v>
      </c>
      <c r="F328" s="16">
        <v>6.07</v>
      </c>
      <c r="G328" s="12">
        <v>45896</v>
      </c>
      <c r="H328" s="17">
        <v>6.54</v>
      </c>
      <c r="I328" s="18">
        <f>(H328/E328-1)</f>
        <v>-5.8992805755395672E-2</v>
      </c>
      <c r="J328" s="50">
        <f t="shared" ref="J328:J330" si="39">(H328-E328)/(E328-F328)</f>
        <v>-0.46590909090909111</v>
      </c>
      <c r="K328" t="s">
        <v>0</v>
      </c>
    </row>
    <row r="329" spans="1:11" ht="14.25" customHeight="1" x14ac:dyDescent="0.4">
      <c r="A329" s="12"/>
      <c r="B329" s="10">
        <v>45896</v>
      </c>
      <c r="C329" s="13" t="s">
        <v>608</v>
      </c>
      <c r="D329" s="97" t="s">
        <v>607</v>
      </c>
      <c r="E329" s="16">
        <v>4.6100000000000003</v>
      </c>
      <c r="F329" s="16">
        <v>3.64</v>
      </c>
      <c r="G329" s="12">
        <v>45897</v>
      </c>
      <c r="H329" s="17">
        <v>4.51</v>
      </c>
      <c r="I329" s="18">
        <f t="shared" ref="I329:I330" si="40">(H329/E329-1)</f>
        <v>-2.1691973969631295E-2</v>
      </c>
      <c r="J329" s="50">
        <f t="shared" si="39"/>
        <v>-0.10309278350515516</v>
      </c>
      <c r="K329" t="s">
        <v>0</v>
      </c>
    </row>
    <row r="330" spans="1:11" ht="14.25" customHeight="1" x14ac:dyDescent="0.4">
      <c r="A330" s="12"/>
      <c r="B330" s="10">
        <v>45896</v>
      </c>
      <c r="C330" s="13" t="s">
        <v>605</v>
      </c>
      <c r="D330" s="97" t="s">
        <v>606</v>
      </c>
      <c r="E330" s="16">
        <v>1.1100000000000001</v>
      </c>
      <c r="F330" s="16">
        <v>0</v>
      </c>
      <c r="G330" s="12">
        <v>45897</v>
      </c>
      <c r="H330" s="17">
        <v>0.94</v>
      </c>
      <c r="I330" s="18">
        <f t="shared" si="40"/>
        <v>-0.15315315315315325</v>
      </c>
      <c r="J330" s="50">
        <f t="shared" si="39"/>
        <v>-0.15315315315315328</v>
      </c>
      <c r="K330" t="s">
        <v>0</v>
      </c>
    </row>
    <row r="331" spans="1:11" ht="14.25" customHeight="1" x14ac:dyDescent="0.4">
      <c r="A331" s="12"/>
      <c r="B331" s="10">
        <v>45894</v>
      </c>
      <c r="C331" s="13" t="s">
        <v>600</v>
      </c>
      <c r="D331" s="97" t="s">
        <v>599</v>
      </c>
      <c r="E331" s="16">
        <v>6.51</v>
      </c>
      <c r="F331" s="16">
        <v>1.72</v>
      </c>
      <c r="G331" s="12">
        <v>45901</v>
      </c>
      <c r="H331" s="17">
        <v>16</v>
      </c>
      <c r="I331" s="18">
        <f>(H331/E331-1)</f>
        <v>1.4577572964669741</v>
      </c>
      <c r="J331" s="50">
        <f>(H331-E331)/(E331-F331)</f>
        <v>1.9812108559498955</v>
      </c>
    </row>
    <row r="332" spans="1:11" ht="14.25" customHeight="1" x14ac:dyDescent="0.4">
      <c r="A332" s="12"/>
      <c r="B332" s="10">
        <v>45897</v>
      </c>
      <c r="C332" s="13" t="s">
        <v>611</v>
      </c>
      <c r="D332" s="97" t="s">
        <v>612</v>
      </c>
      <c r="E332" s="16">
        <v>0.97</v>
      </c>
      <c r="F332" s="16">
        <v>0</v>
      </c>
      <c r="G332" s="12">
        <v>45902</v>
      </c>
      <c r="H332" s="17">
        <v>0.55000000000000004</v>
      </c>
      <c r="I332" s="18">
        <f>(H332/E332-1)</f>
        <v>-0.43298969072164939</v>
      </c>
      <c r="J332" s="50">
        <f>(H332-E332)/(E332-F332)</f>
        <v>-0.43298969072164945</v>
      </c>
    </row>
    <row r="333" spans="1:11" ht="14.25" customHeight="1" x14ac:dyDescent="0.4">
      <c r="A333" s="12"/>
      <c r="B333" s="10">
        <v>45901</v>
      </c>
      <c r="C333" s="13" t="s">
        <v>622</v>
      </c>
      <c r="D333" s="97" t="s">
        <v>623</v>
      </c>
      <c r="E333" s="16">
        <v>6.38</v>
      </c>
      <c r="F333" s="16">
        <v>2.54</v>
      </c>
      <c r="G333" s="12">
        <v>45902</v>
      </c>
      <c r="H333" s="17">
        <v>8.08</v>
      </c>
      <c r="I333" s="18">
        <f t="shared" ref="I333:I334" si="41">(H333/E333-1)</f>
        <v>0.26645768025078365</v>
      </c>
      <c r="J333" s="50">
        <f t="shared" ref="J333:J334" si="42">(H333-E333)/(E333-F333)</f>
        <v>0.44270833333333337</v>
      </c>
      <c r="K333" t="s">
        <v>0</v>
      </c>
    </row>
    <row r="334" spans="1:11" ht="14.25" customHeight="1" x14ac:dyDescent="0.4">
      <c r="A334" s="12"/>
      <c r="B334" s="10">
        <v>45901</v>
      </c>
      <c r="C334" s="13" t="s">
        <v>620</v>
      </c>
      <c r="D334" s="97" t="s">
        <v>621</v>
      </c>
      <c r="E334" s="16">
        <v>10.18</v>
      </c>
      <c r="F334" s="16">
        <v>8.5500000000000007</v>
      </c>
      <c r="G334" s="12">
        <v>45903</v>
      </c>
      <c r="H334" s="17">
        <v>11.83</v>
      </c>
      <c r="I334" s="18">
        <f t="shared" si="41"/>
        <v>0.1620825147347742</v>
      </c>
      <c r="J334" s="50">
        <f t="shared" si="42"/>
        <v>1.0122699386503076</v>
      </c>
      <c r="K334" t="s">
        <v>0</v>
      </c>
    </row>
    <row r="335" spans="1:11" ht="14.25" customHeight="1" x14ac:dyDescent="0.4">
      <c r="A335" s="12"/>
      <c r="B335" s="126"/>
      <c r="C335" s="130" t="s">
        <v>615</v>
      </c>
      <c r="D335" s="116"/>
      <c r="E335" s="117"/>
      <c r="F335" s="117"/>
      <c r="G335" s="118"/>
      <c r="H335" s="119"/>
      <c r="I335" s="120"/>
      <c r="J335" s="127"/>
    </row>
    <row r="336" spans="1:11" ht="14.25" customHeight="1" x14ac:dyDescent="0.4">
      <c r="A336" s="12"/>
      <c r="B336" s="10">
        <v>45898</v>
      </c>
      <c r="C336" s="131" t="s">
        <v>616</v>
      </c>
      <c r="D336" s="97" t="s">
        <v>617</v>
      </c>
      <c r="E336" s="16">
        <v>4.03</v>
      </c>
      <c r="F336" s="16">
        <v>0</v>
      </c>
      <c r="G336" s="12">
        <v>45903</v>
      </c>
      <c r="H336" s="17">
        <v>3.46</v>
      </c>
      <c r="I336" s="18">
        <f>(H336/E336-1)</f>
        <v>-0.1414392059553351</v>
      </c>
      <c r="J336" s="50">
        <f>(H336-E336)/(E336-F336)</f>
        <v>-0.14143920595533505</v>
      </c>
    </row>
    <row r="337" spans="1:11" ht="14.25" customHeight="1" x14ac:dyDescent="0.4">
      <c r="A337" s="12"/>
      <c r="B337" s="128">
        <v>45898</v>
      </c>
      <c r="C337" s="132" t="s">
        <v>618</v>
      </c>
      <c r="D337" s="121" t="s">
        <v>619</v>
      </c>
      <c r="E337" s="122">
        <v>4.09</v>
      </c>
      <c r="F337" s="122">
        <v>0</v>
      </c>
      <c r="G337" s="123">
        <v>45903</v>
      </c>
      <c r="H337" s="124">
        <v>4.97</v>
      </c>
      <c r="I337" s="125">
        <f>(H337/E337-1)</f>
        <v>0.21515892420537885</v>
      </c>
      <c r="J337" s="129">
        <f>(H337-E337)/(E337-F337)</f>
        <v>0.21515892420537897</v>
      </c>
    </row>
    <row r="338" spans="1:11" ht="14.25" customHeight="1" x14ac:dyDescent="0.4">
      <c r="A338" s="12"/>
      <c r="B338" s="10">
        <v>45902</v>
      </c>
      <c r="C338" s="13" t="s">
        <v>628</v>
      </c>
      <c r="D338" s="97" t="s">
        <v>629</v>
      </c>
      <c r="E338" s="16">
        <v>5.08</v>
      </c>
      <c r="F338" s="16">
        <v>4.3099999999999996</v>
      </c>
      <c r="G338" s="12">
        <v>45903</v>
      </c>
      <c r="H338" s="17">
        <v>5.57</v>
      </c>
      <c r="I338" s="18">
        <f t="shared" ref="I338:I341" si="43">(H338/E338-1)</f>
        <v>9.6456692913385877E-2</v>
      </c>
      <c r="J338" s="50">
        <f t="shared" ref="J338:J341" si="44">(H338-E338)/(E338-F338)</f>
        <v>0.63636363636363624</v>
      </c>
      <c r="K338" t="s">
        <v>0</v>
      </c>
    </row>
    <row r="339" spans="1:11" ht="14.25" customHeight="1" x14ac:dyDescent="0.4">
      <c r="A339" s="12"/>
      <c r="B339" s="10">
        <v>45901</v>
      </c>
      <c r="C339" s="13" t="s">
        <v>624</v>
      </c>
      <c r="D339" s="97" t="s">
        <v>625</v>
      </c>
      <c r="E339" s="16">
        <v>1.32</v>
      </c>
      <c r="F339" s="16">
        <v>1.1499999999999999</v>
      </c>
      <c r="G339" s="12">
        <v>45903</v>
      </c>
      <c r="H339" s="17">
        <v>1.2</v>
      </c>
      <c r="I339" s="18">
        <f t="shared" si="43"/>
        <v>-9.0909090909090939E-2</v>
      </c>
      <c r="J339" s="50">
        <f t="shared" si="44"/>
        <v>-0.70588235294117652</v>
      </c>
      <c r="K339" t="s">
        <v>0</v>
      </c>
    </row>
    <row r="340" spans="1:11" ht="14.25" customHeight="1" x14ac:dyDescent="0.4">
      <c r="A340" s="12"/>
      <c r="B340" s="10">
        <v>45903</v>
      </c>
      <c r="C340" s="13" t="s">
        <v>628</v>
      </c>
      <c r="D340" s="97" t="s">
        <v>629</v>
      </c>
      <c r="E340" s="16">
        <v>5.12</v>
      </c>
      <c r="F340" s="16">
        <v>3.97</v>
      </c>
      <c r="G340" s="12">
        <v>45904</v>
      </c>
      <c r="H340" s="17">
        <v>5.12</v>
      </c>
      <c r="I340" s="18">
        <f t="shared" si="43"/>
        <v>0</v>
      </c>
      <c r="J340" s="50">
        <f t="shared" si="44"/>
        <v>0</v>
      </c>
      <c r="K340" t="s">
        <v>0</v>
      </c>
    </row>
    <row r="341" spans="1:11" ht="14.25" customHeight="1" x14ac:dyDescent="0.4">
      <c r="A341" s="12"/>
      <c r="B341" s="10">
        <v>45903</v>
      </c>
      <c r="C341" s="13" t="s">
        <v>630</v>
      </c>
      <c r="D341" s="97" t="s">
        <v>631</v>
      </c>
      <c r="E341" s="16">
        <v>0.57999999999999996</v>
      </c>
      <c r="F341" s="16">
        <v>0.42</v>
      </c>
      <c r="G341" s="12">
        <v>45904</v>
      </c>
      <c r="H341" s="17">
        <v>0.55000000000000004</v>
      </c>
      <c r="I341" s="18">
        <f t="shared" si="43"/>
        <v>-5.1724137931034364E-2</v>
      </c>
      <c r="J341" s="50">
        <f t="shared" si="44"/>
        <v>-0.1874999999999995</v>
      </c>
      <c r="K341" t="s">
        <v>0</v>
      </c>
    </row>
    <row r="342" spans="1:11" ht="14.25" customHeight="1" x14ac:dyDescent="0.4">
      <c r="A342" s="12"/>
      <c r="B342" s="10">
        <v>45904</v>
      </c>
      <c r="C342" s="13" t="s">
        <v>633</v>
      </c>
      <c r="D342" s="97" t="s">
        <v>632</v>
      </c>
      <c r="E342" s="16">
        <v>9.9600000000000009</v>
      </c>
      <c r="F342" s="16">
        <v>2.11</v>
      </c>
      <c r="G342" s="12">
        <v>45908</v>
      </c>
      <c r="H342" s="17">
        <v>16.71</v>
      </c>
      <c r="I342" s="18">
        <f>(H342/E342-1)</f>
        <v>0.67771084337349397</v>
      </c>
      <c r="J342" s="50">
        <f>(H342-E342)/(E342-F342)/2</f>
        <v>0.42993630573248398</v>
      </c>
    </row>
    <row r="343" spans="1:11" ht="14.25" customHeight="1" x14ac:dyDescent="0.4">
      <c r="A343" s="12"/>
      <c r="B343" s="10" t="s">
        <v>635</v>
      </c>
      <c r="C343" s="13" t="s">
        <v>610</v>
      </c>
      <c r="D343" s="97" t="s">
        <v>634</v>
      </c>
      <c r="E343" s="16">
        <v>3.7</v>
      </c>
      <c r="F343" s="16">
        <v>0</v>
      </c>
      <c r="G343" s="12">
        <v>45910</v>
      </c>
      <c r="H343" s="17">
        <v>2.93</v>
      </c>
      <c r="I343" s="18">
        <f t="shared" ref="I343:I368" si="45">(H343/E343-1)</f>
        <v>-0.20810810810810809</v>
      </c>
      <c r="J343" s="50">
        <f t="shared" ref="J343:J368" si="46">(H343-E343)/(E343-F343)</f>
        <v>-0.20810810810810809</v>
      </c>
    </row>
    <row r="344" spans="1:11" ht="14.25" customHeight="1" x14ac:dyDescent="0.4">
      <c r="A344" s="12"/>
      <c r="B344" s="10">
        <v>45909</v>
      </c>
      <c r="C344" s="13" t="s">
        <v>642</v>
      </c>
      <c r="D344" s="97" t="s">
        <v>643</v>
      </c>
      <c r="E344" s="16">
        <v>1.18</v>
      </c>
      <c r="F344" s="16">
        <v>0.24</v>
      </c>
      <c r="G344" s="12">
        <v>45910</v>
      </c>
      <c r="H344" s="17">
        <v>0.63</v>
      </c>
      <c r="I344" s="18">
        <f t="shared" si="45"/>
        <v>-0.46610169491525422</v>
      </c>
      <c r="J344" s="50">
        <f t="shared" si="46"/>
        <v>-0.58510638297872342</v>
      </c>
      <c r="K344" t="s">
        <v>0</v>
      </c>
    </row>
    <row r="345" spans="1:11" ht="14.25" customHeight="1" x14ac:dyDescent="0.4">
      <c r="A345" s="12"/>
      <c r="B345" s="10">
        <v>45908</v>
      </c>
      <c r="C345" s="13" t="s">
        <v>638</v>
      </c>
      <c r="D345" s="97" t="s">
        <v>639</v>
      </c>
      <c r="E345" s="16">
        <v>0.64</v>
      </c>
      <c r="F345" s="16">
        <v>0.28000000000000003</v>
      </c>
      <c r="G345" s="12">
        <v>45911</v>
      </c>
      <c r="H345" s="17">
        <v>0.53</v>
      </c>
      <c r="I345" s="18">
        <f t="shared" si="45"/>
        <v>-0.171875</v>
      </c>
      <c r="J345" s="50">
        <f t="shared" si="46"/>
        <v>-0.30555555555555552</v>
      </c>
      <c r="K345" t="s">
        <v>0</v>
      </c>
    </row>
    <row r="346" spans="1:11" ht="14.25" customHeight="1" x14ac:dyDescent="0.4">
      <c r="A346" s="12"/>
      <c r="B346" s="10">
        <v>45910</v>
      </c>
      <c r="C346" s="13" t="s">
        <v>648</v>
      </c>
      <c r="D346" s="97" t="s">
        <v>649</v>
      </c>
      <c r="E346" s="16">
        <v>3</v>
      </c>
      <c r="F346" s="16">
        <v>2.2999999999999998</v>
      </c>
      <c r="G346" s="12">
        <v>45911</v>
      </c>
      <c r="H346" s="17">
        <v>3.05</v>
      </c>
      <c r="I346" s="18">
        <f t="shared" si="45"/>
        <v>1.6666666666666607E-2</v>
      </c>
      <c r="J346" s="50">
        <f t="shared" si="46"/>
        <v>7.1428571428571161E-2</v>
      </c>
      <c r="K346" t="s">
        <v>0</v>
      </c>
    </row>
    <row r="347" spans="1:11" ht="14.25" customHeight="1" x14ac:dyDescent="0.4">
      <c r="A347" s="12"/>
      <c r="B347" s="10">
        <v>45910</v>
      </c>
      <c r="C347" s="13" t="s">
        <v>644</v>
      </c>
      <c r="D347" s="97" t="s">
        <v>645</v>
      </c>
      <c r="E347" s="16">
        <v>1.42</v>
      </c>
      <c r="F347" s="16">
        <v>0.78</v>
      </c>
      <c r="G347" s="12">
        <v>45912</v>
      </c>
      <c r="H347" s="17">
        <v>1.1599999999999999</v>
      </c>
      <c r="I347" s="18">
        <f t="shared" si="45"/>
        <v>-0.18309859154929575</v>
      </c>
      <c r="J347" s="50">
        <f t="shared" si="46"/>
        <v>-0.40625000000000006</v>
      </c>
      <c r="K347" t="s">
        <v>0</v>
      </c>
    </row>
    <row r="348" spans="1:11" ht="14.25" customHeight="1" x14ac:dyDescent="0.4">
      <c r="A348" s="12"/>
      <c r="B348" s="10">
        <v>45912</v>
      </c>
      <c r="C348" s="13" t="s">
        <v>652</v>
      </c>
      <c r="D348" s="97" t="s">
        <v>653</v>
      </c>
      <c r="E348" s="16">
        <v>4.46</v>
      </c>
      <c r="F348" s="16">
        <v>1.8</v>
      </c>
      <c r="G348" s="12">
        <v>45915</v>
      </c>
      <c r="H348" s="17">
        <v>3.36</v>
      </c>
      <c r="I348" s="18">
        <f t="shared" si="45"/>
        <v>-0.24663677130044848</v>
      </c>
      <c r="J348" s="50">
        <f t="shared" si="46"/>
        <v>-0.4135338345864662</v>
      </c>
    </row>
    <row r="349" spans="1:11" ht="14.25" customHeight="1" x14ac:dyDescent="0.4">
      <c r="A349" s="12"/>
      <c r="B349" s="10">
        <v>45902</v>
      </c>
      <c r="C349" s="13" t="s">
        <v>626</v>
      </c>
      <c r="D349" s="97" t="s">
        <v>627</v>
      </c>
      <c r="E349" s="16">
        <v>2.4700000000000002</v>
      </c>
      <c r="F349" s="16">
        <v>1.86</v>
      </c>
      <c r="G349" s="12">
        <v>45916</v>
      </c>
      <c r="H349" s="17">
        <v>2.35</v>
      </c>
      <c r="I349" s="18">
        <f t="shared" si="45"/>
        <v>-4.8582995951417018E-2</v>
      </c>
      <c r="J349" s="50">
        <f t="shared" si="46"/>
        <v>-0.19672131147540997</v>
      </c>
      <c r="K349" t="s">
        <v>0</v>
      </c>
    </row>
    <row r="350" spans="1:11" ht="14.25" customHeight="1" x14ac:dyDescent="0.4">
      <c r="A350" s="12"/>
      <c r="B350" s="10">
        <v>45909</v>
      </c>
      <c r="C350" s="13" t="s">
        <v>640</v>
      </c>
      <c r="D350" s="97" t="s">
        <v>641</v>
      </c>
      <c r="E350" s="16">
        <v>1.62</v>
      </c>
      <c r="F350" s="16">
        <v>1.18</v>
      </c>
      <c r="G350" s="12">
        <v>45916</v>
      </c>
      <c r="H350" s="17">
        <v>1.18</v>
      </c>
      <c r="I350" s="18">
        <f t="shared" si="45"/>
        <v>-0.27160493827160503</v>
      </c>
      <c r="J350" s="50">
        <f t="shared" si="46"/>
        <v>-1</v>
      </c>
      <c r="K350" t="s">
        <v>0</v>
      </c>
    </row>
    <row r="351" spans="1:11" ht="14.25" customHeight="1" x14ac:dyDescent="0.4">
      <c r="A351" s="12"/>
      <c r="B351" s="10" t="s">
        <v>656</v>
      </c>
      <c r="C351" s="13" t="s">
        <v>657</v>
      </c>
      <c r="D351" s="97" t="s">
        <v>654</v>
      </c>
      <c r="E351" s="16">
        <v>11.11</v>
      </c>
      <c r="F351" s="16">
        <v>1.84</v>
      </c>
      <c r="G351" s="12">
        <v>45924</v>
      </c>
      <c r="H351" s="17">
        <v>21.48</v>
      </c>
      <c r="I351" s="18">
        <f>(H351/E351-1)</f>
        <v>0.93339333933393354</v>
      </c>
      <c r="J351" s="50">
        <f>(H351-E351)/(E351-F351)</f>
        <v>1.1186623516720606</v>
      </c>
    </row>
    <row r="352" spans="1:11" ht="14.25" customHeight="1" x14ac:dyDescent="0.4">
      <c r="A352" s="12"/>
      <c r="B352" s="10">
        <v>45912</v>
      </c>
      <c r="C352" s="13" t="s">
        <v>650</v>
      </c>
      <c r="D352" s="97" t="s">
        <v>651</v>
      </c>
      <c r="E352" s="16">
        <v>0.5</v>
      </c>
      <c r="F352" s="16">
        <v>0.21</v>
      </c>
      <c r="G352" s="12">
        <v>45926</v>
      </c>
      <c r="H352" s="17">
        <v>0.43</v>
      </c>
      <c r="I352" s="18">
        <f t="shared" si="45"/>
        <v>-0.14000000000000001</v>
      </c>
      <c r="J352" s="50">
        <f t="shared" si="46"/>
        <v>-0.24137931034482757</v>
      </c>
    </row>
    <row r="353" spans="1:11" ht="14.25" customHeight="1" x14ac:dyDescent="0.4">
      <c r="A353" s="12"/>
      <c r="B353" s="10">
        <v>45922</v>
      </c>
      <c r="C353" s="13" t="s">
        <v>659</v>
      </c>
      <c r="D353" s="97" t="s">
        <v>658</v>
      </c>
      <c r="E353" s="16">
        <v>1.39</v>
      </c>
      <c r="F353" s="16">
        <v>0.7</v>
      </c>
      <c r="G353" s="12">
        <v>45926</v>
      </c>
      <c r="H353" s="17">
        <v>1.69</v>
      </c>
      <c r="I353" s="18">
        <f t="shared" si="45"/>
        <v>0.21582733812949639</v>
      </c>
      <c r="J353" s="50">
        <f t="shared" si="46"/>
        <v>0.43478260869565227</v>
      </c>
    </row>
    <row r="354" spans="1:11" ht="14.25" customHeight="1" x14ac:dyDescent="0.4">
      <c r="A354" s="12"/>
      <c r="B354" s="10">
        <v>45929</v>
      </c>
      <c r="C354" s="13" t="s">
        <v>664</v>
      </c>
      <c r="D354" s="97" t="s">
        <v>665</v>
      </c>
      <c r="E354" s="16">
        <v>1.66</v>
      </c>
      <c r="F354" s="16">
        <v>0.44</v>
      </c>
      <c r="G354" s="12">
        <v>45931</v>
      </c>
      <c r="H354" s="17">
        <v>1.03</v>
      </c>
      <c r="I354" s="18">
        <f t="shared" si="45"/>
        <v>-0.37951807228915657</v>
      </c>
      <c r="J354" s="50">
        <f t="shared" si="46"/>
        <v>-0.51639344262295073</v>
      </c>
      <c r="K354" t="s">
        <v>0</v>
      </c>
    </row>
    <row r="355" spans="1:11" ht="14.25" customHeight="1" x14ac:dyDescent="0.4">
      <c r="A355" s="12" t="s">
        <v>508</v>
      </c>
      <c r="B355" s="10">
        <v>45929</v>
      </c>
      <c r="C355" s="13" t="s">
        <v>667</v>
      </c>
      <c r="D355" s="97" t="s">
        <v>666</v>
      </c>
      <c r="E355" s="16">
        <v>3.74</v>
      </c>
      <c r="F355" s="16">
        <v>2.1</v>
      </c>
      <c r="G355" s="12">
        <v>45933</v>
      </c>
      <c r="H355" s="17">
        <v>4.8</v>
      </c>
      <c r="I355" s="18">
        <f t="shared" si="45"/>
        <v>0.28342245989304793</v>
      </c>
      <c r="J355" s="50">
        <f t="shared" si="46"/>
        <v>0.64634146341463383</v>
      </c>
      <c r="K355" t="s">
        <v>0</v>
      </c>
    </row>
    <row r="356" spans="1:11" ht="14.25" customHeight="1" x14ac:dyDescent="0.4">
      <c r="A356" s="12"/>
      <c r="B356" s="10">
        <v>45933</v>
      </c>
      <c r="C356" s="13" t="s">
        <v>677</v>
      </c>
      <c r="D356" s="97" t="s">
        <v>678</v>
      </c>
      <c r="E356" s="16">
        <v>5.64</v>
      </c>
      <c r="F356" s="16">
        <v>0</v>
      </c>
      <c r="G356" s="12">
        <v>45936</v>
      </c>
      <c r="H356" s="17">
        <v>1E-3</v>
      </c>
      <c r="I356" s="18">
        <f>(H356/E356-1)</f>
        <v>-0.99982269503546095</v>
      </c>
      <c r="J356" s="50">
        <f>(H356-E356)/(E356-F356)/2</f>
        <v>-0.49991134751773048</v>
      </c>
    </row>
    <row r="357" spans="1:11" ht="14.25" customHeight="1" x14ac:dyDescent="0.4">
      <c r="A357" s="12"/>
      <c r="B357" s="10">
        <v>45931</v>
      </c>
      <c r="C357" s="13" t="s">
        <v>668</v>
      </c>
      <c r="D357" s="97" t="s">
        <v>669</v>
      </c>
      <c r="E357" s="16">
        <v>8.11</v>
      </c>
      <c r="F357" s="16">
        <v>4.9800000000000004</v>
      </c>
      <c r="G357" s="12">
        <v>45936</v>
      </c>
      <c r="H357" s="17">
        <v>11.32</v>
      </c>
      <c r="I357" s="18">
        <f t="shared" si="45"/>
        <v>0.39580764488286091</v>
      </c>
      <c r="J357" s="50">
        <f t="shared" si="46"/>
        <v>1.0255591054313105</v>
      </c>
      <c r="K357" t="s">
        <v>0</v>
      </c>
    </row>
    <row r="358" spans="1:11" ht="14.25" customHeight="1" x14ac:dyDescent="0.4">
      <c r="A358" s="12"/>
      <c r="B358" s="10">
        <v>45929</v>
      </c>
      <c r="C358" s="13" t="s">
        <v>662</v>
      </c>
      <c r="D358" s="97" t="s">
        <v>663</v>
      </c>
      <c r="E358" s="16">
        <v>1.59</v>
      </c>
      <c r="F358" s="16">
        <v>0</v>
      </c>
      <c r="G358" s="12">
        <v>45938</v>
      </c>
      <c r="H358" s="17">
        <v>2.41</v>
      </c>
      <c r="I358" s="18">
        <f t="shared" si="45"/>
        <v>0.51572327044025168</v>
      </c>
      <c r="J358" s="50">
        <f t="shared" si="46"/>
        <v>0.51572327044025157</v>
      </c>
      <c r="K358" t="s">
        <v>0</v>
      </c>
    </row>
    <row r="359" spans="1:11" ht="14.25" customHeight="1" x14ac:dyDescent="0.4">
      <c r="A359" s="12"/>
      <c r="B359" s="10">
        <v>45930</v>
      </c>
      <c r="C359" s="13" t="s">
        <v>624</v>
      </c>
      <c r="D359" s="97" t="s">
        <v>625</v>
      </c>
      <c r="E359" s="16">
        <v>1.23</v>
      </c>
      <c r="F359" s="16">
        <v>0.99</v>
      </c>
      <c r="G359" s="12">
        <v>45938</v>
      </c>
      <c r="H359" s="17">
        <v>1.1599999999999999</v>
      </c>
      <c r="I359" s="18">
        <f t="shared" si="45"/>
        <v>-5.6910569105691144E-2</v>
      </c>
      <c r="J359" s="50">
        <f t="shared" si="46"/>
        <v>-0.29166666666666696</v>
      </c>
      <c r="K359" t="s">
        <v>0</v>
      </c>
    </row>
    <row r="360" spans="1:11" ht="14.25" customHeight="1" x14ac:dyDescent="0.4">
      <c r="A360" s="12"/>
      <c r="B360" s="10">
        <v>45932</v>
      </c>
      <c r="C360" s="13" t="s">
        <v>672</v>
      </c>
      <c r="D360" s="97" t="s">
        <v>673</v>
      </c>
      <c r="E360" s="16">
        <v>0.42</v>
      </c>
      <c r="F360" s="16">
        <v>0</v>
      </c>
      <c r="G360" s="12">
        <v>45938</v>
      </c>
      <c r="H360" s="17">
        <v>0.41</v>
      </c>
      <c r="I360" s="18">
        <f t="shared" si="45"/>
        <v>-2.3809523809523836E-2</v>
      </c>
      <c r="J360" s="50">
        <f t="shared" si="46"/>
        <v>-2.3809523809523832E-2</v>
      </c>
    </row>
    <row r="361" spans="1:11" ht="14.25" customHeight="1" x14ac:dyDescent="0.4">
      <c r="A361" s="12"/>
      <c r="B361" s="10">
        <v>45936</v>
      </c>
      <c r="C361" s="13" t="s">
        <v>682</v>
      </c>
      <c r="D361" s="97" t="s">
        <v>681</v>
      </c>
      <c r="E361" s="16">
        <v>1.81</v>
      </c>
      <c r="F361" s="16">
        <v>0</v>
      </c>
      <c r="G361" s="12">
        <v>45938</v>
      </c>
      <c r="H361" s="17">
        <v>2.02</v>
      </c>
      <c r="I361" s="18">
        <f t="shared" si="45"/>
        <v>0.11602209944751385</v>
      </c>
      <c r="J361" s="50">
        <f t="shared" si="46"/>
        <v>0.11602209944751379</v>
      </c>
    </row>
    <row r="362" spans="1:11" ht="14.25" customHeight="1" x14ac:dyDescent="0.4">
      <c r="A362" s="12"/>
      <c r="B362" s="10">
        <v>45936</v>
      </c>
      <c r="C362" s="13" t="s">
        <v>679</v>
      </c>
      <c r="D362" s="97" t="s">
        <v>680</v>
      </c>
      <c r="E362" s="16">
        <v>2.41</v>
      </c>
      <c r="F362" s="16">
        <v>0.93</v>
      </c>
      <c r="G362" s="12">
        <v>45938</v>
      </c>
      <c r="H362" s="17">
        <v>1.77</v>
      </c>
      <c r="I362" s="18">
        <f t="shared" si="45"/>
        <v>-0.26556016597510379</v>
      </c>
      <c r="J362" s="50">
        <f t="shared" si="46"/>
        <v>-0.43243243243243251</v>
      </c>
    </row>
    <row r="363" spans="1:11" ht="14.25" customHeight="1" x14ac:dyDescent="0.4">
      <c r="A363" s="12"/>
      <c r="B363" s="10">
        <v>45936</v>
      </c>
      <c r="C363" s="13" t="s">
        <v>683</v>
      </c>
      <c r="D363" s="97" t="s">
        <v>684</v>
      </c>
      <c r="E363" s="16">
        <v>7.93</v>
      </c>
      <c r="F363" s="16">
        <v>0</v>
      </c>
      <c r="G363" s="12">
        <v>45938</v>
      </c>
      <c r="H363" s="17">
        <v>7.34</v>
      </c>
      <c r="I363" s="18">
        <f t="shared" si="45"/>
        <v>-7.4401008827238324E-2</v>
      </c>
      <c r="J363" s="50">
        <f t="shared" si="46"/>
        <v>-7.4401008827238324E-2</v>
      </c>
    </row>
    <row r="364" spans="1:11" ht="14.25" customHeight="1" x14ac:dyDescent="0.4">
      <c r="A364" s="12"/>
      <c r="B364" s="10">
        <v>45940</v>
      </c>
      <c r="C364" s="13" t="s">
        <v>695</v>
      </c>
      <c r="D364" s="97" t="s">
        <v>696</v>
      </c>
      <c r="E364" s="16">
        <v>1.78</v>
      </c>
      <c r="F364" s="16">
        <v>1.08</v>
      </c>
      <c r="G364" s="12">
        <v>45944</v>
      </c>
      <c r="H364" s="17">
        <v>2.35</v>
      </c>
      <c r="I364" s="18">
        <f t="shared" si="45"/>
        <v>0.3202247191011236</v>
      </c>
      <c r="J364" s="50">
        <f t="shared" si="46"/>
        <v>0.81428571428571439</v>
      </c>
      <c r="K364" t="s">
        <v>0</v>
      </c>
    </row>
    <row r="365" spans="1:11" ht="14.25" customHeight="1" x14ac:dyDescent="0.4">
      <c r="A365" s="12"/>
      <c r="B365" s="10">
        <v>45943</v>
      </c>
      <c r="C365" s="13" t="s">
        <v>701</v>
      </c>
      <c r="D365" s="97" t="s">
        <v>702</v>
      </c>
      <c r="E365" s="16">
        <v>1.56</v>
      </c>
      <c r="F365" s="16">
        <v>0</v>
      </c>
      <c r="G365" s="12">
        <v>45944</v>
      </c>
      <c r="H365" s="17">
        <v>1.05</v>
      </c>
      <c r="I365" s="18">
        <f t="shared" si="45"/>
        <v>-0.32692307692307687</v>
      </c>
      <c r="J365" s="50">
        <f t="shared" si="46"/>
        <v>-0.32692307692307693</v>
      </c>
    </row>
    <row r="366" spans="1:11" ht="14.25" customHeight="1" x14ac:dyDescent="0.4">
      <c r="A366" s="12"/>
      <c r="B366" s="10">
        <v>45939</v>
      </c>
      <c r="C366" s="13" t="s">
        <v>692</v>
      </c>
      <c r="D366" s="97" t="s">
        <v>691</v>
      </c>
      <c r="E366" s="16">
        <v>1.44</v>
      </c>
      <c r="F366" s="16">
        <v>0</v>
      </c>
      <c r="G366" s="12">
        <v>45945</v>
      </c>
      <c r="H366" s="17">
        <v>1.23</v>
      </c>
      <c r="I366" s="18">
        <f t="shared" si="45"/>
        <v>-0.14583333333333326</v>
      </c>
      <c r="J366" s="50">
        <f t="shared" si="46"/>
        <v>-0.14583333333333331</v>
      </c>
      <c r="K366" t="s">
        <v>0</v>
      </c>
    </row>
    <row r="367" spans="1:11" ht="14.25" customHeight="1" x14ac:dyDescent="0.4">
      <c r="A367" s="12"/>
      <c r="B367" s="10">
        <v>45945</v>
      </c>
      <c r="C367" s="13" t="s">
        <v>708</v>
      </c>
      <c r="D367" s="97" t="s">
        <v>707</v>
      </c>
      <c r="E367" s="16">
        <v>3.49</v>
      </c>
      <c r="F367" s="16">
        <v>2.4900000000000002</v>
      </c>
      <c r="G367" s="12">
        <v>45946</v>
      </c>
      <c r="H367" s="17">
        <v>3.4</v>
      </c>
      <c r="I367" s="18">
        <f t="shared" si="45"/>
        <v>-2.5787965616045905E-2</v>
      </c>
      <c r="J367" s="50">
        <f t="shared" si="46"/>
        <v>-9.0000000000000302E-2</v>
      </c>
      <c r="K367" t="s">
        <v>0</v>
      </c>
    </row>
    <row r="368" spans="1:11" ht="14.25" customHeight="1" x14ac:dyDescent="0.4">
      <c r="A368" s="12"/>
      <c r="B368" s="10">
        <v>45943</v>
      </c>
      <c r="C368" s="13" t="s">
        <v>699</v>
      </c>
      <c r="D368" s="97" t="s">
        <v>700</v>
      </c>
      <c r="E368" s="16">
        <v>7.19</v>
      </c>
      <c r="F368" s="16">
        <v>0</v>
      </c>
      <c r="G368" s="12">
        <v>45947</v>
      </c>
      <c r="H368" s="17">
        <v>8.66</v>
      </c>
      <c r="I368" s="18">
        <f t="shared" si="45"/>
        <v>0.20445062586926288</v>
      </c>
      <c r="J368" s="50">
        <f t="shared" si="46"/>
        <v>0.20445062586926283</v>
      </c>
    </row>
    <row r="369" spans="1:11" ht="14.25" customHeight="1" x14ac:dyDescent="0.4">
      <c r="A369" s="12"/>
      <c r="B369" s="10">
        <v>45943</v>
      </c>
      <c r="C369" s="13" t="s">
        <v>697</v>
      </c>
      <c r="D369" s="97" t="s">
        <v>698</v>
      </c>
      <c r="E369" s="16">
        <v>1.1100000000000001</v>
      </c>
      <c r="F369" s="16">
        <v>0</v>
      </c>
      <c r="G369" s="12">
        <v>45947</v>
      </c>
      <c r="H369" s="17">
        <v>1E-3</v>
      </c>
      <c r="I369" s="18">
        <f>(H369/E369-1)</f>
        <v>-0.99909909909909911</v>
      </c>
      <c r="J369" s="50">
        <f>(H369-E369)/(E369-F369)</f>
        <v>-0.99909909909909922</v>
      </c>
    </row>
    <row r="370" spans="1:11" ht="14.25" customHeight="1" x14ac:dyDescent="0.4">
      <c r="A370" s="12"/>
      <c r="B370" s="10">
        <v>45945</v>
      </c>
      <c r="C370" s="13" t="s">
        <v>705</v>
      </c>
      <c r="D370" s="97" t="s">
        <v>706</v>
      </c>
      <c r="E370" s="16">
        <v>0.75</v>
      </c>
      <c r="F370" s="16">
        <v>0.56000000000000005</v>
      </c>
      <c r="G370" s="12">
        <v>45947</v>
      </c>
      <c r="H370" s="17">
        <v>0.69</v>
      </c>
      <c r="I370" s="18">
        <f t="shared" ref="I370:I371" si="47">(H370/E370-1)</f>
        <v>-8.0000000000000071E-2</v>
      </c>
      <c r="J370" s="50">
        <f t="shared" ref="J370:J371" si="48">(H370-E370)/(E370-F370)</f>
        <v>-0.3157894736842109</v>
      </c>
      <c r="K370" t="s">
        <v>0</v>
      </c>
    </row>
    <row r="371" spans="1:11" ht="14.25" customHeight="1" x14ac:dyDescent="0.4">
      <c r="A371" s="12"/>
      <c r="B371" s="10">
        <v>45947</v>
      </c>
      <c r="C371" s="13" t="s">
        <v>718</v>
      </c>
      <c r="D371" s="97" t="s">
        <v>717</v>
      </c>
      <c r="E371" s="16">
        <v>3.8</v>
      </c>
      <c r="F371" s="16">
        <v>2.84</v>
      </c>
      <c r="G371" s="12">
        <v>45950</v>
      </c>
      <c r="H371" s="17">
        <v>2.85</v>
      </c>
      <c r="I371" s="18">
        <f t="shared" si="47"/>
        <v>-0.24999999999999989</v>
      </c>
      <c r="J371" s="50">
        <f t="shared" si="48"/>
        <v>-0.98958333333333304</v>
      </c>
      <c r="K371" t="s">
        <v>0</v>
      </c>
    </row>
    <row r="372" spans="1:11" ht="14.25" customHeight="1" x14ac:dyDescent="0.4">
      <c r="A372" s="12"/>
      <c r="B372" s="10">
        <v>45952</v>
      </c>
      <c r="C372" s="13" t="s">
        <v>729</v>
      </c>
      <c r="D372" s="97" t="s">
        <v>728</v>
      </c>
      <c r="E372" s="16">
        <v>10.029999999999999</v>
      </c>
      <c r="F372" s="16">
        <v>2.13</v>
      </c>
      <c r="G372" s="12">
        <v>45953</v>
      </c>
      <c r="H372" s="17">
        <v>14.31</v>
      </c>
      <c r="I372" s="18">
        <f>(H372/E372-1)</f>
        <v>0.42671984047856437</v>
      </c>
      <c r="J372" s="50">
        <f>(H372-E372)/(E372-F372)</f>
        <v>0.5417721518987344</v>
      </c>
    </row>
    <row r="373" spans="1:11" ht="14.25" customHeight="1" x14ac:dyDescent="0.4">
      <c r="A373" s="12"/>
      <c r="B373" s="10">
        <v>45953</v>
      </c>
      <c r="C373" s="13" t="s">
        <v>734</v>
      </c>
      <c r="D373" s="97" t="s">
        <v>735</v>
      </c>
      <c r="E373" s="16">
        <v>3.64</v>
      </c>
      <c r="F373" s="16">
        <v>2.96</v>
      </c>
      <c r="G373" s="12">
        <v>45953</v>
      </c>
      <c r="H373" s="17">
        <v>3.23</v>
      </c>
      <c r="I373" s="18">
        <f t="shared" ref="I373:I375" si="49">(H373/E373-1)</f>
        <v>-0.11263736263736268</v>
      </c>
      <c r="J373" s="50">
        <f t="shared" ref="J373:J375" si="50">(H373-E373)/(E373-F373)</f>
        <v>-0.60294117647058831</v>
      </c>
      <c r="K373" t="s">
        <v>0</v>
      </c>
    </row>
    <row r="374" spans="1:11" ht="14.25" customHeight="1" x14ac:dyDescent="0.4">
      <c r="A374" s="12"/>
      <c r="B374" s="10">
        <v>45952</v>
      </c>
      <c r="C374" s="13" t="s">
        <v>730</v>
      </c>
      <c r="D374" s="97" t="s">
        <v>731</v>
      </c>
      <c r="E374" s="16">
        <v>0.88</v>
      </c>
      <c r="F374" s="16">
        <v>0.47</v>
      </c>
      <c r="G374" s="12">
        <v>45954</v>
      </c>
      <c r="H374" s="17">
        <v>0.74</v>
      </c>
      <c r="I374" s="18">
        <f t="shared" si="49"/>
        <v>-0.15909090909090906</v>
      </c>
      <c r="J374" s="50">
        <f t="shared" si="50"/>
        <v>-0.34146341463414637</v>
      </c>
      <c r="K374" t="s">
        <v>0</v>
      </c>
    </row>
    <row r="375" spans="1:11" ht="14.25" customHeight="1" x14ac:dyDescent="0.4">
      <c r="A375" s="12"/>
      <c r="B375" s="10">
        <v>45952</v>
      </c>
      <c r="C375" s="13" t="s">
        <v>751</v>
      </c>
      <c r="D375" s="97" t="s">
        <v>651</v>
      </c>
      <c r="E375" s="16">
        <v>0.56999999999999995</v>
      </c>
      <c r="F375" s="16">
        <v>0.4</v>
      </c>
      <c r="G375" s="12">
        <v>45954</v>
      </c>
      <c r="H375" s="17">
        <v>0.5</v>
      </c>
      <c r="I375" s="18">
        <f t="shared" si="49"/>
        <v>-0.12280701754385959</v>
      </c>
      <c r="J375" s="50">
        <f t="shared" si="50"/>
        <v>-0.41176470588235281</v>
      </c>
    </row>
    <row r="376" spans="1:11" ht="14.25" customHeight="1" x14ac:dyDescent="0.4">
      <c r="A376" s="12"/>
      <c r="B376" s="10">
        <v>45954</v>
      </c>
      <c r="C376" s="13" t="s">
        <v>738</v>
      </c>
      <c r="D376" s="97" t="s">
        <v>739</v>
      </c>
      <c r="E376" s="16">
        <v>3.99</v>
      </c>
      <c r="F376" s="16">
        <v>0</v>
      </c>
      <c r="G376" s="12">
        <v>45957</v>
      </c>
      <c r="H376" s="17">
        <v>7.6</v>
      </c>
      <c r="I376" s="18">
        <f>(H376/E376-1)</f>
        <v>0.90476190476190466</v>
      </c>
      <c r="J376" s="50">
        <f>(H376-E376)/(E376-F376)</f>
        <v>0.90476190476190455</v>
      </c>
    </row>
    <row r="377" spans="1:11" ht="14.25" customHeight="1" x14ac:dyDescent="0.4">
      <c r="A377" s="12"/>
      <c r="B377" s="10">
        <v>45938</v>
      </c>
      <c r="C377" s="13" t="s">
        <v>688</v>
      </c>
      <c r="D377" s="97" t="s">
        <v>689</v>
      </c>
      <c r="E377" s="16">
        <v>1.1599999999999999</v>
      </c>
      <c r="F377" s="16">
        <v>0</v>
      </c>
      <c r="G377" s="12">
        <v>45958</v>
      </c>
      <c r="H377" s="17">
        <v>1.07</v>
      </c>
      <c r="I377" s="18">
        <f>(H377/E377-1)</f>
        <v>-7.7586206896551602E-2</v>
      </c>
      <c r="J377" s="50">
        <f>(H377-E377)/(E377-F377)</f>
        <v>-7.7586206896551602E-2</v>
      </c>
    </row>
    <row r="378" spans="1:11" ht="14.25" customHeight="1" x14ac:dyDescent="0.4">
      <c r="A378" s="12"/>
      <c r="B378" s="10">
        <v>45957</v>
      </c>
      <c r="C378" s="13" t="s">
        <v>743</v>
      </c>
      <c r="D378" s="97" t="s">
        <v>742</v>
      </c>
      <c r="E378" s="65">
        <v>2.95</v>
      </c>
      <c r="F378" s="16">
        <v>1.01</v>
      </c>
      <c r="G378" s="12">
        <v>45959</v>
      </c>
      <c r="H378" s="17">
        <v>2.56</v>
      </c>
      <c r="I378" s="18">
        <f>(H378/E378-1)</f>
        <v>-0.1322033898305085</v>
      </c>
      <c r="J378" s="50">
        <f>(H378-E378)/(E378-F378)/2</f>
        <v>-0.10051546391752579</v>
      </c>
    </row>
    <row r="379" spans="1:11" ht="14.25" customHeight="1" x14ac:dyDescent="0.4">
      <c r="A379" s="12"/>
      <c r="B379" s="10">
        <v>45951</v>
      </c>
      <c r="C379" s="13" t="s">
        <v>724</v>
      </c>
      <c r="D379" s="97" t="s">
        <v>722</v>
      </c>
      <c r="E379" s="16">
        <v>1.73</v>
      </c>
      <c r="F379" s="16">
        <v>0</v>
      </c>
      <c r="G379" s="12">
        <v>47421</v>
      </c>
      <c r="H379" s="17">
        <v>0.79</v>
      </c>
      <c r="I379" s="18">
        <f t="shared" ref="I379:I389" si="51">(H379/E379-1)</f>
        <v>-0.54335260115606931</v>
      </c>
      <c r="J379" s="50">
        <f t="shared" ref="J379:J389" si="52">(H379-E379)/(E379-F379)</f>
        <v>-0.54335260115606931</v>
      </c>
      <c r="K379" t="s">
        <v>0</v>
      </c>
    </row>
    <row r="380" spans="1:11" ht="14.25" customHeight="1" x14ac:dyDescent="0.4">
      <c r="A380" s="12"/>
      <c r="B380" s="10">
        <v>45958</v>
      </c>
      <c r="C380" s="13" t="s">
        <v>746</v>
      </c>
      <c r="D380" s="97" t="s">
        <v>564</v>
      </c>
      <c r="E380" s="16">
        <v>21.61</v>
      </c>
      <c r="F380" s="16">
        <v>15.48</v>
      </c>
      <c r="G380" s="12">
        <v>45964</v>
      </c>
      <c r="H380" s="17">
        <v>27.58</v>
      </c>
      <c r="I380" s="18">
        <f t="shared" si="51"/>
        <v>0.27626099028227658</v>
      </c>
      <c r="J380" s="50">
        <f t="shared" si="52"/>
        <v>0.97389885807504073</v>
      </c>
    </row>
    <row r="381" spans="1:11" ht="14.25" customHeight="1" x14ac:dyDescent="0.4">
      <c r="A381" s="12"/>
      <c r="B381" s="10">
        <v>45946</v>
      </c>
      <c r="C381" s="13" t="s">
        <v>711</v>
      </c>
      <c r="D381" s="97" t="s">
        <v>712</v>
      </c>
      <c r="E381" s="16">
        <v>11.7</v>
      </c>
      <c r="F381" s="16">
        <v>7.11</v>
      </c>
      <c r="G381" s="12">
        <v>45964</v>
      </c>
      <c r="H381" s="17">
        <v>11.91</v>
      </c>
      <c r="I381" s="18">
        <f t="shared" si="51"/>
        <v>1.7948717948718107E-2</v>
      </c>
      <c r="J381" s="50">
        <f t="shared" si="52"/>
        <v>4.5751633986928303E-2</v>
      </c>
      <c r="K381" t="s">
        <v>0</v>
      </c>
    </row>
    <row r="382" spans="1:11" ht="14.25" customHeight="1" x14ac:dyDescent="0.4">
      <c r="A382" s="12"/>
      <c r="B382" s="10">
        <v>45958</v>
      </c>
      <c r="C382" s="13" t="s">
        <v>745</v>
      </c>
      <c r="D382" s="97" t="s">
        <v>744</v>
      </c>
      <c r="E382" s="16">
        <v>3.82</v>
      </c>
      <c r="F382" s="16">
        <v>2.81</v>
      </c>
      <c r="G382" s="12">
        <v>45964</v>
      </c>
      <c r="H382" s="17">
        <v>3.92</v>
      </c>
      <c r="I382" s="18">
        <f t="shared" si="51"/>
        <v>2.6178010471204161E-2</v>
      </c>
      <c r="J382" s="50">
        <f t="shared" si="52"/>
        <v>9.9009900990099126E-2</v>
      </c>
      <c r="K382" t="s">
        <v>0</v>
      </c>
    </row>
    <row r="383" spans="1:11" ht="14.25" customHeight="1" x14ac:dyDescent="0.4">
      <c r="A383" s="12"/>
      <c r="B383" s="10">
        <v>45951</v>
      </c>
      <c r="C383" s="13" t="s">
        <v>725</v>
      </c>
      <c r="D383" s="97" t="s">
        <v>723</v>
      </c>
      <c r="E383" s="16">
        <v>0.93</v>
      </c>
      <c r="F383" s="16">
        <v>0</v>
      </c>
      <c r="G383" s="12">
        <v>45964</v>
      </c>
      <c r="H383" s="17">
        <v>0.71</v>
      </c>
      <c r="I383" s="18">
        <f t="shared" si="51"/>
        <v>-0.23655913978494636</v>
      </c>
      <c r="J383" s="50">
        <f t="shared" si="52"/>
        <v>-0.2365591397849463</v>
      </c>
      <c r="K383" t="s">
        <v>0</v>
      </c>
    </row>
    <row r="384" spans="1:11" ht="14.25" customHeight="1" x14ac:dyDescent="0.4">
      <c r="A384" s="12"/>
      <c r="B384" s="10">
        <v>45965</v>
      </c>
      <c r="C384" s="13" t="s">
        <v>754</v>
      </c>
      <c r="D384" s="97" t="s">
        <v>755</v>
      </c>
      <c r="E384" s="16">
        <v>8.77</v>
      </c>
      <c r="F384" s="16">
        <v>4.8899999999999997</v>
      </c>
      <c r="G384" s="12">
        <v>45965</v>
      </c>
      <c r="H384" s="17">
        <v>7.81</v>
      </c>
      <c r="I384" s="18">
        <f t="shared" si="51"/>
        <v>-0.10946408209806158</v>
      </c>
      <c r="J384" s="50">
        <f t="shared" si="52"/>
        <v>-0.24742268041237114</v>
      </c>
      <c r="K384" t="s">
        <v>0</v>
      </c>
    </row>
    <row r="385" spans="1:11" ht="14.25" customHeight="1" x14ac:dyDescent="0.4">
      <c r="A385" s="12"/>
      <c r="B385" s="10">
        <v>45953</v>
      </c>
      <c r="C385" s="13" t="s">
        <v>732</v>
      </c>
      <c r="D385" s="97" t="s">
        <v>733</v>
      </c>
      <c r="E385" s="16">
        <v>5.91</v>
      </c>
      <c r="F385" s="16">
        <v>2.52</v>
      </c>
      <c r="G385" s="12">
        <v>45966</v>
      </c>
      <c r="H385" s="17">
        <v>6.08</v>
      </c>
      <c r="I385" s="18">
        <f t="shared" si="51"/>
        <v>2.8764805414551509E-2</v>
      </c>
      <c r="J385" s="50">
        <f t="shared" si="52"/>
        <v>5.014749262536871E-2</v>
      </c>
      <c r="K385" t="s">
        <v>0</v>
      </c>
    </row>
    <row r="386" spans="1:11" ht="14.25" customHeight="1" x14ac:dyDescent="0.4">
      <c r="A386" s="12"/>
      <c r="B386" s="10">
        <v>45965</v>
      </c>
      <c r="C386" s="13" t="s">
        <v>756</v>
      </c>
      <c r="D386" s="97" t="s">
        <v>757</v>
      </c>
      <c r="E386" s="16">
        <v>1.58</v>
      </c>
      <c r="F386" s="16">
        <v>0</v>
      </c>
      <c r="G386" s="12">
        <v>45966</v>
      </c>
      <c r="H386" s="17">
        <v>1.68</v>
      </c>
      <c r="I386" s="18">
        <f t="shared" si="51"/>
        <v>6.3291139240506222E-2</v>
      </c>
      <c r="J386" s="50">
        <f t="shared" si="52"/>
        <v>6.3291139240506236E-2</v>
      </c>
      <c r="K386" t="s">
        <v>0</v>
      </c>
    </row>
    <row r="387" spans="1:11" ht="14.25" customHeight="1" x14ac:dyDescent="0.4">
      <c r="A387" s="12"/>
      <c r="B387" s="10">
        <v>45965</v>
      </c>
      <c r="C387" s="13" t="s">
        <v>760</v>
      </c>
      <c r="D387" s="97" t="s">
        <v>761</v>
      </c>
      <c r="E387" s="16">
        <v>3.79</v>
      </c>
      <c r="F387" s="16">
        <v>3.07</v>
      </c>
      <c r="G387" s="12">
        <v>45966</v>
      </c>
      <c r="H387" s="17">
        <v>4.0199999999999996</v>
      </c>
      <c r="I387" s="18">
        <f t="shared" si="51"/>
        <v>6.0686015831134421E-2</v>
      </c>
      <c r="J387" s="50">
        <f t="shared" si="52"/>
        <v>0.3194444444444437</v>
      </c>
      <c r="K387" t="s">
        <v>0</v>
      </c>
    </row>
    <row r="388" spans="1:11" ht="14.25" customHeight="1" x14ac:dyDescent="0.4">
      <c r="A388" s="12"/>
      <c r="B388" s="10">
        <v>45964</v>
      </c>
      <c r="C388" s="13" t="s">
        <v>750</v>
      </c>
      <c r="D388" s="97" t="s">
        <v>749</v>
      </c>
      <c r="E388" s="16">
        <v>0.49</v>
      </c>
      <c r="F388" s="16">
        <v>0.31</v>
      </c>
      <c r="G388" s="12">
        <v>45966</v>
      </c>
      <c r="H388" s="17">
        <v>0.49</v>
      </c>
      <c r="I388" s="18">
        <f t="shared" si="51"/>
        <v>0</v>
      </c>
      <c r="J388" s="50">
        <f t="shared" si="52"/>
        <v>0</v>
      </c>
    </row>
    <row r="389" spans="1:11" ht="14.25" customHeight="1" x14ac:dyDescent="0.4">
      <c r="A389" s="12"/>
      <c r="B389" s="10">
        <v>45946</v>
      </c>
      <c r="C389" s="13" t="s">
        <v>709</v>
      </c>
      <c r="D389" s="97" t="s">
        <v>710</v>
      </c>
      <c r="E389" s="16">
        <v>1.23</v>
      </c>
      <c r="F389" s="16">
        <v>0</v>
      </c>
      <c r="G389" s="12">
        <v>45968</v>
      </c>
      <c r="H389" s="17">
        <v>2.0699999999999998</v>
      </c>
      <c r="I389" s="18">
        <f t="shared" si="51"/>
        <v>0.68292682926829262</v>
      </c>
      <c r="J389" s="50">
        <f t="shared" si="52"/>
        <v>0.68292682926829262</v>
      </c>
      <c r="K389" t="s">
        <v>0</v>
      </c>
    </row>
    <row r="390" spans="1:11" ht="14.25" customHeight="1" x14ac:dyDescent="0.4">
      <c r="A390" s="12"/>
      <c r="B390" s="10">
        <v>45967</v>
      </c>
      <c r="C390" s="13" t="s">
        <v>764</v>
      </c>
      <c r="D390" s="97" t="s">
        <v>765</v>
      </c>
      <c r="E390" s="16">
        <v>7.18</v>
      </c>
      <c r="F390" s="16">
        <v>0</v>
      </c>
      <c r="G390" s="12">
        <v>45971</v>
      </c>
      <c r="H390" s="17">
        <v>8.0399999999999991</v>
      </c>
      <c r="I390" s="18">
        <f>(H390/E390-1)</f>
        <v>0.11977715877437323</v>
      </c>
      <c r="J390" s="50">
        <f>(H390-E390)/(E390-F390)</f>
        <v>0.11977715877437319</v>
      </c>
    </row>
    <row r="391" spans="1:11" ht="14.25" customHeight="1" x14ac:dyDescent="0.4">
      <c r="A391" s="12"/>
      <c r="B391" s="10">
        <v>45968</v>
      </c>
      <c r="C391" s="13" t="s">
        <v>771</v>
      </c>
      <c r="D391" s="97" t="s">
        <v>766</v>
      </c>
      <c r="E391" s="16">
        <v>6.95</v>
      </c>
      <c r="F391" s="16">
        <v>0</v>
      </c>
      <c r="G391" s="12">
        <v>45971</v>
      </c>
      <c r="H391" s="17">
        <v>5.83</v>
      </c>
      <c r="I391" s="18">
        <f>(H391/E391-1)</f>
        <v>-0.16115107913669069</v>
      </c>
      <c r="J391" s="50">
        <f>(H391-E391)/(E391-F391)</f>
        <v>-0.16115107913669066</v>
      </c>
    </row>
    <row r="392" spans="1:11" ht="14.25" customHeight="1" x14ac:dyDescent="0.4">
      <c r="A392" s="12"/>
      <c r="B392" s="10">
        <v>45966</v>
      </c>
      <c r="C392" s="13" t="s">
        <v>762</v>
      </c>
      <c r="D392" s="97" t="s">
        <v>763</v>
      </c>
      <c r="E392" s="16">
        <v>8.3000000000000007</v>
      </c>
      <c r="F392" s="16">
        <v>0</v>
      </c>
      <c r="G392" s="12">
        <v>45972</v>
      </c>
      <c r="H392" s="17">
        <v>20.239999999999998</v>
      </c>
      <c r="I392" s="18">
        <f>(H392/E392-1)</f>
        <v>1.4385542168674696</v>
      </c>
      <c r="J392" s="50">
        <f>(H392-E392)/(E392-F392)</f>
        <v>1.4385542168674694</v>
      </c>
    </row>
    <row r="393" spans="1:11" ht="14.25" customHeight="1" x14ac:dyDescent="0.4">
      <c r="A393" s="12"/>
      <c r="B393" s="10">
        <v>45972</v>
      </c>
      <c r="C393" s="13" t="s">
        <v>767</v>
      </c>
      <c r="D393" s="97" t="s">
        <v>768</v>
      </c>
      <c r="E393" s="16">
        <v>8.2899999999999991</v>
      </c>
      <c r="F393" s="16">
        <v>0</v>
      </c>
      <c r="G393" s="12">
        <v>45974</v>
      </c>
      <c r="H393" s="17">
        <v>7.01</v>
      </c>
      <c r="I393" s="18">
        <f>(H393/E393-1)</f>
        <v>-0.15440289505428217</v>
      </c>
      <c r="J393" s="50">
        <f>(H393-E393)/(E393-F393)</f>
        <v>-0.1544028950542822</v>
      </c>
    </row>
    <row r="394" spans="1:11" ht="15" customHeight="1" x14ac:dyDescent="0.4">
      <c r="A394" s="12"/>
      <c r="B394" s="10">
        <v>45974</v>
      </c>
      <c r="C394" s="13" t="s">
        <v>772</v>
      </c>
      <c r="D394" s="97" t="s">
        <v>773</v>
      </c>
      <c r="E394" s="16">
        <v>4.75</v>
      </c>
      <c r="F394" s="16">
        <v>0</v>
      </c>
      <c r="G394" s="12">
        <v>45975</v>
      </c>
      <c r="H394" s="17">
        <v>1.76</v>
      </c>
      <c r="I394" s="18">
        <f t="shared" ref="I394:I396" si="53">(H394/E394-1)</f>
        <v>-0.6294736842105263</v>
      </c>
      <c r="J394" s="50">
        <f t="shared" ref="J394:J396" si="54">(H394-E394)/(E394-F394)</f>
        <v>-0.62947368421052641</v>
      </c>
    </row>
    <row r="395" spans="1:11" ht="15" customHeight="1" x14ac:dyDescent="0.4">
      <c r="A395" s="12"/>
      <c r="B395" s="10">
        <v>45975</v>
      </c>
      <c r="C395" s="13" t="s">
        <v>785</v>
      </c>
      <c r="D395" s="97" t="s">
        <v>784</v>
      </c>
      <c r="E395" s="16">
        <v>3.55</v>
      </c>
      <c r="F395" s="16">
        <v>0</v>
      </c>
      <c r="G395" s="12">
        <v>45978</v>
      </c>
      <c r="H395" s="17">
        <v>3.96</v>
      </c>
      <c r="I395" s="18">
        <f t="shared" si="53"/>
        <v>0.11549295774647894</v>
      </c>
      <c r="J395" s="50">
        <f t="shared" si="54"/>
        <v>0.11549295774647891</v>
      </c>
    </row>
    <row r="396" spans="1:11" ht="15" customHeight="1" x14ac:dyDescent="0.4">
      <c r="A396" s="12"/>
      <c r="B396" s="10">
        <v>45975</v>
      </c>
      <c r="C396" s="13" t="s">
        <v>786</v>
      </c>
      <c r="D396" s="97" t="s">
        <v>787</v>
      </c>
      <c r="E396" s="16">
        <v>1.1499999999999999</v>
      </c>
      <c r="F396" s="16">
        <v>0</v>
      </c>
      <c r="G396" s="12">
        <v>45978</v>
      </c>
      <c r="H396" s="17">
        <v>1.1299999999999999</v>
      </c>
      <c r="I396" s="18">
        <f t="shared" si="53"/>
        <v>-1.7391304347826098E-2</v>
      </c>
      <c r="J396" s="50">
        <f t="shared" si="54"/>
        <v>-1.7391304347826105E-2</v>
      </c>
    </row>
    <row r="397" spans="1:11" ht="14.25" customHeight="1" x14ac:dyDescent="0.4">
      <c r="A397" s="12"/>
      <c r="B397" s="10">
        <v>45975</v>
      </c>
      <c r="C397" s="13" t="s">
        <v>782</v>
      </c>
      <c r="D397" s="97" t="s">
        <v>783</v>
      </c>
      <c r="E397" s="16">
        <v>0.92</v>
      </c>
      <c r="F397" s="16">
        <v>0</v>
      </c>
      <c r="G397" s="12">
        <v>45978</v>
      </c>
      <c r="H397" s="17">
        <v>0.77</v>
      </c>
      <c r="I397" s="18">
        <f>(H397/E397-1)</f>
        <v>-0.16304347826086962</v>
      </c>
      <c r="J397" s="50">
        <f>(H397-E397)/(E397-F397)</f>
        <v>-0.1630434782608696</v>
      </c>
      <c r="K397" t="s">
        <v>0</v>
      </c>
    </row>
    <row r="398" spans="1:11" ht="14.25" customHeight="1" x14ac:dyDescent="0.4">
      <c r="A398" s="12"/>
      <c r="B398" s="10"/>
      <c r="C398" s="13"/>
      <c r="D398" s="97"/>
      <c r="E398" s="16"/>
      <c r="F398" s="16"/>
      <c r="G398" s="12"/>
      <c r="H398" s="17"/>
      <c r="I398" s="18"/>
      <c r="J398" s="50"/>
    </row>
    <row r="399" spans="1:11" x14ac:dyDescent="0.4">
      <c r="B399" s="10"/>
      <c r="C399" s="21" t="s">
        <v>32</v>
      </c>
      <c r="D399" s="15"/>
      <c r="E399" s="13"/>
      <c r="F399" s="13"/>
      <c r="G399" s="22"/>
      <c r="H399" s="48" t="s">
        <v>10</v>
      </c>
      <c r="I399" s="49" t="s">
        <v>8</v>
      </c>
      <c r="J399" s="53">
        <f>SUM(J101:J398)</f>
        <v>20.178468988596684</v>
      </c>
    </row>
    <row r="400" spans="1:11" ht="15" thickBot="1" x14ac:dyDescent="0.45">
      <c r="B400" s="10"/>
      <c r="C400" s="21"/>
      <c r="D400" s="15"/>
      <c r="E400" s="13"/>
      <c r="F400" s="13"/>
      <c r="G400" s="22"/>
      <c r="H400" s="11"/>
      <c r="I400" s="23"/>
      <c r="J400" s="14"/>
    </row>
    <row r="401" spans="1:11" ht="24.75" customHeight="1" thickBot="1" x14ac:dyDescent="0.45">
      <c r="B401" s="1"/>
      <c r="C401" s="2" t="s">
        <v>0</v>
      </c>
      <c r="D401" s="93"/>
      <c r="E401" s="2"/>
      <c r="F401" s="2"/>
      <c r="G401" s="3"/>
      <c r="H401" s="2"/>
      <c r="I401" s="80" t="s">
        <v>0</v>
      </c>
      <c r="J401" s="4"/>
    </row>
    <row r="402" spans="1:11" ht="19.5" customHeight="1" x14ac:dyDescent="0.4">
      <c r="B402" s="5" t="s">
        <v>0</v>
      </c>
      <c r="C402" s="96" t="s">
        <v>11</v>
      </c>
      <c r="D402" s="51"/>
      <c r="E402" s="29" t="s">
        <v>0</v>
      </c>
      <c r="F402" s="29"/>
      <c r="G402" s="7" t="s">
        <v>0</v>
      </c>
      <c r="H402" s="29" t="s">
        <v>0</v>
      </c>
      <c r="I402" s="29" t="s">
        <v>0</v>
      </c>
      <c r="J402" s="30" t="s">
        <v>0</v>
      </c>
    </row>
    <row r="403" spans="1:11" x14ac:dyDescent="0.4">
      <c r="B403" s="31" t="s">
        <v>5</v>
      </c>
      <c r="C403" s="32" t="s">
        <v>0</v>
      </c>
      <c r="D403" s="32" t="s">
        <v>30</v>
      </c>
      <c r="E403" s="32" t="s">
        <v>1</v>
      </c>
      <c r="F403" s="32" t="s">
        <v>15</v>
      </c>
      <c r="G403" s="33"/>
      <c r="H403" s="32" t="s">
        <v>7</v>
      </c>
      <c r="I403" s="32" t="s">
        <v>4</v>
      </c>
      <c r="J403" s="34" t="s">
        <v>4</v>
      </c>
    </row>
    <row r="404" spans="1:11" x14ac:dyDescent="0.4">
      <c r="B404" s="10"/>
      <c r="C404" s="15" t="s">
        <v>19</v>
      </c>
      <c r="D404" s="15"/>
      <c r="E404" s="35"/>
      <c r="F404" s="15" t="s">
        <v>16</v>
      </c>
      <c r="G404" s="12"/>
      <c r="H404" s="15" t="s">
        <v>12</v>
      </c>
      <c r="I404" s="15" t="s">
        <v>13</v>
      </c>
      <c r="J404" s="36" t="s">
        <v>17</v>
      </c>
    </row>
    <row r="405" spans="1:11" x14ac:dyDescent="0.4">
      <c r="B405" s="10"/>
      <c r="C405" s="15"/>
      <c r="D405" s="15"/>
      <c r="E405" s="35"/>
      <c r="F405" s="15"/>
      <c r="G405" s="12"/>
      <c r="H405" s="15"/>
      <c r="I405" s="15"/>
      <c r="J405" s="36"/>
    </row>
    <row r="406" spans="1:11" ht="14.25" customHeight="1" x14ac:dyDescent="0.4">
      <c r="A406" s="12"/>
      <c r="B406" s="10">
        <v>45950</v>
      </c>
      <c r="C406" s="13" t="s">
        <v>721</v>
      </c>
      <c r="D406" s="97" t="s">
        <v>720</v>
      </c>
      <c r="E406" s="16">
        <v>1.53</v>
      </c>
      <c r="F406" s="16">
        <v>0</v>
      </c>
      <c r="G406" s="12" t="s">
        <v>0</v>
      </c>
      <c r="H406" s="17">
        <v>4.5599999999999996</v>
      </c>
      <c r="I406" s="18">
        <f>(H406/E406-1)</f>
        <v>1.9803921568627447</v>
      </c>
      <c r="J406" s="50">
        <f>(H406-E406)/(E406-F406)</f>
        <v>1.9803921568627447</v>
      </c>
    </row>
    <row r="407" spans="1:11" ht="14.25" customHeight="1" x14ac:dyDescent="0.4">
      <c r="A407" s="12"/>
      <c r="B407" s="10">
        <v>45972</v>
      </c>
      <c r="C407" s="13" t="s">
        <v>770</v>
      </c>
      <c r="D407" s="97" t="s">
        <v>769</v>
      </c>
      <c r="E407" s="16">
        <v>1.26</v>
      </c>
      <c r="F407" s="16">
        <v>0</v>
      </c>
      <c r="G407" s="12" t="s">
        <v>0</v>
      </c>
      <c r="H407" s="17">
        <v>1.4</v>
      </c>
      <c r="I407" s="18">
        <f>(H407/E407-1)</f>
        <v>0.11111111111111094</v>
      </c>
      <c r="J407" s="50">
        <f>(H407-E407)/(E407-F407)</f>
        <v>0.11111111111111104</v>
      </c>
    </row>
    <row r="408" spans="1:11" ht="14.25" customHeight="1" x14ac:dyDescent="0.4">
      <c r="A408" s="12"/>
      <c r="B408" s="10">
        <v>45974</v>
      </c>
      <c r="C408" s="13" t="s">
        <v>774</v>
      </c>
      <c r="D408" s="97" t="s">
        <v>775</v>
      </c>
      <c r="E408" s="16">
        <v>2.48</v>
      </c>
      <c r="F408" s="16">
        <v>0</v>
      </c>
      <c r="G408" s="12" t="s">
        <v>0</v>
      </c>
      <c r="H408" s="17">
        <v>2.59</v>
      </c>
      <c r="I408" s="18">
        <f t="shared" ref="I408" si="55">(H408/E408-1)</f>
        <v>4.4354838709677269E-2</v>
      </c>
      <c r="J408" s="50">
        <f t="shared" ref="J408" si="56">(H408-E408)/(E408-F408)</f>
        <v>4.4354838709677366E-2</v>
      </c>
      <c r="K408" t="s">
        <v>0</v>
      </c>
    </row>
    <row r="409" spans="1:11" ht="14.25" customHeight="1" x14ac:dyDescent="0.4">
      <c r="A409" s="12"/>
      <c r="B409" s="10">
        <v>45975</v>
      </c>
      <c r="C409" s="13" t="s">
        <v>780</v>
      </c>
      <c r="D409" s="97" t="s">
        <v>781</v>
      </c>
      <c r="E409" s="16">
        <v>0.82</v>
      </c>
      <c r="F409" s="16">
        <v>0</v>
      </c>
      <c r="G409" s="12" t="s">
        <v>0</v>
      </c>
      <c r="H409" s="17">
        <v>0.99</v>
      </c>
      <c r="I409" s="18">
        <f t="shared" ref="I409" si="57">(H409/E409-1)</f>
        <v>0.20731707317073167</v>
      </c>
      <c r="J409" s="50">
        <f t="shared" ref="J409" si="58">(H409-E409)/(E409-F409)</f>
        <v>0.20731707317073178</v>
      </c>
      <c r="K409" t="s">
        <v>0</v>
      </c>
    </row>
    <row r="410" spans="1:11" ht="14.25" customHeight="1" x14ac:dyDescent="0.4">
      <c r="A410" s="12"/>
      <c r="B410" s="10">
        <v>45978</v>
      </c>
      <c r="C410" s="13" t="s">
        <v>788</v>
      </c>
      <c r="D410" s="97" t="s">
        <v>789</v>
      </c>
      <c r="E410" s="16">
        <v>0.28000000000000003</v>
      </c>
      <c r="F410" s="16">
        <v>0</v>
      </c>
      <c r="G410" s="12" t="s">
        <v>0</v>
      </c>
      <c r="H410" s="17">
        <v>0.18</v>
      </c>
      <c r="I410" s="18">
        <f>(H410/E410-1)</f>
        <v>-0.35714285714285721</v>
      </c>
      <c r="J410" s="50">
        <f>(H410-E410)/(E410-F410)</f>
        <v>-0.35714285714285721</v>
      </c>
      <c r="K410" t="s">
        <v>0</v>
      </c>
    </row>
    <row r="411" spans="1:11" ht="14.25" customHeight="1" x14ac:dyDescent="0.4">
      <c r="A411" s="12"/>
      <c r="B411" s="10">
        <v>45979</v>
      </c>
      <c r="C411" s="13" t="s">
        <v>790</v>
      </c>
      <c r="D411" s="97" t="s">
        <v>793</v>
      </c>
      <c r="E411" s="65">
        <v>6.4</v>
      </c>
      <c r="F411" s="16">
        <v>1.52</v>
      </c>
      <c r="G411" s="12" t="s">
        <v>0</v>
      </c>
      <c r="H411" s="17">
        <v>6.94</v>
      </c>
      <c r="I411" s="18">
        <f t="shared" ref="I411" si="59">(H411/E411-1)</f>
        <v>8.4375000000000089E-2</v>
      </c>
      <c r="J411" s="50">
        <f>(H411-E411)/(E411-F411)/2</f>
        <v>5.5327868852459008E-2</v>
      </c>
    </row>
    <row r="412" spans="1:11" ht="14.25" customHeight="1" x14ac:dyDescent="0.4">
      <c r="A412" s="12"/>
      <c r="B412" s="10">
        <v>45979</v>
      </c>
      <c r="C412" s="13" t="s">
        <v>791</v>
      </c>
      <c r="D412" s="97" t="s">
        <v>792</v>
      </c>
      <c r="E412" s="65">
        <v>7.12</v>
      </c>
      <c r="F412" s="16">
        <v>1.52</v>
      </c>
      <c r="G412" s="12" t="s">
        <v>0</v>
      </c>
      <c r="H412" s="17">
        <v>8.11</v>
      </c>
      <c r="I412" s="18">
        <f t="shared" ref="I412" si="60">(H412/E412-1)</f>
        <v>0.13904494382022459</v>
      </c>
      <c r="J412" s="50">
        <f>(H412-E412)/(E412-F412)/2</f>
        <v>8.8392857142857093E-2</v>
      </c>
    </row>
    <row r="413" spans="1:11" ht="14.25" customHeight="1" x14ac:dyDescent="0.4">
      <c r="A413" s="12"/>
      <c r="B413" s="10">
        <v>45980</v>
      </c>
      <c r="C413" s="13" t="s">
        <v>795</v>
      </c>
      <c r="D413" s="97" t="s">
        <v>794</v>
      </c>
      <c r="E413" s="16">
        <v>0.97</v>
      </c>
      <c r="F413" s="16">
        <v>0</v>
      </c>
      <c r="G413" s="12" t="s">
        <v>0</v>
      </c>
      <c r="H413" s="17">
        <v>1.06</v>
      </c>
      <c r="I413" s="18">
        <f>(H413/E413-1)</f>
        <v>9.278350515463929E-2</v>
      </c>
      <c r="J413" s="50">
        <f>(H413-E413)/(E413-F413)</f>
        <v>9.2783505154639262E-2</v>
      </c>
    </row>
    <row r="414" spans="1:11" ht="14.25" customHeight="1" x14ac:dyDescent="0.4">
      <c r="A414" s="12"/>
      <c r="B414" s="10">
        <v>45980</v>
      </c>
      <c r="C414" s="13" t="s">
        <v>796</v>
      </c>
      <c r="D414" s="97" t="s">
        <v>797</v>
      </c>
      <c r="E414" s="16">
        <v>2.4500000000000002</v>
      </c>
      <c r="F414" s="16">
        <v>0</v>
      </c>
      <c r="G414" s="12" t="s">
        <v>0</v>
      </c>
      <c r="H414" s="17">
        <v>2.75</v>
      </c>
      <c r="I414" s="18">
        <f t="shared" ref="I414" si="61">(H414/E414-1)</f>
        <v>0.12244897959183665</v>
      </c>
      <c r="J414" s="50">
        <f t="shared" ref="J414" si="62">(H414-E414)/(E414-F414)</f>
        <v>0.12244897959183665</v>
      </c>
      <c r="K414" t="s">
        <v>0</v>
      </c>
    </row>
    <row r="415" spans="1:11" ht="14.25" customHeight="1" x14ac:dyDescent="0.4">
      <c r="A415" s="12"/>
      <c r="B415" s="10"/>
      <c r="C415" s="13"/>
      <c r="D415" s="97" t="s">
        <v>0</v>
      </c>
      <c r="E415" s="16"/>
      <c r="F415" s="16"/>
      <c r="G415" s="12"/>
      <c r="H415" s="17"/>
      <c r="I415" s="18"/>
      <c r="J415" s="50"/>
    </row>
    <row r="416" spans="1:11" s="95" customFormat="1" ht="15" thickBot="1" x14ac:dyDescent="0.45">
      <c r="B416" s="24"/>
      <c r="C416" s="26"/>
      <c r="D416" s="90"/>
      <c r="E416" s="38" t="s">
        <v>0</v>
      </c>
      <c r="F416" s="38"/>
      <c r="G416" s="39"/>
      <c r="H416" s="63" t="s">
        <v>22</v>
      </c>
      <c r="I416" s="64" t="s">
        <v>21</v>
      </c>
      <c r="J416" s="73">
        <f>SUM(J405:J415)</f>
        <v>2.3449855334532002</v>
      </c>
    </row>
    <row r="417" spans="1:10" s="95" customFormat="1" ht="41.25" customHeight="1" thickBot="1" x14ac:dyDescent="0.45">
      <c r="B417" s="10" t="s">
        <v>0</v>
      </c>
      <c r="C417" s="26"/>
      <c r="D417" s="90"/>
      <c r="E417" s="38" t="s">
        <v>0</v>
      </c>
      <c r="F417" s="38"/>
      <c r="G417" s="39" t="s">
        <v>0</v>
      </c>
      <c r="H417" s="19" t="s">
        <v>0</v>
      </c>
      <c r="I417" s="40" t="s">
        <v>0</v>
      </c>
      <c r="J417" s="85" t="s">
        <v>0</v>
      </c>
    </row>
    <row r="418" spans="1:10" ht="39.75" customHeight="1" thickBot="1" x14ac:dyDescent="0.45">
      <c r="B418" s="78"/>
      <c r="C418" s="13"/>
      <c r="D418" s="35"/>
      <c r="E418" s="16"/>
      <c r="F418" s="16"/>
      <c r="G418" s="12"/>
      <c r="H418" s="65"/>
      <c r="I418" s="37"/>
      <c r="J418" s="79"/>
    </row>
    <row r="419" spans="1:10" ht="23.15" thickBot="1" x14ac:dyDescent="0.6">
      <c r="B419" s="1"/>
      <c r="C419" s="81" t="s">
        <v>36</v>
      </c>
      <c r="D419" s="88"/>
      <c r="E419" s="2"/>
      <c r="F419" s="2"/>
      <c r="G419" s="3"/>
      <c r="H419" s="2"/>
      <c r="I419" s="2"/>
      <c r="J419" s="4"/>
    </row>
    <row r="420" spans="1:10" ht="29.25" customHeight="1" x14ac:dyDescent="0.4">
      <c r="B420" s="10"/>
      <c r="C420" s="13"/>
      <c r="D420" s="35"/>
      <c r="E420" s="17"/>
      <c r="F420" s="17"/>
      <c r="G420" s="12"/>
      <c r="H420" s="20"/>
      <c r="I420" s="41"/>
      <c r="J420" s="42"/>
    </row>
    <row r="421" spans="1:10" x14ac:dyDescent="0.4">
      <c r="B421" s="10"/>
      <c r="C421" s="13"/>
      <c r="D421" s="35"/>
      <c r="E421" s="17"/>
      <c r="F421" s="17"/>
      <c r="G421" s="12"/>
      <c r="H421" s="20"/>
      <c r="I421" s="41"/>
      <c r="J421" s="42"/>
    </row>
    <row r="422" spans="1:10" x14ac:dyDescent="0.4">
      <c r="B422" s="45" t="s">
        <v>1</v>
      </c>
      <c r="C422" s="15" t="s">
        <v>2</v>
      </c>
      <c r="D422" s="15" t="s">
        <v>30</v>
      </c>
      <c r="E422" s="15" t="s">
        <v>1</v>
      </c>
      <c r="F422" s="15" t="s">
        <v>15</v>
      </c>
      <c r="G422" s="46" t="s">
        <v>3</v>
      </c>
      <c r="H422" s="15" t="s">
        <v>3</v>
      </c>
      <c r="I422" s="15" t="s">
        <v>4</v>
      </c>
      <c r="J422" s="36" t="s">
        <v>4</v>
      </c>
    </row>
    <row r="423" spans="1:10" x14ac:dyDescent="0.4">
      <c r="B423" s="45" t="s">
        <v>5</v>
      </c>
      <c r="C423" s="35"/>
      <c r="D423" s="35"/>
      <c r="E423" s="15" t="s">
        <v>6</v>
      </c>
      <c r="F423" s="15" t="s">
        <v>16</v>
      </c>
      <c r="G423" s="46" t="s">
        <v>5</v>
      </c>
      <c r="H423" s="15" t="s">
        <v>7</v>
      </c>
      <c r="I423" s="15" t="s">
        <v>9</v>
      </c>
      <c r="J423" s="36" t="s">
        <v>17</v>
      </c>
    </row>
    <row r="424" spans="1:10" x14ac:dyDescent="0.4">
      <c r="B424" s="45"/>
      <c r="C424" s="15" t="s">
        <v>27</v>
      </c>
      <c r="D424" s="15"/>
      <c r="E424" s="15"/>
      <c r="F424" s="15"/>
      <c r="G424" s="46"/>
      <c r="H424" s="15"/>
      <c r="I424" s="15"/>
      <c r="J424" s="36"/>
    </row>
    <row r="425" spans="1:10" x14ac:dyDescent="0.4">
      <c r="B425" s="45"/>
      <c r="C425" s="15"/>
      <c r="D425" s="15"/>
      <c r="E425" s="15"/>
      <c r="F425" s="15"/>
      <c r="G425" s="46"/>
      <c r="H425" s="15"/>
      <c r="I425" s="15"/>
      <c r="J425" s="36"/>
    </row>
    <row r="426" spans="1:10" ht="14.25" customHeight="1" x14ac:dyDescent="0.4">
      <c r="A426" s="12"/>
      <c r="B426" s="10">
        <v>45751</v>
      </c>
      <c r="C426" s="13" t="s">
        <v>260</v>
      </c>
      <c r="D426" s="97" t="s">
        <v>261</v>
      </c>
      <c r="E426" s="16">
        <v>15.46</v>
      </c>
      <c r="F426" s="16">
        <v>4.97</v>
      </c>
      <c r="G426" s="12">
        <v>45754</v>
      </c>
      <c r="H426" s="17">
        <v>4.97</v>
      </c>
      <c r="I426" s="18">
        <f>(H426/E426-1)</f>
        <v>-0.67852522639068569</v>
      </c>
      <c r="J426" s="50">
        <f>(H426-E426)/(E426-F426)</f>
        <v>-1</v>
      </c>
    </row>
    <row r="427" spans="1:10" ht="14.25" customHeight="1" x14ac:dyDescent="0.4">
      <c r="A427" s="12"/>
      <c r="B427" s="10">
        <v>45831</v>
      </c>
      <c r="C427" s="13" t="s">
        <v>435</v>
      </c>
      <c r="D427" s="97" t="s">
        <v>441</v>
      </c>
      <c r="E427" s="16">
        <v>7.67</v>
      </c>
      <c r="F427" s="16">
        <v>0</v>
      </c>
      <c r="G427" s="12">
        <v>45866</v>
      </c>
      <c r="H427" s="17">
        <v>18.07</v>
      </c>
      <c r="I427" s="18">
        <f>(H427/E427-1)</f>
        <v>1.3559322033898304</v>
      </c>
      <c r="J427" s="50">
        <f>(H427-E427)/(E427-F427)</f>
        <v>1.3559322033898307</v>
      </c>
    </row>
    <row r="428" spans="1:10" ht="14.25" customHeight="1" x14ac:dyDescent="0.4">
      <c r="A428" s="12"/>
      <c r="B428" s="10">
        <v>45924</v>
      </c>
      <c r="C428" s="13" t="s">
        <v>690</v>
      </c>
      <c r="D428" s="97" t="s">
        <v>655</v>
      </c>
      <c r="E428" s="16">
        <v>10.75</v>
      </c>
      <c r="F428" s="16">
        <v>1.47</v>
      </c>
      <c r="G428" s="12">
        <v>45939</v>
      </c>
      <c r="H428" s="17">
        <v>20.89</v>
      </c>
      <c r="I428" s="18">
        <f>(H428/E428-1)</f>
        <v>0.94325581395348834</v>
      </c>
      <c r="J428" s="50">
        <f>(H428-E428)/(E428-F428)/2</f>
        <v>0.54633620689655182</v>
      </c>
    </row>
    <row r="429" spans="1:10" ht="14.25" customHeight="1" x14ac:dyDescent="0.4">
      <c r="A429" s="12"/>
      <c r="B429" s="10">
        <v>45924</v>
      </c>
      <c r="C429" s="13" t="s">
        <v>714</v>
      </c>
      <c r="D429" s="97" t="s">
        <v>655</v>
      </c>
      <c r="E429" s="16">
        <v>10.75</v>
      </c>
      <c r="F429" s="16">
        <v>1.47</v>
      </c>
      <c r="G429" s="12">
        <v>45947</v>
      </c>
      <c r="H429" s="17">
        <v>11.34</v>
      </c>
      <c r="I429" s="18">
        <f>(H429/E429-1)</f>
        <v>5.4883720930232638E-2</v>
      </c>
      <c r="J429" s="50">
        <f>(H429-E429)/(E429-F429)/2</f>
        <v>3.1788793103448273E-2</v>
      </c>
    </row>
    <row r="430" spans="1:10" x14ac:dyDescent="0.4">
      <c r="B430" s="10"/>
      <c r="C430" s="13"/>
      <c r="D430" s="35"/>
      <c r="E430" s="16"/>
      <c r="F430" s="16"/>
      <c r="G430" s="12"/>
      <c r="H430" s="17"/>
      <c r="I430" s="18"/>
      <c r="J430" s="50"/>
    </row>
    <row r="431" spans="1:10" x14ac:dyDescent="0.4">
      <c r="B431" s="10"/>
      <c r="C431" s="21" t="s">
        <v>32</v>
      </c>
      <c r="D431" s="15"/>
      <c r="E431" s="13"/>
      <c r="F431" s="13"/>
      <c r="G431" s="22"/>
      <c r="H431" s="48" t="s">
        <v>10</v>
      </c>
      <c r="I431" s="49" t="s">
        <v>8</v>
      </c>
      <c r="J431" s="84">
        <f>SUM(J425:J430)</f>
        <v>0.93405720338983078</v>
      </c>
    </row>
    <row r="432" spans="1:10" ht="15" thickBot="1" x14ac:dyDescent="0.45">
      <c r="B432" s="10"/>
      <c r="C432" s="21"/>
      <c r="D432" s="15"/>
      <c r="E432" s="13"/>
      <c r="F432" s="13"/>
      <c r="G432" s="22"/>
      <c r="H432" s="11"/>
      <c r="I432" s="23"/>
      <c r="J432" s="14"/>
    </row>
    <row r="433" spans="1:10" ht="17.600000000000001" x14ac:dyDescent="0.4">
      <c r="B433" s="5" t="s">
        <v>0</v>
      </c>
      <c r="C433" s="96" t="s">
        <v>11</v>
      </c>
      <c r="D433" s="51"/>
      <c r="E433" s="29" t="s">
        <v>0</v>
      </c>
      <c r="F433" s="29"/>
      <c r="G433" s="7" t="s">
        <v>0</v>
      </c>
      <c r="H433" s="29" t="s">
        <v>0</v>
      </c>
      <c r="I433" s="29" t="s">
        <v>0</v>
      </c>
      <c r="J433" s="30" t="s">
        <v>0</v>
      </c>
    </row>
    <row r="434" spans="1:10" x14ac:dyDescent="0.4">
      <c r="B434" s="31" t="s">
        <v>5</v>
      </c>
      <c r="C434" s="32" t="s">
        <v>0</v>
      </c>
      <c r="D434" s="32" t="s">
        <v>30</v>
      </c>
      <c r="E434" s="32" t="s">
        <v>1</v>
      </c>
      <c r="F434" s="32" t="s">
        <v>15</v>
      </c>
      <c r="G434" s="33"/>
      <c r="H434" s="32" t="s">
        <v>7</v>
      </c>
      <c r="I434" s="32" t="s">
        <v>4</v>
      </c>
      <c r="J434" s="34" t="s">
        <v>4</v>
      </c>
    </row>
    <row r="435" spans="1:10" x14ac:dyDescent="0.4">
      <c r="B435" s="10"/>
      <c r="C435" s="15" t="s">
        <v>27</v>
      </c>
      <c r="D435" s="15"/>
      <c r="E435" s="35"/>
      <c r="F435" s="15" t="s">
        <v>16</v>
      </c>
      <c r="G435" s="12"/>
      <c r="H435" s="15" t="s">
        <v>12</v>
      </c>
      <c r="I435" s="15" t="s">
        <v>13</v>
      </c>
      <c r="J435" s="36" t="s">
        <v>17</v>
      </c>
    </row>
    <row r="436" spans="1:10" x14ac:dyDescent="0.4">
      <c r="B436" s="10"/>
      <c r="C436" s="11" t="s">
        <v>0</v>
      </c>
      <c r="D436" s="35"/>
      <c r="E436" s="35" t="s">
        <v>0</v>
      </c>
      <c r="F436" s="35"/>
      <c r="G436" s="12" t="s">
        <v>0</v>
      </c>
      <c r="H436" s="15" t="s">
        <v>0</v>
      </c>
      <c r="I436" s="15"/>
      <c r="J436" s="36"/>
    </row>
    <row r="437" spans="1:10" ht="14.25" customHeight="1" x14ac:dyDescent="0.4">
      <c r="A437" s="12"/>
      <c r="B437" s="10" t="s">
        <v>0</v>
      </c>
      <c r="C437" s="13" t="s">
        <v>715</v>
      </c>
      <c r="D437" s="97" t="s">
        <v>0</v>
      </c>
      <c r="E437" s="16" t="s">
        <v>0</v>
      </c>
      <c r="F437" s="16" t="s">
        <v>0</v>
      </c>
      <c r="G437" s="12" t="s">
        <v>0</v>
      </c>
      <c r="H437" s="17" t="s">
        <v>0</v>
      </c>
      <c r="I437" s="18" t="s">
        <v>0</v>
      </c>
      <c r="J437" s="50" t="s">
        <v>0</v>
      </c>
    </row>
    <row r="438" spans="1:10" x14ac:dyDescent="0.4">
      <c r="B438" s="10"/>
      <c r="C438" s="13"/>
      <c r="D438" s="35"/>
      <c r="E438" s="16"/>
      <c r="F438" s="16" t="s">
        <v>0</v>
      </c>
      <c r="G438" s="12"/>
      <c r="H438" s="17"/>
      <c r="I438" s="18" t="s">
        <v>716</v>
      </c>
      <c r="J438" s="50"/>
    </row>
    <row r="439" spans="1:10" ht="15" thickBot="1" x14ac:dyDescent="0.45">
      <c r="B439" s="24" t="s">
        <v>0</v>
      </c>
      <c r="C439" s="26"/>
      <c r="D439" s="90"/>
      <c r="E439" s="38" t="s">
        <v>0</v>
      </c>
      <c r="F439" s="38"/>
      <c r="G439" s="39" t="s">
        <v>0</v>
      </c>
      <c r="H439" s="63" t="s">
        <v>22</v>
      </c>
      <c r="I439" s="64" t="s">
        <v>21</v>
      </c>
      <c r="J439" s="73">
        <f>SUM(J436:J438)</f>
        <v>0</v>
      </c>
    </row>
    <row r="440" spans="1:10" ht="45" customHeight="1" thickBot="1" x14ac:dyDescent="0.45">
      <c r="B440" s="12"/>
      <c r="C440" s="13"/>
      <c r="D440" s="35"/>
      <c r="E440" s="16"/>
      <c r="F440" s="16"/>
      <c r="G440" s="12"/>
      <c r="H440" s="65"/>
      <c r="I440" s="37"/>
      <c r="J440" s="106"/>
    </row>
    <row r="441" spans="1:10" x14ac:dyDescent="0.4">
      <c r="B441" s="57"/>
      <c r="C441" s="44"/>
      <c r="D441" s="44"/>
      <c r="E441" s="58"/>
      <c r="F441" s="58"/>
      <c r="G441" s="59"/>
      <c r="H441" s="58"/>
      <c r="I441" s="58"/>
      <c r="J441" s="60"/>
    </row>
    <row r="442" spans="1:10" ht="20.6" x14ac:dyDescent="0.55000000000000004">
      <c r="B442" s="61"/>
      <c r="C442" s="112" t="s">
        <v>26</v>
      </c>
      <c r="D442" s="107"/>
      <c r="J442" s="62"/>
    </row>
    <row r="443" spans="1:10" x14ac:dyDescent="0.4">
      <c r="B443" s="61"/>
      <c r="G443" s="108"/>
      <c r="J443" s="62"/>
    </row>
    <row r="444" spans="1:10" x14ac:dyDescent="0.4">
      <c r="B444" s="61"/>
      <c r="C444" t="s">
        <v>25</v>
      </c>
      <c r="J444" s="84">
        <f>J84+J399+J431</f>
        <v>27.387033855163853</v>
      </c>
    </row>
    <row r="445" spans="1:10" x14ac:dyDescent="0.4">
      <c r="B445" s="61"/>
      <c r="C445" t="s">
        <v>29</v>
      </c>
      <c r="E445" s="109"/>
      <c r="F445" s="110"/>
      <c r="J445" s="53">
        <f>SUM(J93+J416+J439)</f>
        <v>2.3449855334532002</v>
      </c>
    </row>
    <row r="446" spans="1:10" ht="6" customHeight="1" x14ac:dyDescent="0.4">
      <c r="B446" s="61"/>
      <c r="G446" s="111"/>
      <c r="H446" s="65"/>
      <c r="I446" s="37"/>
      <c r="J446" s="56"/>
    </row>
    <row r="447" spans="1:10" ht="21" thickBot="1" x14ac:dyDescent="0.6">
      <c r="B447" s="74"/>
      <c r="C447" s="113" t="s">
        <v>33</v>
      </c>
      <c r="D447" s="94"/>
      <c r="E447" s="75"/>
      <c r="F447" s="75"/>
      <c r="G447" s="76"/>
      <c r="H447" s="114" t="s">
        <v>23</v>
      </c>
      <c r="I447" s="77" t="s">
        <v>24</v>
      </c>
      <c r="J447" s="115">
        <f>(J444+J445)/100</f>
        <v>0.29732019388617054</v>
      </c>
    </row>
    <row r="449" spans="2:7" x14ac:dyDescent="0.4">
      <c r="G449" t="s">
        <v>0</v>
      </c>
    </row>
    <row r="451" spans="2:7" ht="18.45" x14ac:dyDescent="0.5">
      <c r="B451" s="98" t="s">
        <v>28</v>
      </c>
    </row>
    <row r="452" spans="2:7" x14ac:dyDescent="0.4">
      <c r="C452" t="s">
        <v>0</v>
      </c>
      <c r="G452" t="s"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Hebelprodukte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hjhaack</dc:creator>
  <cp:lastModifiedBy>Hans-Jürgen Haack</cp:lastModifiedBy>
  <cp:lastPrinted>2013-01-02T07:55:27Z</cp:lastPrinted>
  <dcterms:created xsi:type="dcterms:W3CDTF">2011-01-17T07:42:08Z</dcterms:created>
  <dcterms:modified xsi:type="dcterms:W3CDTF">2025-11-19T13:57:25Z</dcterms:modified>
</cp:coreProperties>
</file>