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JH\Documents\HAACK-DAILY\"/>
    </mc:Choice>
  </mc:AlternateContent>
  <xr:revisionPtr revIDLastSave="0" documentId="13_ncr:1_{63684C51-9C36-4F1C-B7B9-DE020C0B0454}" xr6:coauthVersionLast="47" xr6:coauthVersionMax="47" xr10:uidLastSave="{00000000-0000-0000-0000-000000000000}"/>
  <bookViews>
    <workbookView xWindow="6105" yWindow="4395" windowWidth="22110" windowHeight="14790" xr2:uid="{00000000-000D-0000-FFFF-FFFF00000000}"/>
  </bookViews>
  <sheets>
    <sheet name="Hebelproduk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29" i="2" l="1"/>
  <c r="I529" i="2"/>
  <c r="J528" i="2"/>
  <c r="I528" i="2"/>
  <c r="J193" i="2" l="1"/>
  <c r="I193" i="2"/>
  <c r="J527" i="2" l="1"/>
  <c r="I527" i="2"/>
  <c r="J146" i="2"/>
  <c r="I146" i="2"/>
  <c r="J526" i="2" l="1"/>
  <c r="I526" i="2"/>
  <c r="J525" i="2"/>
  <c r="I525" i="2"/>
  <c r="J145" i="2" l="1"/>
  <c r="I145" i="2"/>
  <c r="J524" i="2" l="1"/>
  <c r="I524" i="2"/>
  <c r="J179" i="2"/>
  <c r="I179" i="2"/>
  <c r="J264" i="2"/>
  <c r="I264" i="2"/>
  <c r="J144" i="2"/>
  <c r="I144" i="2"/>
  <c r="J523" i="2" l="1"/>
  <c r="I523" i="2"/>
  <c r="J522" i="2" l="1"/>
  <c r="I522" i="2"/>
  <c r="J143" i="2"/>
  <c r="I143" i="2"/>
  <c r="J586" i="2" l="1"/>
  <c r="I586" i="2"/>
  <c r="J178" i="2" l="1"/>
  <c r="I178" i="2"/>
  <c r="J142" i="2" l="1"/>
  <c r="I142" i="2"/>
  <c r="J521" i="2" l="1"/>
  <c r="I521" i="2"/>
  <c r="J520" i="2" l="1"/>
  <c r="I520" i="2"/>
  <c r="J519" i="2"/>
  <c r="I519" i="2"/>
  <c r="J518" i="2"/>
  <c r="I518" i="2"/>
  <c r="J192" i="2" l="1"/>
  <c r="I192" i="2"/>
  <c r="J517" i="2" l="1"/>
  <c r="I517" i="2"/>
  <c r="J516" i="2"/>
  <c r="I516" i="2"/>
  <c r="J515" i="2"/>
  <c r="I515" i="2"/>
  <c r="J141" i="2" l="1"/>
  <c r="I141" i="2"/>
  <c r="J140" i="2" l="1"/>
  <c r="I140" i="2"/>
  <c r="J228" i="2" l="1"/>
  <c r="I228" i="2"/>
  <c r="J514" i="2"/>
  <c r="I514" i="2"/>
  <c r="J139" i="2" l="1"/>
  <c r="I139" i="2"/>
  <c r="J138" i="2" l="1"/>
  <c r="I138" i="2"/>
  <c r="J513" i="2"/>
  <c r="I513" i="2"/>
  <c r="J512" i="2"/>
  <c r="I512" i="2"/>
  <c r="J137" i="2"/>
  <c r="I137" i="2"/>
  <c r="J136" i="2"/>
  <c r="I136" i="2"/>
  <c r="J511" i="2" l="1"/>
  <c r="I511" i="2"/>
  <c r="J510" i="2"/>
  <c r="I510" i="2"/>
  <c r="J509" i="2" l="1"/>
  <c r="I509" i="2"/>
  <c r="J135" i="2"/>
  <c r="I135" i="2"/>
  <c r="J134" i="2" l="1"/>
  <c r="I134" i="2"/>
  <c r="J508" i="2"/>
  <c r="I508" i="2"/>
  <c r="J507" i="2" l="1"/>
  <c r="I507" i="2"/>
  <c r="J132" i="2"/>
  <c r="I132" i="2"/>
  <c r="J506" i="2"/>
  <c r="I506" i="2"/>
  <c r="J133" i="2" l="1"/>
  <c r="I133" i="2"/>
  <c r="J505" i="2" l="1"/>
  <c r="I505" i="2"/>
  <c r="J131" i="2"/>
  <c r="I131" i="2"/>
  <c r="J504" i="2" l="1"/>
  <c r="I504" i="2"/>
  <c r="J503" i="2" l="1"/>
  <c r="I503" i="2"/>
  <c r="J502" i="2"/>
  <c r="I502" i="2"/>
  <c r="J130" i="2"/>
  <c r="I130" i="2"/>
  <c r="I14" i="2" l="1"/>
  <c r="I298" i="2"/>
  <c r="J501" i="2"/>
  <c r="I501" i="2"/>
  <c r="J177" i="2"/>
  <c r="I177" i="2"/>
  <c r="J227" i="2" l="1"/>
  <c r="I227" i="2"/>
  <c r="J129" i="2" l="1"/>
  <c r="I129" i="2"/>
  <c r="J500" i="2" l="1"/>
  <c r="I500" i="2"/>
  <c r="J128" i="2"/>
  <c r="I128" i="2"/>
  <c r="J126" i="2" l="1"/>
  <c r="I126" i="2"/>
  <c r="J499" i="2"/>
  <c r="I499" i="2"/>
  <c r="J498" i="2"/>
  <c r="I498" i="2"/>
  <c r="J497" i="2"/>
  <c r="I497" i="2"/>
  <c r="J127" i="2"/>
  <c r="I127" i="2"/>
  <c r="J540" i="2" l="1"/>
  <c r="J496" i="2" l="1"/>
  <c r="I496" i="2"/>
  <c r="J495" i="2"/>
  <c r="I495" i="2"/>
  <c r="J494" i="2" l="1"/>
  <c r="I494" i="2"/>
  <c r="J125" i="2"/>
  <c r="I125" i="2"/>
  <c r="J226" i="2"/>
  <c r="I226" i="2"/>
  <c r="J493" i="2" l="1"/>
  <c r="I493" i="2"/>
  <c r="J492" i="2" l="1"/>
  <c r="I492" i="2"/>
  <c r="J491" i="2"/>
  <c r="I491" i="2"/>
  <c r="J490" i="2"/>
  <c r="I490" i="2"/>
  <c r="J124" i="2"/>
  <c r="I124" i="2"/>
  <c r="J123" i="2"/>
  <c r="I123" i="2"/>
  <c r="J489" i="2"/>
  <c r="I489" i="2"/>
  <c r="J122" i="2"/>
  <c r="I122" i="2"/>
  <c r="J488" i="2" l="1"/>
  <c r="I488" i="2"/>
  <c r="J176" i="2" l="1"/>
  <c r="I176" i="2"/>
  <c r="J585" i="2" l="1"/>
  <c r="I585" i="2"/>
  <c r="J487" i="2"/>
  <c r="I487" i="2"/>
  <c r="J486" i="2"/>
  <c r="I486" i="2"/>
  <c r="J485" i="2"/>
  <c r="I485" i="2"/>
  <c r="J484" i="2"/>
  <c r="I484" i="2"/>
  <c r="J483" i="2"/>
  <c r="I483" i="2"/>
  <c r="J482" i="2" l="1"/>
  <c r="I482" i="2"/>
  <c r="J481" i="2"/>
  <c r="I481" i="2"/>
  <c r="J480" i="2" l="1"/>
  <c r="I480" i="2"/>
  <c r="J479" i="2"/>
  <c r="I479" i="2"/>
  <c r="J121" i="2" l="1"/>
  <c r="I121" i="2"/>
  <c r="J478" i="2" l="1"/>
  <c r="I478" i="2"/>
  <c r="J120" i="2"/>
  <c r="I120" i="2"/>
  <c r="J119" i="2" l="1"/>
  <c r="I119" i="2"/>
  <c r="J118" i="2" l="1"/>
  <c r="I118" i="2"/>
  <c r="J263" i="2" l="1"/>
  <c r="I263" i="2"/>
  <c r="J262" i="2"/>
  <c r="I262" i="2"/>
  <c r="J261" i="2"/>
  <c r="I261" i="2"/>
  <c r="J175" i="2" l="1"/>
  <c r="I175" i="2"/>
  <c r="J477" i="2" l="1"/>
  <c r="I477" i="2"/>
  <c r="J476" i="2" l="1"/>
  <c r="I476" i="2"/>
  <c r="J117" i="2" l="1"/>
  <c r="I117" i="2"/>
  <c r="J475" i="2" l="1"/>
  <c r="I475" i="2"/>
  <c r="J474" i="2" l="1"/>
  <c r="I474" i="2"/>
  <c r="J174" i="2" l="1"/>
  <c r="I174" i="2"/>
  <c r="J473" i="2"/>
  <c r="I473" i="2"/>
  <c r="J116" i="2" l="1"/>
  <c r="I116" i="2"/>
  <c r="J472" i="2" l="1"/>
  <c r="I472" i="2"/>
  <c r="J115" i="2"/>
  <c r="I115" i="2"/>
  <c r="J564" i="2" l="1"/>
  <c r="I564" i="2"/>
  <c r="J471" i="2" l="1"/>
  <c r="I471" i="2"/>
  <c r="J225" i="2" l="1"/>
  <c r="I225" i="2"/>
  <c r="J470" i="2" l="1"/>
  <c r="I470" i="2"/>
  <c r="J469" i="2"/>
  <c r="I469" i="2"/>
  <c r="J468" i="2"/>
  <c r="I468" i="2"/>
  <c r="J467" i="2"/>
  <c r="I467" i="2"/>
  <c r="J114" i="2" l="1"/>
  <c r="I114" i="2"/>
  <c r="J113" i="2"/>
  <c r="I113" i="2"/>
  <c r="J466" i="2" l="1"/>
  <c r="I466" i="2"/>
  <c r="J465" i="2"/>
  <c r="I465" i="2"/>
  <c r="J112" i="2"/>
  <c r="I112" i="2"/>
  <c r="J464" i="2" l="1"/>
  <c r="I464" i="2"/>
  <c r="J463" i="2"/>
  <c r="I463" i="2"/>
  <c r="J462" i="2"/>
  <c r="I462" i="2"/>
  <c r="J461" i="2"/>
  <c r="I461" i="2"/>
  <c r="J460" i="2"/>
  <c r="I460" i="2"/>
  <c r="J459" i="2" l="1"/>
  <c r="I459" i="2"/>
  <c r="J458" i="2" l="1"/>
  <c r="I458" i="2"/>
  <c r="J111" i="2"/>
  <c r="I111" i="2"/>
  <c r="J110" i="2" l="1"/>
  <c r="I110" i="2"/>
  <c r="J457" i="2" l="1"/>
  <c r="I457" i="2"/>
  <c r="J109" i="2" l="1"/>
  <c r="I109" i="2"/>
  <c r="J191" i="2" l="1"/>
  <c r="I191" i="2"/>
  <c r="J108" i="2" l="1"/>
  <c r="I108" i="2"/>
  <c r="J107" i="2" l="1"/>
  <c r="I107" i="2"/>
  <c r="J456" i="2"/>
  <c r="I456" i="2"/>
  <c r="J455" i="2" l="1"/>
  <c r="I455" i="2"/>
  <c r="J454" i="2" l="1"/>
  <c r="I454" i="2"/>
  <c r="J453" i="2" l="1"/>
  <c r="I453" i="2"/>
  <c r="J452" i="2"/>
  <c r="I452" i="2"/>
  <c r="J451" i="2" l="1"/>
  <c r="I451" i="2"/>
  <c r="J106" i="2"/>
  <c r="I106" i="2"/>
  <c r="J450" i="2" l="1"/>
  <c r="I450" i="2"/>
  <c r="J449" i="2"/>
  <c r="I449" i="2"/>
  <c r="J173" i="2"/>
  <c r="I173" i="2"/>
  <c r="J448" i="2" l="1"/>
  <c r="I448" i="2"/>
  <c r="J105" i="2" l="1"/>
  <c r="I105" i="2"/>
  <c r="J447" i="2" l="1"/>
  <c r="I447" i="2"/>
  <c r="J172" i="2" l="1"/>
  <c r="I172" i="2"/>
  <c r="J446" i="2" l="1"/>
  <c r="I446" i="2"/>
  <c r="J445" i="2"/>
  <c r="I445" i="2"/>
  <c r="J444" i="2"/>
  <c r="I444" i="2"/>
  <c r="J104" i="2" l="1"/>
  <c r="I104" i="2"/>
  <c r="J103" i="2" l="1"/>
  <c r="I103" i="2"/>
  <c r="J102" i="2" l="1"/>
  <c r="I102" i="2"/>
  <c r="J443" i="2"/>
  <c r="I443" i="2"/>
  <c r="J442" i="2" l="1"/>
  <c r="I442" i="2"/>
  <c r="J441" i="2" l="1"/>
  <c r="I441" i="2"/>
  <c r="J440" i="2"/>
  <c r="I440" i="2"/>
  <c r="J439" i="2"/>
  <c r="I439" i="2"/>
  <c r="J584" i="2" l="1"/>
  <c r="I584" i="2"/>
  <c r="J438" i="2"/>
  <c r="I438" i="2"/>
  <c r="J437" i="2" l="1"/>
  <c r="I437" i="2"/>
  <c r="J101" i="2" l="1"/>
  <c r="I101" i="2"/>
  <c r="J436" i="2"/>
  <c r="I436" i="2"/>
  <c r="J435" i="2"/>
  <c r="I435" i="2"/>
  <c r="J100" i="2" l="1"/>
  <c r="I100" i="2"/>
  <c r="J99" i="2" l="1"/>
  <c r="I99" i="2"/>
  <c r="J434" i="2" l="1"/>
  <c r="I434" i="2"/>
  <c r="I98" i="2" l="1"/>
  <c r="J98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97" i="2"/>
  <c r="I97" i="2"/>
  <c r="J96" i="2" l="1"/>
  <c r="I96" i="2"/>
  <c r="J427" i="2" l="1"/>
  <c r="I427" i="2"/>
  <c r="J426" i="2"/>
  <c r="I426" i="2"/>
  <c r="J425" i="2"/>
  <c r="I425" i="2"/>
  <c r="J95" i="2" l="1"/>
  <c r="I95" i="2"/>
  <c r="J94" i="2"/>
  <c r="I94" i="2"/>
  <c r="J207" i="2"/>
  <c r="I207" i="2"/>
  <c r="J93" i="2" l="1"/>
  <c r="I93" i="2"/>
  <c r="J424" i="2" l="1"/>
  <c r="I424" i="2"/>
  <c r="J92" i="2"/>
  <c r="I92" i="2"/>
  <c r="J423" i="2"/>
  <c r="I423" i="2"/>
  <c r="J422" i="2" l="1"/>
  <c r="I422" i="2"/>
  <c r="J421" i="2"/>
  <c r="I421" i="2"/>
  <c r="J91" i="2" l="1"/>
  <c r="I91" i="2"/>
  <c r="J420" i="2" l="1"/>
  <c r="I420" i="2"/>
  <c r="J419" i="2"/>
  <c r="I419" i="2"/>
  <c r="J90" i="2" l="1"/>
  <c r="I90" i="2"/>
  <c r="J583" i="2" l="1"/>
  <c r="I583" i="2"/>
  <c r="J89" i="2" l="1"/>
  <c r="I89" i="2"/>
  <c r="J418" i="2"/>
  <c r="I418" i="2"/>
  <c r="J417" i="2" l="1"/>
  <c r="I417" i="2"/>
  <c r="J88" i="2"/>
  <c r="I88" i="2"/>
  <c r="J87" i="2"/>
  <c r="I87" i="2"/>
  <c r="J416" i="2"/>
  <c r="I416" i="2"/>
  <c r="J86" i="2" l="1"/>
  <c r="I86" i="2"/>
  <c r="J415" i="2" l="1"/>
  <c r="I415" i="2"/>
  <c r="J414" i="2"/>
  <c r="I414" i="2"/>
  <c r="J413" i="2" l="1"/>
  <c r="I413" i="2"/>
  <c r="J412" i="2"/>
  <c r="I412" i="2"/>
  <c r="J85" i="2"/>
  <c r="I85" i="2"/>
  <c r="J411" i="2"/>
  <c r="I411" i="2"/>
  <c r="J563" i="2"/>
  <c r="I563" i="2"/>
  <c r="J410" i="2" l="1"/>
  <c r="I410" i="2"/>
  <c r="J84" i="2"/>
  <c r="I84" i="2"/>
  <c r="J409" i="2" l="1"/>
  <c r="I409" i="2"/>
  <c r="J408" i="2" l="1"/>
  <c r="I408" i="2"/>
  <c r="J407" i="2" l="1"/>
  <c r="I407" i="2"/>
  <c r="J83" i="2" l="1"/>
  <c r="I83" i="2"/>
  <c r="J406" i="2" l="1"/>
  <c r="I406" i="2"/>
  <c r="J405" i="2" l="1"/>
  <c r="I405" i="2"/>
  <c r="J404" i="2" l="1"/>
  <c r="I404" i="2"/>
  <c r="J403" i="2" l="1"/>
  <c r="I403" i="2"/>
  <c r="J402" i="2"/>
  <c r="I402" i="2"/>
  <c r="J401" i="2" l="1"/>
  <c r="I401" i="2"/>
  <c r="J82" i="2" l="1"/>
  <c r="I82" i="2"/>
  <c r="J400" i="2" l="1"/>
  <c r="I400" i="2"/>
  <c r="J399" i="2"/>
  <c r="I399" i="2"/>
  <c r="J171" i="2" l="1"/>
  <c r="I171" i="2"/>
  <c r="J81" i="2"/>
  <c r="I81" i="2"/>
  <c r="J562" i="2" l="1"/>
  <c r="I562" i="2"/>
  <c r="J224" i="2" l="1"/>
  <c r="I224" i="2"/>
  <c r="J398" i="2" l="1"/>
  <c r="I398" i="2"/>
  <c r="J397" i="2" l="1"/>
  <c r="I397" i="2"/>
  <c r="J80" i="2" l="1"/>
  <c r="I80" i="2"/>
  <c r="J79" i="2" l="1"/>
  <c r="I79" i="2"/>
  <c r="J396" i="2"/>
  <c r="I396" i="2"/>
  <c r="J78" i="2" l="1"/>
  <c r="I78" i="2"/>
  <c r="J561" i="2" l="1"/>
  <c r="I561" i="2"/>
  <c r="J395" i="2" l="1"/>
  <c r="I395" i="2"/>
  <c r="J206" i="2" l="1"/>
  <c r="I206" i="2"/>
  <c r="J394" i="2"/>
  <c r="I394" i="2"/>
  <c r="J393" i="2"/>
  <c r="I393" i="2"/>
  <c r="J77" i="2" l="1"/>
  <c r="I77" i="2"/>
  <c r="J76" i="2" l="1"/>
  <c r="I76" i="2"/>
  <c r="J75" i="2"/>
  <c r="I75" i="2"/>
  <c r="J260" i="2" l="1"/>
  <c r="I260" i="2"/>
  <c r="J74" i="2" l="1"/>
  <c r="I74" i="2"/>
  <c r="J73" i="2" l="1"/>
  <c r="I73" i="2"/>
  <c r="J392" i="2" l="1"/>
  <c r="I392" i="2"/>
  <c r="J391" i="2"/>
  <c r="I391" i="2"/>
  <c r="J390" i="2"/>
  <c r="I390" i="2"/>
  <c r="J389" i="2"/>
  <c r="I389" i="2"/>
  <c r="J388" i="2" l="1"/>
  <c r="I388" i="2"/>
  <c r="J387" i="2"/>
  <c r="I387" i="2"/>
  <c r="J72" i="2"/>
  <c r="I72" i="2"/>
  <c r="J386" i="2"/>
  <c r="I386" i="2"/>
  <c r="J385" i="2"/>
  <c r="I385" i="2"/>
  <c r="J170" i="2" l="1"/>
  <c r="I170" i="2"/>
  <c r="J71" i="2" l="1"/>
  <c r="I71" i="2"/>
  <c r="J70" i="2" l="1"/>
  <c r="I70" i="2"/>
  <c r="J223" i="2"/>
  <c r="I223" i="2"/>
  <c r="J384" i="2" l="1"/>
  <c r="I384" i="2"/>
  <c r="J69" i="2" l="1"/>
  <c r="J169" i="2"/>
  <c r="J383" i="2"/>
  <c r="I383" i="2"/>
  <c r="I169" i="2" l="1"/>
  <c r="I69" i="2" l="1"/>
  <c r="J68" i="2" l="1"/>
  <c r="I68" i="2"/>
  <c r="J168" i="2"/>
  <c r="I168" i="2"/>
  <c r="J67" i="2" l="1"/>
  <c r="I67" i="2"/>
  <c r="J382" i="2" l="1"/>
  <c r="I382" i="2"/>
  <c r="J381" i="2" l="1"/>
  <c r="I381" i="2"/>
  <c r="J380" i="2"/>
  <c r="I380" i="2"/>
  <c r="J379" i="2" l="1"/>
  <c r="I379" i="2"/>
  <c r="J66" i="2"/>
  <c r="I66" i="2"/>
  <c r="J65" i="2" l="1"/>
  <c r="I65" i="2"/>
  <c r="J378" i="2" l="1"/>
  <c r="I378" i="2"/>
  <c r="J377" i="2" l="1"/>
  <c r="I377" i="2"/>
  <c r="J376" i="2" l="1"/>
  <c r="I376" i="2"/>
  <c r="J375" i="2"/>
  <c r="I375" i="2"/>
  <c r="J374" i="2" l="1"/>
  <c r="I374" i="2"/>
  <c r="J373" i="2" l="1"/>
  <c r="I373" i="2"/>
  <c r="J372" i="2"/>
  <c r="I372" i="2"/>
  <c r="J371" i="2" l="1"/>
  <c r="I371" i="2"/>
  <c r="J370" i="2" l="1"/>
  <c r="I370" i="2"/>
  <c r="J369" i="2"/>
  <c r="I369" i="2"/>
  <c r="J368" i="2"/>
  <c r="I368" i="2"/>
  <c r="J560" i="2" l="1"/>
  <c r="I560" i="2"/>
  <c r="J64" i="2"/>
  <c r="I64" i="2"/>
  <c r="J63" i="2" l="1"/>
  <c r="I63" i="2"/>
  <c r="J367" i="2" l="1"/>
  <c r="I367" i="2"/>
  <c r="J366" i="2"/>
  <c r="I366" i="2"/>
  <c r="J62" i="2"/>
  <c r="I62" i="2"/>
  <c r="J61" i="2" l="1"/>
  <c r="I61" i="2"/>
  <c r="J365" i="2"/>
  <c r="I365" i="2"/>
  <c r="J364" i="2" l="1"/>
  <c r="I364" i="2"/>
  <c r="J60" i="2" l="1"/>
  <c r="I60" i="2"/>
  <c r="J59" i="2" l="1"/>
  <c r="I59" i="2"/>
  <c r="J559" i="2" l="1"/>
  <c r="I559" i="2"/>
  <c r="J363" i="2" l="1"/>
  <c r="I363" i="2"/>
  <c r="J362" i="2"/>
  <c r="I362" i="2"/>
  <c r="J58" i="2"/>
  <c r="I58" i="2"/>
  <c r="J361" i="2" l="1"/>
  <c r="I361" i="2"/>
  <c r="J244" i="2"/>
  <c r="I244" i="2"/>
  <c r="J190" i="2"/>
  <c r="I190" i="2"/>
  <c r="J222" i="2"/>
  <c r="I222" i="2"/>
  <c r="J360" i="2" l="1"/>
  <c r="I360" i="2"/>
  <c r="J57" i="2" l="1"/>
  <c r="I57" i="2"/>
  <c r="J56" i="2" l="1"/>
  <c r="I56" i="2"/>
  <c r="J55" i="2" l="1"/>
  <c r="I55" i="2"/>
  <c r="J167" i="2"/>
  <c r="I167" i="2"/>
  <c r="J359" i="2"/>
  <c r="I359" i="2"/>
  <c r="J54" i="2" l="1"/>
  <c r="I54" i="2"/>
  <c r="J358" i="2" l="1"/>
  <c r="I358" i="2"/>
  <c r="J53" i="2"/>
  <c r="I53" i="2"/>
  <c r="J357" i="2" l="1"/>
  <c r="I357" i="2"/>
  <c r="J356" i="2"/>
  <c r="I356" i="2"/>
  <c r="J355" i="2"/>
  <c r="I355" i="2"/>
  <c r="J354" i="2"/>
  <c r="I354" i="2"/>
  <c r="J243" i="2" l="1"/>
  <c r="I243" i="2"/>
  <c r="J353" i="2" l="1"/>
  <c r="I353" i="2"/>
  <c r="J352" i="2"/>
  <c r="I352" i="2"/>
  <c r="J52" i="2"/>
  <c r="I52" i="2"/>
  <c r="J351" i="2" l="1"/>
  <c r="I351" i="2"/>
  <c r="J350" i="2" l="1"/>
  <c r="I350" i="2"/>
  <c r="J349" i="2"/>
  <c r="I349" i="2"/>
  <c r="J259" i="2"/>
  <c r="I259" i="2"/>
  <c r="J348" i="2"/>
  <c r="I348" i="2"/>
  <c r="J558" i="2" l="1"/>
  <c r="I558" i="2"/>
  <c r="J51" i="2" l="1"/>
  <c r="I51" i="2"/>
  <c r="J347" i="2" l="1"/>
  <c r="I347" i="2"/>
  <c r="J346" i="2" l="1"/>
  <c r="I346" i="2"/>
  <c r="J50" i="2"/>
  <c r="I50" i="2"/>
  <c r="J557" i="2" l="1"/>
  <c r="I557" i="2"/>
  <c r="J49" i="2" l="1"/>
  <c r="I49" i="2"/>
  <c r="J345" i="2"/>
  <c r="I345" i="2"/>
  <c r="J344" i="2"/>
  <c r="I344" i="2"/>
  <c r="J48" i="2" l="1"/>
  <c r="I48" i="2"/>
  <c r="J221" i="2" l="1"/>
  <c r="I221" i="2"/>
  <c r="J220" i="2"/>
  <c r="I220" i="2"/>
  <c r="J47" i="2"/>
  <c r="I47" i="2"/>
  <c r="J343" i="2" l="1"/>
  <c r="I343" i="2"/>
  <c r="J46" i="2"/>
  <c r="I46" i="2"/>
  <c r="J342" i="2" l="1"/>
  <c r="I342" i="2"/>
  <c r="J242" i="2"/>
  <c r="I242" i="2"/>
  <c r="J341" i="2" l="1"/>
  <c r="I341" i="2"/>
  <c r="J340" i="2"/>
  <c r="I340" i="2"/>
  <c r="J189" i="2" l="1"/>
  <c r="I189" i="2"/>
  <c r="J45" i="2" l="1"/>
  <c r="I45" i="2"/>
  <c r="J44" i="2" l="1"/>
  <c r="I44" i="2"/>
  <c r="J339" i="2" l="1"/>
  <c r="I339" i="2"/>
  <c r="J43" i="2" l="1"/>
  <c r="I43" i="2"/>
  <c r="J338" i="2" l="1"/>
  <c r="I338" i="2"/>
  <c r="J337" i="2"/>
  <c r="I337" i="2"/>
  <c r="J336" i="2" l="1"/>
  <c r="I336" i="2"/>
  <c r="J42" i="2" l="1"/>
  <c r="I42" i="2"/>
  <c r="J335" i="2" l="1"/>
  <c r="I335" i="2"/>
  <c r="J334" i="2" l="1"/>
  <c r="I334" i="2"/>
  <c r="J333" i="2" l="1"/>
  <c r="I333" i="2"/>
  <c r="J556" i="2" l="1"/>
  <c r="I556" i="2"/>
  <c r="J332" i="2"/>
  <c r="I332" i="2"/>
  <c r="J331" i="2" l="1"/>
  <c r="I331" i="2"/>
  <c r="J41" i="2" l="1"/>
  <c r="I41" i="2"/>
  <c r="J40" i="2" l="1"/>
  <c r="I40" i="2"/>
  <c r="J330" i="2" l="1"/>
  <c r="I330" i="2"/>
  <c r="J555" i="2"/>
  <c r="I555" i="2"/>
  <c r="J39" i="2" l="1"/>
  <c r="I39" i="2"/>
  <c r="J554" i="2" l="1"/>
  <c r="I554" i="2"/>
  <c r="J38" i="2"/>
  <c r="I38" i="2"/>
  <c r="J166" i="2"/>
  <c r="I166" i="2"/>
  <c r="J241" i="2" l="1"/>
  <c r="I241" i="2"/>
  <c r="J329" i="2"/>
  <c r="I329" i="2"/>
  <c r="J328" i="2" l="1"/>
  <c r="I328" i="2"/>
  <c r="J327" i="2"/>
  <c r="I327" i="2"/>
  <c r="J326" i="2"/>
  <c r="I326" i="2"/>
  <c r="J325" i="2"/>
  <c r="I325" i="2"/>
  <c r="J324" i="2" l="1"/>
  <c r="I324" i="2"/>
  <c r="J553" i="2"/>
  <c r="I553" i="2"/>
  <c r="J323" i="2"/>
  <c r="I323" i="2"/>
  <c r="J37" i="2" l="1"/>
  <c r="I37" i="2"/>
  <c r="J552" i="2" l="1"/>
  <c r="I552" i="2"/>
  <c r="J322" i="2"/>
  <c r="I322" i="2"/>
  <c r="J321" i="2" l="1"/>
  <c r="I321" i="2"/>
  <c r="J320" i="2" l="1"/>
  <c r="I320" i="2"/>
  <c r="J319" i="2" l="1"/>
  <c r="I319" i="2"/>
  <c r="J36" i="2" l="1"/>
  <c r="I36" i="2"/>
  <c r="J240" i="2" l="1"/>
  <c r="I240" i="2"/>
  <c r="J318" i="2"/>
  <c r="I318" i="2"/>
  <c r="J35" i="2" l="1"/>
  <c r="I35" i="2"/>
  <c r="J317" i="2"/>
  <c r="I317" i="2"/>
  <c r="J316" i="2" l="1"/>
  <c r="I316" i="2"/>
  <c r="J315" i="2" l="1"/>
  <c r="I315" i="2"/>
  <c r="J314" i="2"/>
  <c r="I314" i="2"/>
  <c r="J219" i="2" l="1"/>
  <c r="I219" i="2"/>
  <c r="J34" i="2" l="1"/>
  <c r="I34" i="2"/>
  <c r="J313" i="2" l="1"/>
  <c r="I313" i="2"/>
  <c r="J33" i="2" l="1"/>
  <c r="I33" i="2"/>
  <c r="J258" i="2" l="1"/>
  <c r="I258" i="2"/>
  <c r="J218" i="2"/>
  <c r="I218" i="2"/>
  <c r="J312" i="2"/>
  <c r="I312" i="2"/>
  <c r="J311" i="2" l="1"/>
  <c r="I311" i="2"/>
  <c r="J32" i="2"/>
  <c r="I32" i="2"/>
  <c r="J31" i="2" l="1"/>
  <c r="I31" i="2"/>
  <c r="J310" i="2" l="1"/>
  <c r="I310" i="2"/>
  <c r="J165" i="2"/>
  <c r="I165" i="2"/>
  <c r="J309" i="2"/>
  <c r="I309" i="2"/>
  <c r="J30" i="2"/>
  <c r="I30" i="2"/>
  <c r="J308" i="2" l="1"/>
  <c r="I308" i="2"/>
  <c r="J239" i="2" l="1"/>
  <c r="I239" i="2"/>
  <c r="J551" i="2" l="1"/>
  <c r="I551" i="2"/>
  <c r="J29" i="2"/>
  <c r="I29" i="2"/>
  <c r="J307" i="2"/>
  <c r="I307" i="2"/>
  <c r="J306" i="2"/>
  <c r="I306" i="2"/>
  <c r="J28" i="2" l="1"/>
  <c r="I28" i="2"/>
  <c r="J305" i="2" l="1"/>
  <c r="I305" i="2"/>
  <c r="J257" i="2" l="1"/>
  <c r="I257" i="2"/>
  <c r="J27" i="2" l="1"/>
  <c r="I27" i="2"/>
  <c r="J164" i="2" l="1"/>
  <c r="I164" i="2"/>
  <c r="J205" i="2"/>
  <c r="I205" i="2"/>
  <c r="J304" i="2" l="1"/>
  <c r="I304" i="2"/>
  <c r="J303" i="2"/>
  <c r="I303" i="2"/>
  <c r="J163" i="2" l="1"/>
  <c r="I163" i="2"/>
  <c r="J302" i="2" l="1"/>
  <c r="I302" i="2"/>
  <c r="J26" i="2" l="1"/>
  <c r="I26" i="2"/>
  <c r="J301" i="2" l="1"/>
  <c r="I301" i="2"/>
  <c r="J299" i="2" l="1"/>
  <c r="I299" i="2"/>
  <c r="J300" i="2"/>
  <c r="I300" i="2"/>
  <c r="J25" i="2"/>
  <c r="I25" i="2"/>
  <c r="J550" i="2" l="1"/>
  <c r="I550" i="2"/>
  <c r="J24" i="2" l="1"/>
  <c r="I24" i="2"/>
  <c r="J162" i="2"/>
  <c r="I162" i="2"/>
  <c r="J256" i="2"/>
  <c r="I256" i="2"/>
  <c r="J549" i="2"/>
  <c r="I549" i="2"/>
  <c r="J23" i="2" l="1"/>
  <c r="I23" i="2"/>
  <c r="J298" i="2" l="1"/>
  <c r="J297" i="2"/>
  <c r="I297" i="2"/>
  <c r="J22" i="2"/>
  <c r="I22" i="2"/>
  <c r="J296" i="2"/>
  <c r="I296" i="2"/>
  <c r="J295" i="2"/>
  <c r="I295" i="2"/>
  <c r="J278" i="2"/>
  <c r="J21" i="2" l="1"/>
  <c r="I21" i="2"/>
  <c r="J20" i="2" l="1"/>
  <c r="I20" i="2"/>
  <c r="J294" i="2" l="1"/>
  <c r="I294" i="2"/>
  <c r="J161" i="2" l="1"/>
  <c r="I161" i="2"/>
  <c r="J19" i="2"/>
  <c r="I19" i="2"/>
  <c r="J293" i="2" l="1"/>
  <c r="I293" i="2"/>
  <c r="J292" i="2" l="1"/>
  <c r="I292" i="2"/>
  <c r="J291" i="2"/>
  <c r="I291" i="2"/>
  <c r="J204" i="2" l="1"/>
  <c r="I204" i="2"/>
  <c r="J160" i="2"/>
  <c r="I160" i="2"/>
  <c r="J18" i="2"/>
  <c r="I18" i="2"/>
  <c r="J290" i="2" l="1"/>
  <c r="I290" i="2"/>
  <c r="J159" i="2"/>
  <c r="I159" i="2"/>
  <c r="J17" i="2"/>
  <c r="I17" i="2"/>
  <c r="J16" i="2"/>
  <c r="I16" i="2"/>
  <c r="J15" i="2" l="1"/>
  <c r="I15" i="2"/>
  <c r="J158" i="2"/>
  <c r="I158" i="2"/>
  <c r="J255" i="2"/>
  <c r="I255" i="2"/>
  <c r="J14" i="2" l="1"/>
  <c r="J289" i="2" l="1"/>
  <c r="I289" i="2"/>
  <c r="J288" i="2" l="1"/>
  <c r="I288" i="2"/>
  <c r="J157" i="2" l="1"/>
  <c r="I157" i="2"/>
  <c r="J13" i="2" l="1"/>
  <c r="I13" i="2"/>
  <c r="J287" i="2" l="1"/>
  <c r="J531" i="2" s="1"/>
  <c r="I287" i="2"/>
  <c r="J246" i="2" l="1"/>
  <c r="J230" i="2"/>
  <c r="J209" i="2"/>
  <c r="J195" i="2"/>
  <c r="J181" i="2"/>
  <c r="J148" i="2"/>
  <c r="J574" i="2" l="1"/>
  <c r="J266" i="2" l="1"/>
  <c r="J596" i="2" l="1"/>
  <c r="J603" i="2" s="1"/>
  <c r="J588" i="2"/>
  <c r="J566" i="2"/>
  <c r="J270" i="2" l="1"/>
  <c r="J602" i="2" s="1"/>
  <c r="J605" i="2" l="1"/>
</calcChain>
</file>

<file path=xl/sharedStrings.xml><?xml version="1.0" encoding="utf-8"?>
<sst xmlns="http://schemas.openxmlformats.org/spreadsheetml/2006/main" count="1452" uniqueCount="969">
  <si>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</si>
  <si>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</si>
  <si>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</si>
  <si>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</si>
  <si>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</si>
  <si>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</si>
  <si>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</si>
  <si>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</si>
  <si>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</si>
  <si>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</si>
  <si>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</si>
  <si>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Laufende Positionen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</si>
  <si>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</si>
  <si>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</si>
  <si>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</si>
  <si>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</si>
  <si>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</si>
  <si>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</si>
  <si>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</si>
  <si>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</si>
  <si>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</si>
  <si>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</si>
  <si>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</si>
  <si>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</si>
  <si>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</si>
  <si>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</si>
  <si>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</si>
  <si>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</si>
  <si>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</si>
  <si>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</si>
  <si>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</si>
  <si>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</si>
  <si>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</si>
  <si>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</si>
  <si>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</si>
  <si>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</si>
  <si>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gesamte unrealisierte G/V (in RE)</t>
  </si>
  <si>
    <t>WKN</t>
  </si>
  <si>
    <t>HAACK-DAILY-Gesamtperformance 2024</t>
  </si>
  <si>
    <t>Positionstrading-Engagements 2024</t>
  </si>
  <si>
    <t>Kumulierter Gewinn 2024 in Risiko-Einheiten (RE)</t>
  </si>
  <si>
    <t>Gesamter Gewinn 2024 in %, wenn je Trade 1 % des Depots (1 RE) riskiert wurden</t>
  </si>
  <si>
    <t>Strategische Sektion-Engagements 2024</t>
  </si>
  <si>
    <t>Kummulierter Gewinn 2024 in %, wenn je Trade 1 % des Depots (1 RE) riskiert wurden</t>
  </si>
  <si>
    <t>Spezial-Ecke- Engagements 2024</t>
  </si>
  <si>
    <t>DAX Longterm-Trading 2024</t>
  </si>
  <si>
    <t>Ergebnis 2024:</t>
  </si>
  <si>
    <t>Gold Mini-Future-Long (Vont.) o.e. - 1.918/1.941</t>
  </si>
  <si>
    <t>VM35C5</t>
  </si>
  <si>
    <t xml:space="preserve">VM6MRH </t>
  </si>
  <si>
    <r>
      <t>DAX Mini-Future-Long (Vont.) o.e. 16.399/16.580</t>
    </r>
    <r>
      <rPr>
        <b/>
        <sz val="10"/>
        <rFont val="Arial"/>
        <family val="2"/>
      </rPr>
      <t xml:space="preserve"> </t>
    </r>
  </si>
  <si>
    <t>S&amp;P 500-Turbo-Long (HSBC) o.e. - 4.593</t>
  </si>
  <si>
    <t xml:space="preserve">HS39BT </t>
  </si>
  <si>
    <t>MB99XL</t>
  </si>
  <si>
    <t>VW Vz.Turbo-Short (Morgan St.) o.e. - 124,89</t>
  </si>
  <si>
    <t>VQ6GJE</t>
  </si>
  <si>
    <t>HD0S3V</t>
  </si>
  <si>
    <t>02.+ 03.01.</t>
  </si>
  <si>
    <t xml:space="preserve">DAX Turbo-Short (Vont.) o.e. - 17.923 </t>
  </si>
  <si>
    <t xml:space="preserve">Gold Mini-Future-Long (Unicredit) o.e. - 1.953/1.978 </t>
  </si>
  <si>
    <t>DAX-Call-OS (Vont.) 05.01.24 - 16.600</t>
  </si>
  <si>
    <t>VM54J1</t>
  </si>
  <si>
    <t>VM461S</t>
  </si>
  <si>
    <t>T-Notes Turbo-Long (HSBC) o.e.- 105,28</t>
  </si>
  <si>
    <t xml:space="preserve">HG6EB3 </t>
  </si>
  <si>
    <t xml:space="preserve">VM56GH </t>
  </si>
  <si>
    <t>USD/JPY Mini-Fut.-Short (Morgan St.) o.e. - 149,64/148,22</t>
  </si>
  <si>
    <t>ME4BG5</t>
  </si>
  <si>
    <r>
      <t>DAX Turbo-Long (Vont.) o.e. - 16.181</t>
    </r>
    <r>
      <rPr>
        <b/>
        <sz val="10"/>
        <rFont val="Arial"/>
        <family val="2"/>
      </rPr>
      <t xml:space="preserve"> </t>
    </r>
  </si>
  <si>
    <t>S&amp;P 500 Discount-Call-OS (Vont.) 03/24 - 4.600/4.800</t>
  </si>
  <si>
    <t>VM1AW7</t>
  </si>
  <si>
    <t>Brent Crude Oil Turbo-Short (Unicredit) o.e. - 89,60</t>
  </si>
  <si>
    <t>HD086X</t>
  </si>
  <si>
    <t>EUR/USD-Turbo-Long (Morgan St.) o.e. - 1,0625</t>
  </si>
  <si>
    <t xml:space="preserve">ME36Y4 </t>
  </si>
  <si>
    <r>
      <t>DAX Turbo-Long (HSBC) o.e. - 16.200</t>
    </r>
    <r>
      <rPr>
        <b/>
        <sz val="10"/>
        <rFont val="Arial"/>
        <family val="2"/>
      </rPr>
      <t xml:space="preserve"> </t>
    </r>
  </si>
  <si>
    <t xml:space="preserve">HS335H </t>
  </si>
  <si>
    <t>DAX-Call-OS (Vont.) 01/24 - 16.550</t>
  </si>
  <si>
    <t>VM5L2W</t>
  </si>
  <si>
    <t>S&amp;P 500-Call-OS (HSBC) 03/24 - 4.600</t>
  </si>
  <si>
    <t>HG4R6F</t>
  </si>
  <si>
    <t>Nikkei Mini-Future-Long (Vont.) o.e. - 30.841/31.450</t>
  </si>
  <si>
    <t>VM7BD0</t>
  </si>
  <si>
    <t>SAP Turbo-Long (Morgan St.) o.e.- 128,76</t>
  </si>
  <si>
    <t xml:space="preserve">ME31YU </t>
  </si>
  <si>
    <t xml:space="preserve">ME46X1 </t>
  </si>
  <si>
    <t>DAX Turbo-Long (Morgan St.) o.e. - 15.886</t>
  </si>
  <si>
    <t xml:space="preserve">HS3D9B </t>
  </si>
  <si>
    <t>S&amp;P 500-Turbo-Long (HSBC) o.e. - 4.530</t>
  </si>
  <si>
    <t xml:space="preserve">HC640P </t>
  </si>
  <si>
    <t>MB3DA8</t>
  </si>
  <si>
    <t>MDAX Mini-Fut.-Short (Morgan St.) o.e. - 28.500/27.925</t>
  </si>
  <si>
    <t>ME0UM1</t>
  </si>
  <si>
    <t>DAX-Put-OS (Vont.) 01/24 - 16.850</t>
  </si>
  <si>
    <t>VM6AZU</t>
  </si>
  <si>
    <t>Bayer Turbo-Long (HSBC) o.e.- 29,99</t>
  </si>
  <si>
    <t xml:space="preserve">HS32SV </t>
  </si>
  <si>
    <t>S&amp;P 500-Turbo-Long (Morgan St.) o.e. - 4.589</t>
  </si>
  <si>
    <t xml:space="preserve">ME4YR8 </t>
  </si>
  <si>
    <t>VM3ADU</t>
  </si>
  <si>
    <t>MB4N4U</t>
  </si>
  <si>
    <t>Gold Discount-Call-OS (Morgan St.) 03/24 - 2.000/2.250</t>
  </si>
  <si>
    <t>VW Vz.Turbo-Put (Vont.) 03/24 - 121,50</t>
  </si>
  <si>
    <t>10.+11.+ 12.</t>
  </si>
  <si>
    <r>
      <t>DAX Turbo-Put (Vont.) 06/24 - 17.000</t>
    </r>
    <r>
      <rPr>
        <b/>
        <sz val="10"/>
        <rFont val="Arial"/>
        <family val="2"/>
      </rPr>
      <t xml:space="preserve"> (1/2 Pos.)</t>
    </r>
  </si>
  <si>
    <t>VM60T6</t>
  </si>
  <si>
    <t>10.+15.01.</t>
  </si>
  <si>
    <t xml:space="preserve">Kupfer Turbo-Short (Morgan St.) o.e. - 4,20 </t>
  </si>
  <si>
    <t>Adidas Put-OS (Morgan St.) 06/24 - 190</t>
  </si>
  <si>
    <t>ME44RY</t>
  </si>
  <si>
    <t xml:space="preserve">HS42JY </t>
  </si>
  <si>
    <r>
      <t>DAX Turbo-Short (HSBC) o.e. - 16.875</t>
    </r>
    <r>
      <rPr>
        <b/>
        <sz val="10"/>
        <rFont val="Arial"/>
        <family val="2"/>
      </rPr>
      <t xml:space="preserve"> </t>
    </r>
  </si>
  <si>
    <t>VM6AZY</t>
  </si>
  <si>
    <t>DAX-Put-OS (Vont.) 01/24 - 16.600</t>
  </si>
  <si>
    <t>Dow Jones-Put-OS (Vont.) 04/24 - 37.500</t>
  </si>
  <si>
    <t>VM73DF</t>
  </si>
  <si>
    <t xml:space="preserve">HS417B </t>
  </si>
  <si>
    <t>DAX Turbo-Put (Vont.) 06/24 - 17.200</t>
  </si>
  <si>
    <t>VM5LWV</t>
  </si>
  <si>
    <t>S&amp;P 500 Turbo-Put (Vont.) 06/24 - 5.000</t>
  </si>
  <si>
    <t>VM6UGF</t>
  </si>
  <si>
    <t>HC9Q0X</t>
  </si>
  <si>
    <t>HS3DPZ</t>
  </si>
  <si>
    <t>Microsoft Turbo-Long (Vont.) o. e. - 360</t>
  </si>
  <si>
    <t>Intel Turbo-Long (HSBC) o. e. -39,58</t>
  </si>
  <si>
    <t>ME4FRX</t>
  </si>
  <si>
    <t>DAX-Put-OS (Morgan St.) 02/24 - 16.600</t>
  </si>
  <si>
    <r>
      <t>DAX Turbo-Put (HSBC) 02/24 - 16.850</t>
    </r>
    <r>
      <rPr>
        <b/>
        <sz val="10"/>
        <rFont val="Arial"/>
        <family val="2"/>
      </rPr>
      <t xml:space="preserve"> </t>
    </r>
  </si>
  <si>
    <t xml:space="preserve">HS3RP0 </t>
  </si>
  <si>
    <r>
      <t>DAX Turbo-Put (HSBC) 02/24 - 16.975</t>
    </r>
    <r>
      <rPr>
        <b/>
        <sz val="10"/>
        <rFont val="Arial"/>
        <family val="2"/>
      </rPr>
      <t xml:space="preserve"> </t>
    </r>
  </si>
  <si>
    <t>Sartorius Vz. Turbo-Short (Unicredit) o,.e. - 351,85</t>
  </si>
  <si>
    <t>18.+ 22.01.</t>
  </si>
  <si>
    <t>Infineon Turbo-Short (HSBC) o.e.- 40,31</t>
  </si>
  <si>
    <t xml:space="preserve">HS3Y7T </t>
  </si>
  <si>
    <t>DAX Mini-Future-Long (Unicredit) o.e. - 16.190/16.275</t>
  </si>
  <si>
    <t xml:space="preserve">HD16CE </t>
  </si>
  <si>
    <t>USD/JPY-Turbo-Short (Morgan St.) o.e. - 152,00</t>
  </si>
  <si>
    <t>MD53FR</t>
  </si>
  <si>
    <t>HelloFresh Turbo-Short (Unicredit) o.e.- 14,99</t>
  </si>
  <si>
    <t xml:space="preserve">HD1DWX </t>
  </si>
  <si>
    <t>S&amp;P 500 Turbo-Long (HSBC) o. e. - 4.699</t>
  </si>
  <si>
    <t>HS4310</t>
  </si>
  <si>
    <t>Infineon Put-OS (Vont.) 03/24 - 34,50</t>
  </si>
  <si>
    <t>VU50CP</t>
  </si>
  <si>
    <t xml:space="preserve">Kupfer Turbo-Short (Morgan St.) o.e. - 4,12 </t>
  </si>
  <si>
    <t>MB5UNP</t>
  </si>
  <si>
    <r>
      <t>DAX Turbo-Long (HSBC) o.e. - 16.509</t>
    </r>
    <r>
      <rPr>
        <b/>
        <sz val="10"/>
        <rFont val="Arial"/>
        <family val="2"/>
      </rPr>
      <t xml:space="preserve"> </t>
    </r>
  </si>
  <si>
    <t xml:space="preserve">HS4ATG </t>
  </si>
  <si>
    <t>S&amp;P 500-Call-OS (Vont.) 03/24 - 4.825</t>
  </si>
  <si>
    <t>VM6GQZ</t>
  </si>
  <si>
    <t>VU5MAS</t>
  </si>
  <si>
    <t>WTI Crude Oil-Turbo-Long (Morgan St.) o.e. - 69,88</t>
  </si>
  <si>
    <t xml:space="preserve">ME722A </t>
  </si>
  <si>
    <t>T-Bonds Turbo-Long (Morgan St.) o.e.- 115,82</t>
  </si>
  <si>
    <t xml:space="preserve">ME4ASE </t>
  </si>
  <si>
    <t>S&amp;P 500 Turbo-Put (Vont.) 06/24 - 5.100</t>
  </si>
  <si>
    <t>VM6UG5</t>
  </si>
  <si>
    <t>VQ6BVU</t>
  </si>
  <si>
    <t>DAX Turbo-Short (Vont.) o.e.- 17.352</t>
  </si>
  <si>
    <t xml:space="preserve">TT90QE </t>
  </si>
  <si>
    <t>DAX Turbo-Short (HSBC) o.e. - 17.100</t>
  </si>
  <si>
    <t>DAX-Put-OS (Vont.) 02/24 - 16.950</t>
  </si>
  <si>
    <t>VM6M2Y</t>
  </si>
  <si>
    <t>31.01.+ 01.02.</t>
  </si>
  <si>
    <t>Gold Discount-Call-OS (Vont.) 03/24 - 2.000/2.100</t>
  </si>
  <si>
    <t>MD86KU</t>
  </si>
  <si>
    <t xml:space="preserve">EUR/JPY Turbo-Short (Morgan St.) o.e. - 166,12 </t>
  </si>
  <si>
    <t>ME7BRU</t>
  </si>
  <si>
    <t>Nasdaq 100 Turbo-Short (Morgan St.) o.e. - 18.710</t>
  </si>
  <si>
    <t>Apple Inline-OS (Unicredit) 07/24, 130/200</t>
  </si>
  <si>
    <t xml:space="preserve">HD2C32 </t>
  </si>
  <si>
    <t>DAX Turbo-Put (Vont.) 03/24.- 17.300</t>
  </si>
  <si>
    <t>VU9FD8</t>
  </si>
  <si>
    <t>DAX Turbo-Short (HSBC) o.e. - 17.260</t>
  </si>
  <si>
    <t>HS1CWL</t>
  </si>
  <si>
    <t xml:space="preserve">HS4BFZ </t>
  </si>
  <si>
    <t>DAX Turbo-Long (HSBC) o.e. - 16.602</t>
  </si>
  <si>
    <t>Dt. Post Turbo-Long (Vont.) o.e.- 34,87</t>
  </si>
  <si>
    <t xml:space="preserve">VV8NPU </t>
  </si>
  <si>
    <t>VM6WF7</t>
  </si>
  <si>
    <t>DAX Turbo-Short (Vont.) o.e. - 17.357</t>
  </si>
  <si>
    <t>VM7XAQ</t>
  </si>
  <si>
    <t>HS2U9P</t>
  </si>
  <si>
    <t>Gold-Call-OS (Vont.) 05/24 - 2.020</t>
  </si>
  <si>
    <t>DAX Put-OS (Vont.) 05/24- 17.100</t>
  </si>
  <si>
    <t>VM73LY</t>
  </si>
  <si>
    <t>Adidas Turbo-Short (Vont.) o.e.- 182,64</t>
  </si>
  <si>
    <t>ME0G5C</t>
  </si>
  <si>
    <t>Kupfer Turbo-Short (Morgan St.) o.e.- 3,956</t>
  </si>
  <si>
    <t xml:space="preserve">HS4E19  </t>
  </si>
  <si>
    <t>DAX Turbo-Long (HSBC) o.e. - 16.736</t>
  </si>
  <si>
    <t>MDAX Mini-Fut.-Long (Morgan St.) o.e. - 24.821/25.291</t>
  </si>
  <si>
    <t xml:space="preserve">ME7A42 </t>
  </si>
  <si>
    <t xml:space="preserve">HS4NB5 </t>
  </si>
  <si>
    <t>Nasdaq 100 Turbo-Put (HSBC) 06/24 - 18.800</t>
  </si>
  <si>
    <t>12, + 13.02.</t>
  </si>
  <si>
    <t>Alphabet C Inline-OS (Unicredit) 07/24, 120/160</t>
  </si>
  <si>
    <t xml:space="preserve">HD25EU </t>
  </si>
  <si>
    <t>ME09PK</t>
  </si>
  <si>
    <t>DAX Turbo-Short (Morgan St.) o.e. - 17.225</t>
  </si>
  <si>
    <t>S&amp;P 500 Turbo-Put (Vont.) 06/24 - 5.150</t>
  </si>
  <si>
    <t xml:space="preserve">VM6UGT </t>
  </si>
  <si>
    <t>Amazon Inline-OS (Unicredit) 07/24, 120/190</t>
  </si>
  <si>
    <t xml:space="preserve">HD25DT </t>
  </si>
  <si>
    <t>Silber-Turbo-Long (Morgan St.) o.e. - 21,45</t>
  </si>
  <si>
    <t xml:space="preserve">MB082B </t>
  </si>
  <si>
    <t>Euro Bund Mini-Future-Long (HSBC) o.e. - 129,01/129,65</t>
  </si>
  <si>
    <t>VM9Y1H</t>
  </si>
  <si>
    <t>DAX-Put-OS (Vont.) 03/24 - 17.200</t>
  </si>
  <si>
    <t>VM60QU</t>
  </si>
  <si>
    <t>GBP/USD Mini-Future-Short (Vont.) o.e. - 1,3063/1,3018</t>
  </si>
  <si>
    <t>VQ42F7</t>
  </si>
  <si>
    <t>Silber-Turbo-Call (Vont.) 06/24 - 21,00</t>
  </si>
  <si>
    <t xml:space="preserve">VM7SSS  </t>
  </si>
  <si>
    <t>Lufthansa Turbo-Long (Vont.) o.e.- 6,73</t>
  </si>
  <si>
    <t xml:space="preserve">VM4X6J </t>
  </si>
  <si>
    <t>Nasdaq 100 Put-OS (Vont.) 04/24- 17.800</t>
  </si>
  <si>
    <t xml:space="preserve">VM8UXB </t>
  </si>
  <si>
    <t>S&amp;P 500 Discount Put-OS (Vont.) 06/24- 5000/4500</t>
  </si>
  <si>
    <t xml:space="preserve">VU9DLS </t>
  </si>
  <si>
    <t>VM47BX</t>
  </si>
  <si>
    <t>Palladium Mini-Future-Long (Vont.) o.e. - 783/795</t>
  </si>
  <si>
    <t>VM7P9S</t>
  </si>
  <si>
    <t>EUR/USD Turbo-Put (Vont.) 06/24 - 1,1300</t>
  </si>
  <si>
    <r>
      <t xml:space="preserve">Nikkei Mini-Fut.-Long (Vont.) o.e. - 34.343/34.970 </t>
    </r>
    <r>
      <rPr>
        <b/>
        <sz val="10"/>
        <rFont val="Arial"/>
        <family val="2"/>
      </rPr>
      <t>(1/2 Pos.)</t>
    </r>
  </si>
  <si>
    <t>VM8THS</t>
  </si>
  <si>
    <t>WTI Crude Oil-Turbo-Call (Vont.) 05/24 - 68,00</t>
  </si>
  <si>
    <t>DAX-Put-OS (Vont.) 03/24 - 17.500</t>
  </si>
  <si>
    <t>VM9L3C</t>
  </si>
  <si>
    <t>Nasdaq 100  Inline-OS (Unicredit) 07/24, 13.500/19.000</t>
  </si>
  <si>
    <t>HC5A9W</t>
  </si>
  <si>
    <t>DAX-Discount Put-OS (Unicredit) 03/24 - 17.500/17.000</t>
  </si>
  <si>
    <t>VM9JE5</t>
  </si>
  <si>
    <t>USD/JPY-Turbo-Call (Vornt.) 04/24 - 145,60</t>
  </si>
  <si>
    <t>Tesla Turbo-Put (Vont.) 06/24 - 220</t>
  </si>
  <si>
    <t>VM8LR6</t>
  </si>
  <si>
    <t>EUR/JPY Mini-Future-Long (Morgan St.) o.e. - 155,23/156,78</t>
  </si>
  <si>
    <t>ME6LZ9</t>
  </si>
  <si>
    <t>HD2A3P</t>
  </si>
  <si>
    <t xml:space="preserve">HD2X5T </t>
  </si>
  <si>
    <t>WTI Crude Oil-Turbo-Call (Vont.) 05/24 - 73,00</t>
  </si>
  <si>
    <t>VM9Y1N</t>
  </si>
  <si>
    <t>VD0386</t>
  </si>
  <si>
    <t>DAX-Put-OS (Vont.) 04/24 - 17.900</t>
  </si>
  <si>
    <t>ME8E37</t>
  </si>
  <si>
    <t>Fresenius SE Turbo-Short (Vont.) o.e.- 29,62</t>
  </si>
  <si>
    <t>VM24J0</t>
  </si>
  <si>
    <t>S&amp;P 500 Turbo-Put (Morgan St.) 04/24 - 5.300</t>
  </si>
  <si>
    <t>ME8W2X</t>
  </si>
  <si>
    <r>
      <t>DAX Turbo-Put (Vont.) 06/24 - 18.150</t>
    </r>
    <r>
      <rPr>
        <b/>
        <sz val="10"/>
        <rFont val="Arial"/>
        <family val="2"/>
      </rPr>
      <t xml:space="preserve"> </t>
    </r>
  </si>
  <si>
    <t xml:space="preserve">VM9LEM </t>
  </si>
  <si>
    <t xml:space="preserve">VM7LVL </t>
  </si>
  <si>
    <t>S&amp;P 500 Turbo-Put (Vont.) 06/24 - 5.350</t>
  </si>
  <si>
    <t xml:space="preserve">VD01YV </t>
  </si>
  <si>
    <r>
      <t>DAX Turbo-Long (Vont.) o.e. - 17.495</t>
    </r>
    <r>
      <rPr>
        <b/>
        <sz val="10"/>
        <rFont val="Arial"/>
        <family val="2"/>
      </rPr>
      <t xml:space="preserve"> </t>
    </r>
  </si>
  <si>
    <t>ME8RVT</t>
  </si>
  <si>
    <t xml:space="preserve">MG01JU </t>
  </si>
  <si>
    <t>S&amp;P 500 Turbo-Put (Morgan St.) 07/24 - 5.400</t>
  </si>
  <si>
    <t>08. + 11.03.</t>
  </si>
  <si>
    <t>DAX Turbo-Long (HSBC) o.e. - 17.213</t>
  </si>
  <si>
    <t xml:space="preserve">HS4ZZN </t>
  </si>
  <si>
    <t>ME72RM</t>
  </si>
  <si>
    <t>USD/JPY-Mini-Fut-Long (Morgan St.) o.e. -  143,27/144,82</t>
  </si>
  <si>
    <t>EUR/USD Turbo-Put (Vont.) 06/24 - 1,1400</t>
  </si>
  <si>
    <t>VM7QAB</t>
  </si>
  <si>
    <t>NVIDIA Inline-OS (Unicredit) 06/24, 600/1.100</t>
  </si>
  <si>
    <t xml:space="preserve">HD3FUE </t>
  </si>
  <si>
    <t>Alphabet C Inline-OS (Unicredit) 07/24, 110/150</t>
  </si>
  <si>
    <t xml:space="preserve">TT8705 </t>
  </si>
  <si>
    <t>DAX Turbo-Short (HSBC) o.e. - 18.752</t>
  </si>
  <si>
    <t>Nasdaq 100 Turbo-Short (Morgan St.) o.e. - 18.517</t>
  </si>
  <si>
    <t xml:space="preserve">ME5HQR </t>
  </si>
  <si>
    <t>DAX-Put-OS (Vont.) 04/24 - 18.100</t>
  </si>
  <si>
    <t>VD1BRU</t>
  </si>
  <si>
    <t xml:space="preserve">Apple Turbo-Short (Morgan St.) o.e. - 187,59 </t>
  </si>
  <si>
    <t>HS4ULZ</t>
  </si>
  <si>
    <t>Apple Turbo-Short (HSBC) o.e. - 186,00</t>
  </si>
  <si>
    <t>EUR/USD Put-OS (Vont.) 06/24 - 1,1000</t>
  </si>
  <si>
    <t>VU2KZ1</t>
  </si>
  <si>
    <t>S&amp;P 500 Put-OS (Vont.) 06/24 - 5.300</t>
  </si>
  <si>
    <t>VM98AL</t>
  </si>
  <si>
    <t xml:space="preserve">Kupfer Mini-Future-Short (Morgan St.) o.e. - 4,491/4,260 </t>
  </si>
  <si>
    <t>MB1CJN</t>
  </si>
  <si>
    <t>AUD/USD Turbo-Short (Morgan St.) o.e. - 0,7033</t>
  </si>
  <si>
    <t>MD6MSG</t>
  </si>
  <si>
    <t>HS4213</t>
  </si>
  <si>
    <t>VQ8EJZ</t>
  </si>
  <si>
    <t>DAX Turbo-Short (Vont.) o.e. - 18.395</t>
  </si>
  <si>
    <t>WTI Crude Oil-Turbo-Long (Morgan St.) o.e. - 75,68</t>
  </si>
  <si>
    <t xml:space="preserve">ME99Q1 </t>
  </si>
  <si>
    <t>Puma-Turbo-Short (HSBC) o.e. - 53,74/51,05</t>
  </si>
  <si>
    <t>21. + 25.03.</t>
  </si>
  <si>
    <t xml:space="preserve">HS3GVB </t>
  </si>
  <si>
    <t>Bayer Turbo-Long (HSBC) o.e.- 21,90</t>
  </si>
  <si>
    <t xml:space="preserve">HS5EB1 </t>
  </si>
  <si>
    <t>Euro Bund Turbo-Long (HSBC) o.e.- 131,32</t>
  </si>
  <si>
    <t>HS5HPH</t>
  </si>
  <si>
    <t>HS4EEW</t>
  </si>
  <si>
    <t>Tesla Turbo-Short (HSBC) o.e. - 206,64</t>
  </si>
  <si>
    <t>VX0BX5</t>
  </si>
  <si>
    <t>DAX Turbo-Short (Vont.) o.e. - 18.731</t>
  </si>
  <si>
    <t>VD0EPJ</t>
  </si>
  <si>
    <t>DAX Turbo-Put (Vont.) 06/24 - 19.000</t>
  </si>
  <si>
    <t xml:space="preserve">VD1VRY </t>
  </si>
  <si>
    <t>DAX Turbo-Put (Vont.) 12/24 - 19.125</t>
  </si>
  <si>
    <t>Gold Turbo-Put (Vont.) 06/24 - 2.350</t>
  </si>
  <si>
    <t xml:space="preserve">VD1X3Z </t>
  </si>
  <si>
    <t>Infineon Put-OS (Morgan St.) 09/24 - 30,00</t>
  </si>
  <si>
    <t>ME1608</t>
  </si>
  <si>
    <t>DAX-Put-OS (Vont.) 04/24 - 18.500</t>
  </si>
  <si>
    <t>VD13YE</t>
  </si>
  <si>
    <t>Kupfer Mini-Fut.-Short (Morgan St.) o.e.- 4,48/4,26</t>
  </si>
  <si>
    <t>HS5GX2</t>
  </si>
  <si>
    <t>DAX Turbo-Short (HSBC) o.e. - 18.645</t>
  </si>
  <si>
    <t xml:space="preserve">VD07VG </t>
  </si>
  <si>
    <r>
      <t>DAX Turbo-Put (Vont.) 12/24 - 18.800</t>
    </r>
    <r>
      <rPr>
        <b/>
        <sz val="10"/>
        <rFont val="Arial"/>
        <family val="2"/>
      </rPr>
      <t xml:space="preserve"> </t>
    </r>
  </si>
  <si>
    <t xml:space="preserve">VD0BLD </t>
  </si>
  <si>
    <t>Nikkei Turbo-Long (Vont.) o.e.- 37.574</t>
  </si>
  <si>
    <t>S&amp;P 500 Turbo-Short (Unicredit) o,.e. - 5.799</t>
  </si>
  <si>
    <t>HD24MF</t>
  </si>
  <si>
    <t>RWE Turbo-Long (Vont.) o.e.- 28,50</t>
  </si>
  <si>
    <t>VP3WFW</t>
  </si>
  <si>
    <t>HS3MGX</t>
  </si>
  <si>
    <t>DAX Turbo-Short (HSBC) o.e. - 18.574</t>
  </si>
  <si>
    <t>TT8HJ7</t>
  </si>
  <si>
    <t>GBP/USD Turbo-Short (Morgan St.) o.e. - 1,3103</t>
  </si>
  <si>
    <t>ME4Q9X</t>
  </si>
  <si>
    <t>TUI  Mini-Fut.-Short (Morgan St.) o.e.- 9,57/9,00</t>
  </si>
  <si>
    <t>MG16GU</t>
  </si>
  <si>
    <t>VD17D2</t>
  </si>
  <si>
    <t xml:space="preserve">WTI Crude Oil-Turbo-Call (Vont.) 05/24 - 78,00 </t>
  </si>
  <si>
    <t>Münch Rück  Turbo-Long (HSBC) o.e.- 378,51</t>
  </si>
  <si>
    <t xml:space="preserve">HS3EYD </t>
  </si>
  <si>
    <t>VD130H</t>
  </si>
  <si>
    <t>DAX-Put-OS (Vont.) 05/24 - 18.250</t>
  </si>
  <si>
    <t>S&amp;P 500 Turbo-Put (Vont.) 06/24 - 5.300</t>
  </si>
  <si>
    <t xml:space="preserve">VM62YC </t>
  </si>
  <si>
    <t xml:space="preserve">HS5G4V </t>
  </si>
  <si>
    <t>DAX Turbo-Short (HSBC) o.e. - 18.753</t>
  </si>
  <si>
    <t>EUR/CHF-Turbo-Long (Morgan St.) o.e. - 0,9481</t>
  </si>
  <si>
    <t>ME982V</t>
  </si>
  <si>
    <t xml:space="preserve">HS4EGE </t>
  </si>
  <si>
    <t>SAP Turbo-Long (HSBC) o.e.- 159,95</t>
  </si>
  <si>
    <t>VD17D5</t>
  </si>
  <si>
    <t>Nasdaq 100 Turbo-Short (HSBC) o.e. - 19.042</t>
  </si>
  <si>
    <t xml:space="preserve">HS5SV9 </t>
  </si>
  <si>
    <t>15.+16.04.</t>
  </si>
  <si>
    <t xml:space="preserve">WTI Crude Oil-Turbo-Call (Vont.) 05/24 - 77,00 </t>
  </si>
  <si>
    <t>HS5XRJ</t>
  </si>
  <si>
    <t>DAX Turbo-Short (HSBC) o.e. - 18.196</t>
  </si>
  <si>
    <t xml:space="preserve">HS53L8 </t>
  </si>
  <si>
    <t>DAX Turbo-Long (HSBC) o.e. - 17.577</t>
  </si>
  <si>
    <t>DAX-Call-OS (HSBC) 04/24 - 17.800</t>
  </si>
  <si>
    <t>HS3VS0</t>
  </si>
  <si>
    <t>VM8TJD</t>
  </si>
  <si>
    <t>S&amp;P 500 Mini-Future-Long (Vont.) o. e. - 4.789/4.848</t>
  </si>
  <si>
    <t>Siemens Discount-Call-OS (Morgan St.) 09/24 - 170/195</t>
  </si>
  <si>
    <t>ME9AKF</t>
  </si>
  <si>
    <t xml:space="preserve">VD0SNL </t>
  </si>
  <si>
    <t>DAX Turbo-Long (Vont) o.e. - 17.497</t>
  </si>
  <si>
    <t xml:space="preserve">VD0BF4 </t>
  </si>
  <si>
    <t>Nikkei Mini-Future-Long (Vont.) o.e.- 35.217/35.870</t>
  </si>
  <si>
    <t>DAX Turbo-Long (Vont) o.e. - 17.429</t>
  </si>
  <si>
    <t xml:space="preserve">VD0SN0 </t>
  </si>
  <si>
    <r>
      <t xml:space="preserve">Gold Turbo-Long (Morgan St.) o.e. - 2.006 </t>
    </r>
    <r>
      <rPr>
        <b/>
        <sz val="10"/>
        <rFont val="Arial"/>
        <family val="2"/>
      </rPr>
      <t>(1/3 Pos.)</t>
    </r>
  </si>
  <si>
    <t>S&amp;P 500 Turbo-Long (Morgan St.) o.e.- 4.851</t>
  </si>
  <si>
    <t xml:space="preserve">MG12BR </t>
  </si>
  <si>
    <t>DAX Turbo-Long (Morgan St.) o.e.- 17.360</t>
  </si>
  <si>
    <t xml:space="preserve">ME9EY9 </t>
  </si>
  <si>
    <t>VM9231</t>
  </si>
  <si>
    <t xml:space="preserve">WTI Crude Oil-Turbo-Call (Vont.) 05/24 - 75,00 </t>
  </si>
  <si>
    <t>Bayer Turbo-Long (Vont.) o.e.- 25,05</t>
  </si>
  <si>
    <t xml:space="preserve">VM5X0X </t>
  </si>
  <si>
    <t xml:space="preserve">HD3FUJ </t>
  </si>
  <si>
    <t>NVIDIA Inline-OS (Unicredit) 06/24, 700/1.100</t>
  </si>
  <si>
    <t>HD3HUP</t>
  </si>
  <si>
    <t>Gold Turbo-Long (Unicredit) o.e. - 2.154</t>
  </si>
  <si>
    <t>HC0DX6</t>
  </si>
  <si>
    <t>Euro Bund Turbo-Long (Unicredit) o.e.- 126,55</t>
  </si>
  <si>
    <t xml:space="preserve">HD4U2C </t>
  </si>
  <si>
    <t>Tesla Inline-OS (Unicredit) 08/24, 100/180</t>
  </si>
  <si>
    <t>DAX Turbo-Long (Vont) o.e. - 17.783</t>
  </si>
  <si>
    <t xml:space="preserve">VD4MR4  </t>
  </si>
  <si>
    <t>MDAX Turbo-Long (Vont.) o.e.- 25.468</t>
  </si>
  <si>
    <t xml:space="preserve">VM41HJ </t>
  </si>
  <si>
    <t xml:space="preserve">HD30SU  </t>
  </si>
  <si>
    <t xml:space="preserve">VM8TJG  </t>
  </si>
  <si>
    <t>DAX Turbo-Long (Unicredit) o.e.- 17.501</t>
  </si>
  <si>
    <t>S&amp;P 500 Turbo-Long (Morgan St.) o.e.- 4.881</t>
  </si>
  <si>
    <t xml:space="preserve">VD4MTZ  </t>
  </si>
  <si>
    <t>DAX Turbo-Call (Vont) 09/24 - 17.7720</t>
  </si>
  <si>
    <t xml:space="preserve">ME8TJ7 </t>
  </si>
  <si>
    <t>WTI Crude Oil-Turbo-Long (Morgan St.) o.e. - 74,93</t>
  </si>
  <si>
    <t xml:space="preserve">HS69BK </t>
  </si>
  <si>
    <t>DAX Turbo-Long (HSBC) o.e. - 17.852</t>
  </si>
  <si>
    <t>RWE-Turbo-Long (Morgan St.) o.e. - 29,88</t>
  </si>
  <si>
    <t>MB456V</t>
  </si>
  <si>
    <t xml:space="preserve">VD0ZFZ  </t>
  </si>
  <si>
    <t>DAX Turbo-Long (Vont) o.e. - 17.603</t>
  </si>
  <si>
    <r>
      <t xml:space="preserve">Russell 2000-ETF Turbo-Long (Vont.) o.e. - 161,13 </t>
    </r>
    <r>
      <rPr>
        <b/>
        <sz val="10"/>
        <rFont val="Arial"/>
        <family val="2"/>
      </rPr>
      <t>(1/2 Pos.)</t>
    </r>
  </si>
  <si>
    <t>VD3YKC</t>
  </si>
  <si>
    <t>Gold Turbo-Long (HSBC) o.e. - 2.268</t>
  </si>
  <si>
    <t>HS5U6Z</t>
  </si>
  <si>
    <t>AUD/USD Turbo-Long (Morgan St.) o.e. - 0,6297</t>
  </si>
  <si>
    <t>MB3UVG</t>
  </si>
  <si>
    <t>ME4A8J</t>
  </si>
  <si>
    <t>GBP/USD Turbo-Long (Morgan St.) o.e. - 1,2157</t>
  </si>
  <si>
    <t>HS4B2J</t>
  </si>
  <si>
    <t>DAX-Call-OS (Vont.) 05/24 - 17.950</t>
  </si>
  <si>
    <t>VM6UVT</t>
  </si>
  <si>
    <t>S&amp;P 500 Turbo-Long (HSBC) o.e. - 4.898</t>
  </si>
  <si>
    <t>Airbus Turbo-Long (Morgan St.) o.e. - 147,29</t>
  </si>
  <si>
    <t>ME9FPE</t>
  </si>
  <si>
    <t>DAX Turbo-Long (Unicredit) o.e. - 17.843</t>
  </si>
  <si>
    <t xml:space="preserve">HD3DD7  </t>
  </si>
  <si>
    <t>Silber Turbo-Long (HSBC) o.e. - 23,48</t>
  </si>
  <si>
    <t>HS5826</t>
  </si>
  <si>
    <t>MG11A4</t>
  </si>
  <si>
    <t>UBS Mini-Fut.-Long (Vont.) o.e.- 23,11/23,78</t>
  </si>
  <si>
    <t xml:space="preserve">VD1V9F </t>
  </si>
  <si>
    <t>ME19YM</t>
  </si>
  <si>
    <t>Silber Discount-Call-OS (Morgan St.) 03/24 - 27,50/30,00</t>
  </si>
  <si>
    <t xml:space="preserve">Kupfer Turbo-Long (Morgan St.) o.e. - 3,972 </t>
  </si>
  <si>
    <t>VW Vz.Turbo-Short (Vont.) o.e. - 125,93</t>
  </si>
  <si>
    <t>VD317H</t>
  </si>
  <si>
    <t>DAX-Put-OS (Vont.) 05/24 - 18.800</t>
  </si>
  <si>
    <t>VD216W</t>
  </si>
  <si>
    <t>08. + 10.05.</t>
  </si>
  <si>
    <t>Zalando Mini-Future-Short (Vont.) o.e.- 30,59/29,36</t>
  </si>
  <si>
    <t>VM1X66</t>
  </si>
  <si>
    <t>ME4X1X</t>
  </si>
  <si>
    <t>Hannover Rück Turbo-Long (Morgan St.) o.e. - 213,91</t>
  </si>
  <si>
    <t>VM95EK</t>
  </si>
  <si>
    <t>S&amp;P 500 Turbo-Put (Vont.) 06/24 - 5.610</t>
  </si>
  <si>
    <t>VD216V</t>
  </si>
  <si>
    <t>DAX-Put-OS (Vont.) 24.05.24 - 18.800</t>
  </si>
  <si>
    <t>USD/JPY-Turbo-Call (Vornt.) 07/24 - 148,00</t>
  </si>
  <si>
    <t>VD5FNN</t>
  </si>
  <si>
    <t>WTI Crude Oil-Turbo-Long (Morgan St.) o.e. - 72,88</t>
  </si>
  <si>
    <t xml:space="preserve">ME8TJ0 </t>
  </si>
  <si>
    <t xml:space="preserve">VD13NL </t>
  </si>
  <si>
    <r>
      <t>DAX Turbo-Put (Vont.) 12/24 - 19.200</t>
    </r>
    <r>
      <rPr>
        <b/>
        <sz val="10"/>
        <rFont val="Arial"/>
        <family val="2"/>
      </rPr>
      <t xml:space="preserve"> </t>
    </r>
  </si>
  <si>
    <t>HS3JP6</t>
  </si>
  <si>
    <t>VD2Y7B</t>
  </si>
  <si>
    <t>DAX-Put-OS (Vont.) 31.05.24 - 18.750</t>
  </si>
  <si>
    <t>MG46FQ</t>
  </si>
  <si>
    <t>Kupfer Turbo-Long (Morgan St.) o.e. - 4,30</t>
  </si>
  <si>
    <t>HD5AQJ</t>
  </si>
  <si>
    <t>Silber Mini-Future-Long (Unicredit) o.e. - 25,62/26,00</t>
  </si>
  <si>
    <t>S&amp;P 500-Put-OS (Vont.) 06/24 - 5.350</t>
  </si>
  <si>
    <t>VD0YJ0</t>
  </si>
  <si>
    <t>DAX-Put-OS (Vont.) 06/24 - 18.700</t>
  </si>
  <si>
    <t>VD2Y8N</t>
  </si>
  <si>
    <t xml:space="preserve">VM8THQ </t>
  </si>
  <si>
    <t xml:space="preserve">VD5P9N </t>
  </si>
  <si>
    <t>DAX Turbo-Long (Vont) o.e. - 18.162</t>
  </si>
  <si>
    <t>HD3GKJ</t>
  </si>
  <si>
    <t xml:space="preserve">WTI Crude Oil-Turbo-Call (Vont.) 08/24 - 69,00 </t>
  </si>
  <si>
    <t>VD6L4L</t>
  </si>
  <si>
    <t>Gold Turbo-Long (Vont.) o.e. - 2.274</t>
  </si>
  <si>
    <t>VD3EGT</t>
  </si>
  <si>
    <r>
      <t xml:space="preserve">Siemens-Turbo-Long (HSBC) o.e. - 151,16 </t>
    </r>
    <r>
      <rPr>
        <b/>
        <sz val="10"/>
        <rFont val="Arial"/>
        <family val="2"/>
      </rPr>
      <t xml:space="preserve"> </t>
    </r>
  </si>
  <si>
    <t>HD5F3V</t>
  </si>
  <si>
    <t>DAX Turbo-Long (Unicredit) o.e. - 18.251</t>
  </si>
  <si>
    <t>Nikkei Mini-Future-Long (Vont.) o.e.- 34.686/35.300</t>
  </si>
  <si>
    <t>22.+ 29.05.</t>
  </si>
  <si>
    <t>23.+ 29.05.</t>
  </si>
  <si>
    <t>27.+ 29.05.</t>
  </si>
  <si>
    <t xml:space="preserve">S&amp;P 500 Mini-Fut.-Long (Unicredit) o.e.- 5154/5198 </t>
  </si>
  <si>
    <t xml:space="preserve">VD4JW5 </t>
  </si>
  <si>
    <t>DAX Turbo-Long (Vont.) o.e.- 17.783</t>
  </si>
  <si>
    <t>Russell 2000-ETF Turbo-Long (Vont.) o.e. - 172,39</t>
  </si>
  <si>
    <t>VD3YKB</t>
  </si>
  <si>
    <t>MG3M7A</t>
  </si>
  <si>
    <t xml:space="preserve">Kupfer Turbo-Long (Morgan St.) o.e. - 4,18 </t>
  </si>
  <si>
    <t>MDAX Mini-Future-Long (Vont.) o.e.- 24-586/25.050</t>
  </si>
  <si>
    <t xml:space="preserve">VM41HY </t>
  </si>
  <si>
    <t>DAX Turbo-Long (Vont) o.e. - 18.110</t>
  </si>
  <si>
    <t xml:space="preserve">VD5LNZ </t>
  </si>
  <si>
    <t xml:space="preserve">MB10RG </t>
  </si>
  <si>
    <t>04. +10.06.</t>
  </si>
  <si>
    <r>
      <t>T-Notes Turbo-Long (Morgan St) o.e.- 105,19</t>
    </r>
    <r>
      <rPr>
        <b/>
        <sz val="10"/>
        <rFont val="Arial"/>
        <family val="2"/>
      </rPr>
      <t xml:space="preserve"> </t>
    </r>
  </si>
  <si>
    <t>DAX Turbo-Long (Vont) o.e. - 17.827</t>
  </si>
  <si>
    <t>MG1J69</t>
  </si>
  <si>
    <t>USD/CHF-Turbo-Short (Morgan St.) o.e. - 0,9222</t>
  </si>
  <si>
    <t xml:space="preserve">VD2L2M </t>
  </si>
  <si>
    <r>
      <t>DAX Turbo-Put (Vont.) 12/24 - 19.400</t>
    </r>
    <r>
      <rPr>
        <b/>
        <sz val="10"/>
        <rFont val="Arial"/>
        <family val="2"/>
      </rPr>
      <t xml:space="preserve"> </t>
    </r>
  </si>
  <si>
    <t>DAX Turbo-Short (Unicredit) o.e. - 18.959</t>
  </si>
  <si>
    <t xml:space="preserve">HB17J6 </t>
  </si>
  <si>
    <t xml:space="preserve">VD55H1 </t>
  </si>
  <si>
    <t>Commerzbank Turbo-Long (Vont.) o.e.- 14,33</t>
  </si>
  <si>
    <t>MG0G84</t>
  </si>
  <si>
    <t>DAX-Put-OS (HSBC.) 06/24 - 18.600</t>
  </si>
  <si>
    <t>HS5PSC</t>
  </si>
  <si>
    <t>ME8E5R</t>
  </si>
  <si>
    <t>Dow Jones Turbo-Put (Morgan St.) 09/24  - 40.500</t>
  </si>
  <si>
    <t>MG1DBS</t>
  </si>
  <si>
    <t>Kupfer Turbo-Long (Morgan St.) o.e. - 4,10</t>
  </si>
  <si>
    <t>Tesla-Turbo-Short (HSBC) o.e. - 211</t>
  </si>
  <si>
    <t>HS4EEZ</t>
  </si>
  <si>
    <t>VD6ZKF</t>
  </si>
  <si>
    <t>DAX Turbo-Put (Vont.) 12/24 - 18.800</t>
  </si>
  <si>
    <t xml:space="preserve">VD4MY3 </t>
  </si>
  <si>
    <t>DAX Turbo-Long (Vont) o.e. - 17.947</t>
  </si>
  <si>
    <t>EUR/USD -Call-OS (Vont.) 09/24 - 1,0700</t>
  </si>
  <si>
    <t>VD3YXR</t>
  </si>
  <si>
    <r>
      <t>STXE 600 Auto Mini-Fut.-Short (M.St.)o.e.-754/716 (</t>
    </r>
    <r>
      <rPr>
        <b/>
        <sz val="10"/>
        <rFont val="Arial"/>
        <family val="2"/>
      </rPr>
      <t>1/2 Pos.</t>
    </r>
    <r>
      <rPr>
        <sz val="10"/>
        <rFont val="Arial"/>
        <family val="2"/>
      </rPr>
      <t>)</t>
    </r>
  </si>
  <si>
    <t>DAX Turbo-Call  (Morgan St.) 09/24 - 16.690</t>
  </si>
  <si>
    <t>Gold Turbo-Long (Morgan St.) o.e. - 2.215</t>
  </si>
  <si>
    <t>MG11FP</t>
  </si>
  <si>
    <t>HS502A</t>
  </si>
  <si>
    <r>
      <t xml:space="preserve">DAX Turbo-Long (HSBC) o.e. - 17.744 </t>
    </r>
    <r>
      <rPr>
        <b/>
        <sz val="10"/>
        <rFont val="Arial"/>
        <family val="2"/>
      </rPr>
      <t xml:space="preserve"> </t>
    </r>
  </si>
  <si>
    <t xml:space="preserve">HS64N5 </t>
  </si>
  <si>
    <t>DAX Turbo-Long (HSBC) o.e. - 18.847</t>
  </si>
  <si>
    <t>DAX-Call-OS (Vont.) 06/24 - 18.150</t>
  </si>
  <si>
    <t>VM6UVL</t>
  </si>
  <si>
    <t>HS53KW</t>
  </si>
  <si>
    <t>DAX Turbo-Long (HSBC) o.e. - 17.801</t>
  </si>
  <si>
    <t xml:space="preserve">HS6HHP </t>
  </si>
  <si>
    <t>Silber-Turbo-Long (HSBC) o.e. - 27,81</t>
  </si>
  <si>
    <t>VD59BC</t>
  </si>
  <si>
    <t>Nasdaq 100 Turbo-Put (Vont.) 09/24. -20.800</t>
  </si>
  <si>
    <t>DAX Mini-Future-Short (Morgan St.) o.e. - 19.049/18.810</t>
  </si>
  <si>
    <t xml:space="preserve">MG5HCW </t>
  </si>
  <si>
    <t>Adidas Turbo-Short (HSBC) o.e. - 234,53</t>
  </si>
  <si>
    <t>HS6RHD</t>
  </si>
  <si>
    <t>DAX Turbo-Put (Vont.) 03/25 - 18.600</t>
  </si>
  <si>
    <t>VD71L7</t>
  </si>
  <si>
    <t>DAX Turbo-Put (Vont.) 12/24- 18.900</t>
  </si>
  <si>
    <t xml:space="preserve">VD1BUJ  </t>
  </si>
  <si>
    <t>DAX Turbo-Put (Vont.) 09/24 - 18.500</t>
  </si>
  <si>
    <t>VD71J8</t>
  </si>
  <si>
    <t>Nasdaq 100 Turbo-Put (Vont.) 09/24. -21.000</t>
  </si>
  <si>
    <t>VD6PU5</t>
  </si>
  <si>
    <t>Gold Turbo-Long (HSBC) o.e. - 2.248</t>
  </si>
  <si>
    <t>HS5U5K</t>
  </si>
  <si>
    <t>Adidas Mini-Future-Short (Vont.) o.e. - 249,15/242,92</t>
  </si>
  <si>
    <t>VX6CHT</t>
  </si>
  <si>
    <t>MG0BM0</t>
  </si>
  <si>
    <t>EUR/CHF-Turbo-Short (Morgan St.) o.e. - 1,0011</t>
  </si>
  <si>
    <t>MG3XKK</t>
  </si>
  <si>
    <t>Münchener Rück Turbo-Long (Morgan St.) o.e. - 409,71</t>
  </si>
  <si>
    <t>MG2EH4</t>
  </si>
  <si>
    <t>Eurostoxx 50-Turbo-Short (Morgan St.) o.e. - 5.117</t>
  </si>
  <si>
    <t>HS6HHQ</t>
  </si>
  <si>
    <t>Silber Turbo-Long (HSBC) o.e. - 28,04</t>
  </si>
  <si>
    <t>Dow Jones-Turbo-Put (Morgan St.) 09/24 - 40.500</t>
  </si>
  <si>
    <t xml:space="preserve">ME4K6F </t>
  </si>
  <si>
    <t>T-Bonds Turbo-Long (Morgan St.) o.e.- 111,73</t>
  </si>
  <si>
    <t>Adidas Turbo-Short (HSBC) o.e. - 239,77</t>
  </si>
  <si>
    <t>HG03ZU</t>
  </si>
  <si>
    <t>DAX Put-OS (Vont.) 08/24 - 18.400</t>
  </si>
  <si>
    <t>VD2L5Z</t>
  </si>
  <si>
    <t>DAX-Put-OS (Vont.) 07/24 - 18.500</t>
  </si>
  <si>
    <t>VD2L6P</t>
  </si>
  <si>
    <t xml:space="preserve">MG1LVS </t>
  </si>
  <si>
    <t>DAX Turbo-Short (Morgan St.) o.e. - 19.253</t>
  </si>
  <si>
    <t>DAX Turbo-Put (Vont.) 12/24 - 19.200</t>
  </si>
  <si>
    <t>VD13NL</t>
  </si>
  <si>
    <t>USD/JPY-Turbo-Short (Morgan St.) o.e. - 164,06</t>
  </si>
  <si>
    <t>MG1422</t>
  </si>
  <si>
    <t>VD16M5</t>
  </si>
  <si>
    <t>S&amp;P 500 Discount-Put-OS (Vont.) 09/24 - 5.750/5.250</t>
  </si>
  <si>
    <t>DAX Put-OS (HSBC) 07/24 - 18.600</t>
  </si>
  <si>
    <t>HS5PSV</t>
  </si>
  <si>
    <t>MG4Z41</t>
  </si>
  <si>
    <r>
      <t xml:space="preserve">Gold Turbo-Long (Morgan St.) o.e. - 2.299 </t>
    </r>
    <r>
      <rPr>
        <b/>
        <sz val="10"/>
        <rFont val="Arial"/>
        <family val="2"/>
      </rPr>
      <t>(1/2 Pos.)</t>
    </r>
  </si>
  <si>
    <t xml:space="preserve">WTI Crude Oil-Turbo-Call (Vont.) 11/24 - 72,00 </t>
  </si>
  <si>
    <t>VD7G44</t>
  </si>
  <si>
    <t>HS6MM2</t>
  </si>
  <si>
    <t>DAX Put-OS (HSBC) 07/24 - 18.700</t>
  </si>
  <si>
    <t>HC6KUE</t>
  </si>
  <si>
    <t>DAX Turbo-Short (Unicredit) o.e. - 18.837</t>
  </si>
  <si>
    <t xml:space="preserve">HD3NVK </t>
  </si>
  <si>
    <t>DAX Turbo-Short (Unicredit) o.e. - 19.276</t>
  </si>
  <si>
    <t>DAX Turbo-Put (HSBC) 08/24 - 18.950</t>
  </si>
  <si>
    <t>HS7KV7</t>
  </si>
  <si>
    <t>Nasdaq 100 Discount-Put-OS (Vont.) 10/24 - 21.000/20.000</t>
  </si>
  <si>
    <t>VD6FFR</t>
  </si>
  <si>
    <t xml:space="preserve">VD891M </t>
  </si>
  <si>
    <t>Nikkei Mini-Future-Long (Vont.) o.e.- 37.375/38.070</t>
  </si>
  <si>
    <t xml:space="preserve">VD85ZU </t>
  </si>
  <si>
    <t>DAX Turbo-Long (Vont) o.e. - 18.106</t>
  </si>
  <si>
    <t>VD7LJX</t>
  </si>
  <si>
    <t xml:space="preserve">WTI Crude Oil-Turbo-Call (Vont.) 11/24 - 73,00 </t>
  </si>
  <si>
    <t>MG1HN2</t>
  </si>
  <si>
    <t>Gold Turbo-Long (Morgan St.) o.e. - 2.306</t>
  </si>
  <si>
    <t>VD8VGL</t>
  </si>
  <si>
    <r>
      <t xml:space="preserve">Russell 2000-ETF Turbo-Call (Vont.) 1/25 - 185,00 </t>
    </r>
    <r>
      <rPr>
        <b/>
        <sz val="10"/>
        <rFont val="Arial"/>
        <family val="2"/>
      </rPr>
      <t>(1/2 Pos.)</t>
    </r>
  </si>
  <si>
    <t>HD4Y7P</t>
  </si>
  <si>
    <t>DAX Turbo-Long (Unicredit) o.e. - 17.938</t>
  </si>
  <si>
    <t>VD3ZTL</t>
  </si>
  <si>
    <t>HS5PT5</t>
  </si>
  <si>
    <t>DAX Discount-Put-OS (Vont.) 10/24 - 18.500/17.500</t>
  </si>
  <si>
    <t>MG21VY</t>
  </si>
  <si>
    <t>USD/JPY-Turbo-Short (Morgan St.) o.e. - 163,08</t>
  </si>
  <si>
    <t>DAX Turbo-Put (Vont.) 11/24 - 19.075</t>
  </si>
  <si>
    <t>VD650K</t>
  </si>
  <si>
    <t>DAX Turbo-Short (Unicredit) o.e. - 19.208</t>
  </si>
  <si>
    <t>HD2TXL</t>
  </si>
  <si>
    <t xml:space="preserve">MG5VN3 </t>
  </si>
  <si>
    <t>S&amp;P 500 Turbo-Put (Morgan St.) 12/24 - 5.700</t>
  </si>
  <si>
    <t>Tesla-Turbo-Short (HSBC) o.e. - 286,20</t>
  </si>
  <si>
    <t>HS7PDE</t>
  </si>
  <si>
    <t>DAX Put-OS (Vont.) 29.07.24 - 18.450</t>
  </si>
  <si>
    <t>VD9040</t>
  </si>
  <si>
    <t xml:space="preserve">VD4JW7 </t>
  </si>
  <si>
    <t>DAX Turbo-Long (Vont) o.e. - 17.927</t>
  </si>
  <si>
    <t>MG13LY</t>
  </si>
  <si>
    <t>DAX Discount-Put-OS (Morgan St.) 09/24 - 18.400/17.900</t>
  </si>
  <si>
    <t>ME1J6Z</t>
  </si>
  <si>
    <t>VD8389</t>
  </si>
  <si>
    <t>Dt. Bank Turbo-Put (Vont.) 12/24. -17,10</t>
  </si>
  <si>
    <t>VD12WD</t>
  </si>
  <si>
    <t>S&amp;P 500 Discount-Put-OS (Vont.) 12/24 - 5.750/5.250</t>
  </si>
  <si>
    <t xml:space="preserve">Gold Turbo-Long (Morgan St.) o.e. - 2.248 </t>
  </si>
  <si>
    <t>29.07.+ 01.08.</t>
  </si>
  <si>
    <t xml:space="preserve">HD75TL </t>
  </si>
  <si>
    <t>DAX Mini-Future-Short (Unicredit) o.e. - 18.869/18.715</t>
  </si>
  <si>
    <t>HS3JYQ</t>
  </si>
  <si>
    <t>DAX Turbo-Long (HSBC) o.e. - 16.493</t>
  </si>
  <si>
    <t xml:space="preserve">MD5Y0C </t>
  </si>
  <si>
    <t>EUR/USD-Turbo-Long (Morgan St.) o.e. - 1,0596</t>
  </si>
  <si>
    <t>Gold-Turbo-Long (Morgan St.) o.e. - 2.346</t>
  </si>
  <si>
    <t xml:space="preserve">MG6VV6 </t>
  </si>
  <si>
    <t>HS3DUM</t>
  </si>
  <si>
    <t>DAX Discount-Put-OS (Vont.) 09/24 - 17.800/15.800</t>
  </si>
  <si>
    <t>VM28SY</t>
  </si>
  <si>
    <t xml:space="preserve">HD7MJ9  </t>
  </si>
  <si>
    <t>DAX Turbo-Short (Unicredit) 10/24. - 18.425</t>
  </si>
  <si>
    <t>Airbus Turbo-Long (HSBC) o.e. - 125,78</t>
  </si>
  <si>
    <t>HS2M2G</t>
  </si>
  <si>
    <t xml:space="preserve">MD5K0P </t>
  </si>
  <si>
    <t>HS4A4V</t>
  </si>
  <si>
    <t>DAX Turbo-Long (HSBC) o.e. - 17.007</t>
  </si>
  <si>
    <t>Adidas Turbo-Put (Vont.) 12/24 -238,50</t>
  </si>
  <si>
    <t>VC09Z0</t>
  </si>
  <si>
    <t>DAX Turbo-Put (Unicredit) 10/24 -18.425</t>
  </si>
  <si>
    <t>HD7MJ9</t>
  </si>
  <si>
    <t>Dow Jones Discount-Put-OS (Vont.) 09/24 - 40.000/39.000</t>
  </si>
  <si>
    <t>VM6J1R</t>
  </si>
  <si>
    <t>VC0NEH</t>
  </si>
  <si>
    <t>Dt. Bank Turbo-Put (Vont.) 12/24 - 15,50</t>
  </si>
  <si>
    <t>DAX Put-OS (Morgan St.) 08/24 - 17.900</t>
  </si>
  <si>
    <t>MG4TDS</t>
  </si>
  <si>
    <t>Gold-Call-OS (Vont.) 10/24 - 2.460</t>
  </si>
  <si>
    <t>VD9PX8</t>
  </si>
  <si>
    <t xml:space="preserve">MG6XZH </t>
  </si>
  <si>
    <t>Gold-Turbo-Long (Morgan St.) o.e. - 2.357</t>
  </si>
  <si>
    <t>ME8D8G</t>
  </si>
  <si>
    <t>DAX Turbo-Long  (HSBC) open end-16.561 (Teilverkauf 50 %)</t>
  </si>
  <si>
    <t>DAX Turbo-Long  (HSBC) o. e.-16.561 (Restposition 50 %)</t>
  </si>
  <si>
    <t>EUR/JPY-Turbo-Short (Morgan St.) o.e. - 168,13</t>
  </si>
  <si>
    <t xml:space="preserve">MG7YQ4  </t>
  </si>
  <si>
    <t>DAX Put-OS (Morgan St.) 09/24 - 18.500</t>
  </si>
  <si>
    <t>ME97CW</t>
  </si>
  <si>
    <t>VC1S3K</t>
  </si>
  <si>
    <t>Adidas Turbo-Short (Vont.) o.e. - 240,41</t>
  </si>
  <si>
    <t>T-Notes-Turbo-Long (Morgan St.) o.e. - 107,99</t>
  </si>
  <si>
    <t>Gold-Call-OS (Morgan St..) 12/24 - 2.525</t>
  </si>
  <si>
    <t>MB3527</t>
  </si>
  <si>
    <t>Heidelberg Materials-Turbo-Short (Morgan St.) o.e. - 106,87</t>
  </si>
  <si>
    <t xml:space="preserve">MG0P5M  </t>
  </si>
  <si>
    <t xml:space="preserve">HS7H04  </t>
  </si>
  <si>
    <t>DAX Turbo-Short (HSBC) 09/24. - 19.100</t>
  </si>
  <si>
    <t>MG50CG</t>
  </si>
  <si>
    <t>S&amp;P 500-Put-OS (Morgan St.) 12/24 - 5.600</t>
  </si>
  <si>
    <t xml:space="preserve">MG0BM5 </t>
  </si>
  <si>
    <t>EUR/CHF-Turbo-Short (Morgan St.) o.e. - 0,9817</t>
  </si>
  <si>
    <t>HS8XZU</t>
  </si>
  <si>
    <t>DAX Turbo-Long (HSBC) o.e. - 18.492</t>
  </si>
  <si>
    <t xml:space="preserve">HS8N18 </t>
  </si>
  <si>
    <t>Silber-Turbo-Long (HSBC) o.e. - 27,21</t>
  </si>
  <si>
    <t>Nasdaq 100 Turbo-Put (Morgan St.) 12/24. -20.000</t>
  </si>
  <si>
    <t>MG9BYU</t>
  </si>
  <si>
    <t>Delivery Hero-Turbo-Short (Unicredit) o.e. - 29,48</t>
  </si>
  <si>
    <t>HD6GTE</t>
  </si>
  <si>
    <t>230.08.24</t>
  </si>
  <si>
    <t>HS91JR</t>
  </si>
  <si>
    <t>DAX Turbo-Long (HSBC) o.e. - 18.699</t>
  </si>
  <si>
    <t xml:space="preserve">HG53M1 </t>
  </si>
  <si>
    <t xml:space="preserve">MG7YQ6 </t>
  </si>
  <si>
    <t>EUR/JPY-Turbo-Short (Morgan St.) o.e. - 167,11</t>
  </si>
  <si>
    <t xml:space="preserve">MG2EGY </t>
  </si>
  <si>
    <t>Eurostoxx 50-Turbo-Short (Morgan St.) o.e. - 5.304</t>
  </si>
  <si>
    <t>Nasdaq 100-Turbo-Short (Morgan St.) o.e. - 20.011</t>
  </si>
  <si>
    <t xml:space="preserve">MG7MPD </t>
  </si>
  <si>
    <r>
      <t>T-Notes-Turbo-Short (HSBC.) o.e. - 116,34</t>
    </r>
    <r>
      <rPr>
        <b/>
        <sz val="10"/>
        <rFont val="Arial"/>
        <family val="2"/>
      </rPr>
      <t xml:space="preserve"> </t>
    </r>
  </si>
  <si>
    <t>Euro Bund Turbo-Short (Morgan St,) o.e.- 134,81</t>
  </si>
  <si>
    <t>ME594U</t>
  </si>
  <si>
    <t>VP5R8Q</t>
  </si>
  <si>
    <t>Kupfer Turbo-Long (Vont.) o.e. - 3,575</t>
  </si>
  <si>
    <t>USD/CAD-Turbo-Short (Vont.) o.e. - 1,3703</t>
  </si>
  <si>
    <t>VC2ALP</t>
  </si>
  <si>
    <t>HS8T4L</t>
  </si>
  <si>
    <t>DAX Turbo-Long (HSBC) o.e. - 18.260</t>
  </si>
  <si>
    <t>Russell 2000-ETF Turbo-Call (Vont.) 01/25 - 185,00</t>
  </si>
  <si>
    <t>VC1562</t>
  </si>
  <si>
    <t>03.+ 04.09.</t>
  </si>
  <si>
    <t xml:space="preserve">DAX Turbo-Long (Vont.) o.e. - 17,946 </t>
  </si>
  <si>
    <t>DAX Turbo-Long (Vont) o.e. - 18.135</t>
  </si>
  <si>
    <t xml:space="preserve">VC2A1D </t>
  </si>
  <si>
    <t>05. +.06.09.</t>
  </si>
  <si>
    <t>MG975F</t>
  </si>
  <si>
    <t>HD81Q8</t>
  </si>
  <si>
    <t>DAX Turbo-Long (Unicredit) o.e. - 18.199</t>
  </si>
  <si>
    <t xml:space="preserve">GBP/USD Turbo-Long (Vont.) o.e. - 1,2454 </t>
  </si>
  <si>
    <t>VD4SGD</t>
  </si>
  <si>
    <t>VC1HL6</t>
  </si>
  <si>
    <t>USD/CAD-Turbo-Short (Vont.) o.e. - 1,3825</t>
  </si>
  <si>
    <t>VM6G9Q</t>
  </si>
  <si>
    <t>VU8XSD</t>
  </si>
  <si>
    <t>HS8TJP</t>
  </si>
  <si>
    <t>DAX Turbo-Long (HSBC) o.e. - 17.975</t>
  </si>
  <si>
    <t xml:space="preserve">Palladium Mini-Future-Long (Vont.) o.e. - 780/793 </t>
  </si>
  <si>
    <t>VM49QH</t>
  </si>
  <si>
    <t>06.+10.09.</t>
  </si>
  <si>
    <r>
      <t>S&amp;P 500 Turbo-Long (Morgan St.) o.e. - 5.320</t>
    </r>
    <r>
      <rPr>
        <b/>
        <sz val="10"/>
        <rFont val="Arial"/>
        <family val="2"/>
      </rPr>
      <t xml:space="preserve"> </t>
    </r>
  </si>
  <si>
    <t xml:space="preserve">Eurostoxx 50 Mini-Fut.-Long (Vont.)o.e. 4.360/4.400 </t>
  </si>
  <si>
    <t>DAX Turbo-Long (Vont) o.e. - 17.996</t>
  </si>
  <si>
    <t xml:space="preserve">VC186J </t>
  </si>
  <si>
    <t>EUR/USD-Turbo-Long (Morgan St.) o.e. - 1,0695</t>
  </si>
  <si>
    <t xml:space="preserve">MD8VYH </t>
  </si>
  <si>
    <t>11..09.24</t>
  </si>
  <si>
    <t>MG9756</t>
  </si>
  <si>
    <t>S&amp;P 500 Turbo-Long (Morgan St.) o.e. - 5.281</t>
  </si>
  <si>
    <t>Nikkei Turbo-Long (Vont.) o.e. 30.995</t>
  </si>
  <si>
    <t>09.+ 12.09.</t>
  </si>
  <si>
    <t>HS8PXE</t>
  </si>
  <si>
    <t>DAX Turbo-Long (HSBC) o.e. - 18.111</t>
  </si>
  <si>
    <t>09.+ 11.09</t>
  </si>
  <si>
    <t>Lufthansa-Turbo-Long (Morgan St.) o.e. - 5,47</t>
  </si>
  <si>
    <t xml:space="preserve">MJ0QGH </t>
  </si>
  <si>
    <t>EUR/JPY-Turbo-Long (Morgan St.) o.e. - 152,14</t>
  </si>
  <si>
    <t>HS7RTG</t>
  </si>
  <si>
    <t>ME48EY</t>
  </si>
  <si>
    <t>18. + 19.09.</t>
  </si>
  <si>
    <t>EUR/USD Turbo-Long (HSBC) o.e. - 1,0808</t>
  </si>
  <si>
    <t>DAX Turbo-Long (Unicredit) o.e. - 18.400</t>
  </si>
  <si>
    <t>Dt. Telekom-Turbo-Long (Morgan St.) o.e. - 24,01</t>
  </si>
  <si>
    <t xml:space="preserve">MG9278 </t>
  </si>
  <si>
    <t>VD0369</t>
  </si>
  <si>
    <t>DAX Turbo-Long (HSBC) o.e. - 18.599</t>
  </si>
  <si>
    <t>HS9BWT</t>
  </si>
  <si>
    <t>S&amp;P 500-Put-OS (Vont.) 12/24 - 5.900</t>
  </si>
  <si>
    <t>VD9U7E</t>
  </si>
  <si>
    <t>DAX Put-OS (Morgan St.) 10/24 - 18.900</t>
  </si>
  <si>
    <t>MG8ARJ</t>
  </si>
  <si>
    <t>MG40HQ</t>
  </si>
  <si>
    <t xml:space="preserve">Silber Turbo-Short (Morgan St.) o.e. - 34,00 </t>
  </si>
  <si>
    <t>23.+ 24.09.</t>
  </si>
  <si>
    <t>DAX Reverse-Bonus-Zt. (HSBC) 06/24, 18.900</t>
  </si>
  <si>
    <t>HD0ULT</t>
  </si>
  <si>
    <t>DAX Reverse-Bonus-Zt. (Unicredit) 11/24, 19.500</t>
  </si>
  <si>
    <t>DAX Turbo-Put (Vont.) 12/24 - 19.800</t>
  </si>
  <si>
    <t xml:space="preserve">VD217J </t>
  </si>
  <si>
    <t>VD88N5</t>
  </si>
  <si>
    <t>EUR/USD Turbo-Call (Vont.) o.e. - 1,0750</t>
  </si>
  <si>
    <t>DAX Turbo-Put (Vont.) 12/24 - 18.900</t>
  </si>
  <si>
    <t xml:space="preserve">VC25L9 </t>
  </si>
  <si>
    <t>DAX Turbo-Put (Vont.) 02/25 - 19.500</t>
  </si>
  <si>
    <t>MG68ZX</t>
  </si>
  <si>
    <t>HS9F6C</t>
  </si>
  <si>
    <t xml:space="preserve">GBP/USD Turbo-Long (Morgan St.) o.e. - 1,2678 </t>
  </si>
  <si>
    <t>MJ0SAT</t>
  </si>
  <si>
    <t xml:space="preserve">Silber Turbo-Long (Morgan St.) o.e. - 29,98 </t>
  </si>
  <si>
    <t xml:space="preserve">DAX Turbo-Long (HSBC) o.e. - 18.899 </t>
  </si>
  <si>
    <t>HS9ERW</t>
  </si>
  <si>
    <t>04.+07.10.</t>
  </si>
  <si>
    <t xml:space="preserve">Bayer Turbo-Long (HSBC) o.e. - 26,95 </t>
  </si>
  <si>
    <t>Palladium Turbo-Short (Unicredit) o.e. - 1.223</t>
  </si>
  <si>
    <t>HD1J1S</t>
  </si>
  <si>
    <t>MG7JRF</t>
  </si>
  <si>
    <t>Nasdaq 100 Turbo-Short (Morgan St.) 11/24 - 20.525</t>
  </si>
  <si>
    <t>VC19BV</t>
  </si>
  <si>
    <t>VC352P</t>
  </si>
  <si>
    <t>EUR/JPY-Turbo-Long (Vont.) o.e. - 156,72</t>
  </si>
  <si>
    <t xml:space="preserve">HS9K6K  </t>
  </si>
  <si>
    <t>DAX Turbo-Short (HSBC) o.e.. - 19.354</t>
  </si>
  <si>
    <r>
      <t>Apple Turbo-Short (Unicredit) o.e.- 230,03 (</t>
    </r>
    <r>
      <rPr>
        <b/>
        <sz val="10"/>
        <rFont val="Arial"/>
        <family val="2"/>
      </rPr>
      <t>1/2 Pos.</t>
    </r>
    <r>
      <rPr>
        <sz val="10"/>
        <rFont val="Arial"/>
        <family val="2"/>
      </rPr>
      <t>)</t>
    </r>
  </si>
  <si>
    <r>
      <t>Amazon Turbo-Put (Vont.) 12/24.- 195,00 (</t>
    </r>
    <r>
      <rPr>
        <b/>
        <sz val="10"/>
        <rFont val="Arial"/>
        <family val="2"/>
      </rPr>
      <t>1/2 Pos.</t>
    </r>
    <r>
      <rPr>
        <sz val="10"/>
        <rFont val="Arial"/>
        <family val="2"/>
      </rPr>
      <t>)</t>
    </r>
  </si>
  <si>
    <t>HD8XPK</t>
  </si>
  <si>
    <t>VC4MRZ</t>
  </si>
  <si>
    <r>
      <t>Microsoft Turbo-Short (Unicredit) o.e.- 430,07 (</t>
    </r>
    <r>
      <rPr>
        <b/>
        <sz val="10"/>
        <rFont val="Arial"/>
        <family val="2"/>
      </rPr>
      <t>1/2 Pos.</t>
    </r>
    <r>
      <rPr>
        <sz val="10"/>
        <rFont val="Arial"/>
        <family val="2"/>
      </rPr>
      <t>)</t>
    </r>
  </si>
  <si>
    <t>HD8XQ1</t>
  </si>
  <si>
    <t>HS94TM</t>
  </si>
  <si>
    <t>DAX-Call-OS (Vont.) 09/24 - 18.900</t>
  </si>
  <si>
    <t>DAX-Call-OS (Vont.) 10/24 - 19.100</t>
  </si>
  <si>
    <t>VC47A9</t>
  </si>
  <si>
    <t>VC4H3P</t>
  </si>
  <si>
    <t>DAX Turbo-Long (Vont.) o.e. - 18.604</t>
  </si>
  <si>
    <t>MJ117N</t>
  </si>
  <si>
    <t>S&amp;P 500 Turbo-Long (Morgan St.) o.e. - 5589</t>
  </si>
  <si>
    <t>VC1XXK</t>
  </si>
  <si>
    <t>09.+ 10.10.</t>
  </si>
  <si>
    <t xml:space="preserve">Silber Turbo-Long (HSBC) o.e. - 27,79  </t>
  </si>
  <si>
    <t>VC355T</t>
  </si>
  <si>
    <t>HG5TW0</t>
  </si>
  <si>
    <t>HS9LA0</t>
  </si>
  <si>
    <t>DAX Turbo-Long (HSBC) o.e. - 18.891</t>
  </si>
  <si>
    <t>10. + 14.10.</t>
  </si>
  <si>
    <t xml:space="preserve">Kupfer Turbo-Long (Vont.) o.e. - 4,05 </t>
  </si>
  <si>
    <t>HS064F</t>
  </si>
  <si>
    <t>DAX Put-OS (Vont.) 25.10.24 - 19.600</t>
  </si>
  <si>
    <t>VC2856</t>
  </si>
  <si>
    <t xml:space="preserve">VC4H73 </t>
  </si>
  <si>
    <t>14.+ 16.10.</t>
  </si>
  <si>
    <t xml:space="preserve">BASF Turbo-Long (HSBC) o.e. - 39,77  </t>
  </si>
  <si>
    <t>DAX Turbo-Long (Vont) o.e. - 18.909</t>
  </si>
  <si>
    <t>Russell 2000-ETF Turbo-Call (Vont.) 01/25 - 195,00</t>
  </si>
  <si>
    <t>VD8VGP</t>
  </si>
  <si>
    <t>11.+ 17.10.</t>
  </si>
  <si>
    <t xml:space="preserve">USD/JPY Turbo-Call (Vont.) 12/24 - 141,00 </t>
  </si>
  <si>
    <t>Nasdaq 100-Put-OS (HSBC) 12/24 - 20.500</t>
  </si>
  <si>
    <t>HS8ASL</t>
  </si>
  <si>
    <t>Brent Crude Oil Turbo-Long (HSBC) o.e. - 66,66</t>
  </si>
  <si>
    <t>15. + 18.10.</t>
  </si>
  <si>
    <t>MJ0XF8</t>
  </si>
  <si>
    <t>Kupfer Turbo-Long (Morgan St.) o.e. - 4,1080</t>
  </si>
  <si>
    <t>HG53M1</t>
  </si>
  <si>
    <t>MG50GR</t>
  </si>
  <si>
    <t>S&amp;P 500-Put-OS (Morgan St.) 12/24 - 5.900</t>
  </si>
  <si>
    <t>Nasdaq 100-Put-OS (Vont.) 01/25 - 20.050</t>
  </si>
  <si>
    <t>VC5G3V</t>
  </si>
  <si>
    <t>VC2GMA</t>
  </si>
  <si>
    <t>DAX Turbo-Put (Vont.) 01/25 - 19.900</t>
  </si>
  <si>
    <t>VC4V24</t>
  </si>
  <si>
    <t xml:space="preserve">T-Notes Turbo-Short (HSBC) o.o. - 115,97 </t>
  </si>
  <si>
    <t>18.+ 22.10.</t>
  </si>
  <si>
    <t>DAX Put-OS (Vont.) 25.10.24 - 19.450</t>
  </si>
  <si>
    <t>VC26K8</t>
  </si>
  <si>
    <t>DAX Turbo-Put (Vont.) 01/25 - 19.800</t>
  </si>
  <si>
    <t>VD26KS</t>
  </si>
  <si>
    <t>DAX Put-OS (Vont.) 12/24 - 19.800</t>
  </si>
  <si>
    <t>VC5AZR</t>
  </si>
  <si>
    <t xml:space="preserve">USD/JPY Turbo-Call (Vont.) 12/24 - 146,00 </t>
  </si>
  <si>
    <t>VC40CR</t>
  </si>
  <si>
    <t>DAX Put-OS (Vont.) 01/25 - 19.650</t>
  </si>
  <si>
    <t>VC6FLK</t>
  </si>
  <si>
    <t>Silber-Put-OS (Vont.) 01/25 - 34,00</t>
  </si>
  <si>
    <t>DAX Put-OS (Vont.) 01.11.24 - 19.550</t>
  </si>
  <si>
    <t>VC4SD6</t>
  </si>
  <si>
    <t>DAX Discount-Put-OS (Morgan St.) 11/24 - 19.400/18.900</t>
  </si>
  <si>
    <t>MG9Y87</t>
  </si>
  <si>
    <t xml:space="preserve">Dt.Lufthansa Turbo-Long (Vont.) o.e. - 5,59 </t>
  </si>
  <si>
    <t>VD13DS</t>
  </si>
  <si>
    <t>HS9D1S</t>
  </si>
  <si>
    <t>S&amp;P 500 Discount-Put-OS (Vont.) 12/24 - 5.900/5.700</t>
  </si>
  <si>
    <t>Dt.Lufthansa Turbo-Long (HSBC) o.e. - 5,77</t>
  </si>
  <si>
    <t>Kupfer Turbo-Long (Morgan St.) o.e. - 3,97</t>
  </si>
  <si>
    <t>MG119U</t>
  </si>
  <si>
    <t>DAX Turbo-Put (Vont.) 02/25 - 19.700</t>
  </si>
  <si>
    <t>VC25LW</t>
  </si>
  <si>
    <t>HT09QR</t>
  </si>
  <si>
    <t>MG9BYL</t>
  </si>
  <si>
    <t>Nasdaq 100 Turbo-Short (Morgan St.) 12/24 - 21.400</t>
  </si>
  <si>
    <t>VC6U4B</t>
  </si>
  <si>
    <t>AMD Turbo-Short (Vont.) o.e.- 156,69</t>
  </si>
  <si>
    <t>DAX Put-OS (HSBC) 12/24 - 19.600</t>
  </si>
  <si>
    <t>HS6MKY</t>
  </si>
  <si>
    <t>VC4PGB</t>
  </si>
  <si>
    <t>DAX Put-OS (Vont.) 12/24 - 19.450</t>
  </si>
  <si>
    <t xml:space="preserve">VD7GVL </t>
  </si>
  <si>
    <t>Gold Turbo-Put (Vont.) 03/25 - 2.775</t>
  </si>
  <si>
    <t>Eurostoxx 50-Turbo-Short (Morgan St.) o.e. - 5.077</t>
  </si>
  <si>
    <t xml:space="preserve">MG0H57 </t>
  </si>
  <si>
    <t>Apple Turbo-Short (Vont.) o.e.- 242,24</t>
  </si>
  <si>
    <t>VD7UQW</t>
  </si>
  <si>
    <t>MJ2KML</t>
  </si>
  <si>
    <t>Gold Turbo-Put (Vont.) 03/25 - 2.755</t>
  </si>
  <si>
    <t xml:space="preserve">VC7AUM </t>
  </si>
  <si>
    <t>DAX Turbo-Put (Vont.) 02/25 - 19.825</t>
  </si>
  <si>
    <t>DAX Turbo-Put (HSBC) 12/24 - 19.825</t>
  </si>
  <si>
    <t>VC26PE</t>
  </si>
  <si>
    <t xml:space="preserve">T-Bonds Turbo-Short (Morgan St.) o.o. - 123,33 </t>
  </si>
  <si>
    <t>07.+ 08.11.</t>
  </si>
  <si>
    <t>Nasdaq 100 Turbo-Short (Morgan St.) 03/25 - 22.100</t>
  </si>
  <si>
    <t>MJ4M7J</t>
  </si>
  <si>
    <t>VC7KDX</t>
  </si>
  <si>
    <t>Brent Crude Oil Turbo-Call (Vont.) 01/25 - 63,00</t>
  </si>
  <si>
    <t>HS9DPZ</t>
  </si>
  <si>
    <t>DAX Turbo-Long  (HSBC) open end - 18.709</t>
  </si>
  <si>
    <t xml:space="preserve">MG99QW </t>
  </si>
  <si>
    <t>Gold-Turbo-Long (Morgan St.) o.e. - 2.489</t>
  </si>
  <si>
    <t>DAX Turbo-Short (Vont.) o.e.. - 19.895</t>
  </si>
  <si>
    <t>VC51NY</t>
  </si>
  <si>
    <t>DAX Turbo-Long (Vont) o.e. - 18.661</t>
  </si>
  <si>
    <t>HS8RQT</t>
  </si>
  <si>
    <t>Allianz Turbo-Long (HSBC) o.e. - 267,01</t>
  </si>
  <si>
    <t>VC3X3H</t>
  </si>
  <si>
    <t xml:space="preserve">VC3RZV </t>
  </si>
  <si>
    <t>DAX Turbo-Long (Vont) o.e. - 18.520</t>
  </si>
  <si>
    <t>Eurostoxx 50 Turbo-Long (HSBC) o.e. - 4.544</t>
  </si>
  <si>
    <t>HS8FF9</t>
  </si>
  <si>
    <t>DAX-Call-OS (Vont.) 22.11.24 - 19.100</t>
  </si>
  <si>
    <t>VC0703</t>
  </si>
  <si>
    <t>13.+.14.11</t>
  </si>
  <si>
    <t xml:space="preserve">Russell 2000-ETF Turbo-Call (Vont.) 01/25 - 210,00 </t>
  </si>
  <si>
    <t xml:space="preserve">VC4H41 </t>
  </si>
  <si>
    <t>DAX Turbo-Long (Vont) o.e. - 18.853</t>
  </si>
  <si>
    <t>HS8NH1</t>
  </si>
  <si>
    <t>Mercedes-Benz Turbo-Long (HSBC) o.e. - 43,30</t>
  </si>
  <si>
    <t>VC3VH6</t>
  </si>
  <si>
    <t>DAX Mini-Future-Long (Vont.) o.e. - 18.498/18.720</t>
  </si>
  <si>
    <t>DAX-Call-OS (Vont.)  12/24 - 19.100</t>
  </si>
  <si>
    <t>VM60NB</t>
  </si>
  <si>
    <t>Silber-Turbo-Long (Morgan St.) o.e. - 28,77</t>
  </si>
  <si>
    <t xml:space="preserve">MJ0ZX4 </t>
  </si>
  <si>
    <t>DAX Mini-Future-Long (Unicredit) o.e. - 18.681/18.775</t>
  </si>
  <si>
    <t xml:space="preserve">HD8ZQA </t>
  </si>
  <si>
    <t>DAX Turbo-Long (HSBC) o.e. - 18.558</t>
  </si>
  <si>
    <t>HS96J0</t>
  </si>
  <si>
    <t>HT01BG</t>
  </si>
  <si>
    <t>Eurostoxx 50 Turbo-Long (HSBC) o.e. - 4.543</t>
  </si>
  <si>
    <t>DAX Turbo-Long (Unicredit) o.e. - 18.741</t>
  </si>
  <si>
    <t xml:space="preserve">HD818R </t>
  </si>
  <si>
    <t>DAX Turbo-Long (Vont) o.e. - 18.601</t>
  </si>
  <si>
    <t xml:space="preserve">VC3U9V </t>
  </si>
  <si>
    <t>HS8RKB</t>
  </si>
  <si>
    <r>
      <t>DAX Turbo-Long (HSBC) o.e. - 18.314</t>
    </r>
    <r>
      <rPr>
        <b/>
        <sz val="10"/>
        <rFont val="Arial"/>
        <family val="2"/>
      </rPr>
      <t xml:space="preserve"> </t>
    </r>
  </si>
  <si>
    <t>20.+ 21.11.</t>
  </si>
  <si>
    <r>
      <t>S&amp;P 500 Turbo-Long (HSBC) o.e. - 5776</t>
    </r>
    <r>
      <rPr>
        <b/>
        <sz val="10"/>
        <rFont val="Arial"/>
        <family val="2"/>
      </rPr>
      <t xml:space="preserve"> </t>
    </r>
  </si>
  <si>
    <t>&lt;-- Jan.  DAX Reverser (Unicredit.) 04/24 17.600</t>
  </si>
  <si>
    <t xml:space="preserve">EUR/JPY Turbo-Long (Morgan St.) o.e. - 155,78 </t>
  </si>
  <si>
    <t>MJ19B3</t>
  </si>
  <si>
    <t>DAX Turbo-Long (Vont) o.e. - 18.987</t>
  </si>
  <si>
    <t>VC87ER</t>
  </si>
  <si>
    <t>Commerzbank Turbo-Long (HSBC) o.e. - 13,09</t>
  </si>
  <si>
    <t>HS9AZ6</t>
  </si>
  <si>
    <t>T-Notes Turbo-Long (Morgan St) o.e.- 108,03</t>
  </si>
  <si>
    <t xml:space="preserve">Dell Turbo-Long (Vont.) o.e. - 112,50 </t>
  </si>
  <si>
    <t>VC3ZL9</t>
  </si>
  <si>
    <t>MJ0SA6</t>
  </si>
  <si>
    <t>Silber Turbo-Long (Morgan St.) o.e. - 26,22</t>
  </si>
  <si>
    <t>MJ4BLH</t>
  </si>
  <si>
    <t>Nasdaq 100 Turbo-Short (Morgan St.) 03/25 - 21.600</t>
  </si>
  <si>
    <t>DAX Put-OS (Vont.) 01/25 - 19.800</t>
  </si>
  <si>
    <t>VC4V1L</t>
  </si>
  <si>
    <t>VC3PS1</t>
  </si>
  <si>
    <t>Silber Turbo-Long (Vont.) o.e. - 28,41</t>
  </si>
  <si>
    <t>VC7HM2</t>
  </si>
  <si>
    <t>S&amp;P 500-Put-OS (Vont.) 02/25 - 6.025</t>
  </si>
  <si>
    <t xml:space="preserve">  </t>
  </si>
  <si>
    <t>VC7EFB</t>
  </si>
  <si>
    <t>DAX Put-OS (Vont.) 12/24 - 20.300</t>
  </si>
  <si>
    <t>Sartorius Vz. Turbo-Short (Unicredit) o.e. - 234,87</t>
  </si>
  <si>
    <t>UG01J5</t>
  </si>
  <si>
    <t>VC913H</t>
  </si>
  <si>
    <t>DAX Put-OS (Vont.) 01/25 - 20.500</t>
  </si>
  <si>
    <t>Dt. Bank Put-OS (Vont.) 03/25 - 17,50</t>
  </si>
  <si>
    <t>VC961C</t>
  </si>
  <si>
    <t xml:space="preserve">VC5HXH </t>
  </si>
  <si>
    <t>Kupfer Turbo-Short (Vont.) o.e.- 4,548</t>
  </si>
  <si>
    <t>DAX Put-OS (Vont.) 12/24 - 20.450</t>
  </si>
  <si>
    <t>VC91VJ</t>
  </si>
  <si>
    <t>VC96GL</t>
  </si>
  <si>
    <t>DAX Put-OS (Vont.) 03/25 - 20.450</t>
  </si>
  <si>
    <t>S&amp;P 500-Put-OS (Morgan St.) 03/25 - 6.150</t>
  </si>
  <si>
    <t>MG55S0</t>
  </si>
  <si>
    <t>DAX Discount-Call-OS (Morgan St.) 01/22 - 20.1000/20.600</t>
  </si>
  <si>
    <t>MJ3PDJ</t>
  </si>
  <si>
    <t>DAX Turbo-Call  (Vont) 03/25 - 19.600</t>
  </si>
  <si>
    <t>VC9ZC7</t>
  </si>
  <si>
    <t>VG0EKS</t>
  </si>
  <si>
    <t>Russell 2000-ETF Turbo-Call (Vont.) 03/25 - 200,00</t>
  </si>
  <si>
    <t>Euro Bund Turbo-Long (HSBC) o.e.- 131,12</t>
  </si>
  <si>
    <t>HG8M35</t>
  </si>
  <si>
    <t>DAX Turbo-Long (HSBC) o.e. - 19.342</t>
  </si>
  <si>
    <t>HT133X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</si>
</sst>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0_ ;[Red]\-0.00\ "/>
    <numFmt numFmtId="166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1"/>
      <color theme="1"/>
      <name val="Arial"/>
      <family val="2"/>
    </font>
    <font>
      <b/>
      <sz val="14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3" fontId="2" fillId="0" borderId="8" xfId="0" applyNumberFormat="1" applyFont="1" applyBorder="1"/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9" fontId="2" fillId="0" borderId="0" xfId="0" applyNumberFormat="1" applyFont="1"/>
    <xf numFmtId="2" fontId="2" fillId="0" borderId="10" xfId="0" applyNumberFormat="1" applyFont="1" applyBorder="1"/>
    <xf numFmtId="2" fontId="4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Border="1"/>
    <xf numFmtId="0" fontId="4" fillId="0" borderId="0" xfId="0" applyFont="1" applyAlignment="1">
      <alignment horizontal="right"/>
    </xf>
    <xf numFmtId="3" fontId="4" fillId="0" borderId="8" xfId="0" applyNumberFormat="1" applyFont="1" applyBorder="1"/>
    <xf numFmtId="0" fontId="4" fillId="0" borderId="5" xfId="0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2" fillId="0" borderId="8" xfId="0" applyNumberFormat="1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10" fontId="2" fillId="0" borderId="0" xfId="1" applyNumberFormat="1" applyFont="1" applyBorder="1"/>
    <xf numFmtId="166" fontId="2" fillId="0" borderId="8" xfId="0" applyNumberFormat="1" applyFont="1" applyBorder="1"/>
    <xf numFmtId="0" fontId="7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8" fillId="0" borderId="0" xfId="0" applyNumberFormat="1" applyFont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166" fontId="9" fillId="0" borderId="0" xfId="0" applyNumberFormat="1" applyFont="1"/>
    <xf numFmtId="16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8" xfId="0" applyNumberFormat="1" applyBorder="1"/>
    <xf numFmtId="2" fontId="4" fillId="0" borderId="10" xfId="0" applyNumberFormat="1" applyFont="1" applyBorder="1" applyAlignment="1">
      <alignment horizontal="right"/>
    </xf>
    <xf numFmtId="9" fontId="4" fillId="0" borderId="10" xfId="0" applyNumberFormat="1" applyFont="1" applyBorder="1"/>
    <xf numFmtId="0" fontId="9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  <xf numFmtId="2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0" fontId="0" fillId="2" borderId="9" xfId="0" applyFill="1" applyBorder="1"/>
    <xf numFmtId="0" fontId="12" fillId="2" borderId="10" xfId="0" applyFont="1" applyFill="1" applyBorder="1"/>
    <xf numFmtId="0" fontId="0" fillId="2" borderId="10" xfId="0" applyFill="1" applyBorder="1"/>
    <xf numFmtId="0" fontId="9" fillId="2" borderId="10" xfId="0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/>
    </xf>
    <xf numFmtId="9" fontId="11" fillId="2" borderId="10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/>
    <xf numFmtId="9" fontId="2" fillId="0" borderId="2" xfId="0" applyNumberFormat="1" applyFont="1" applyBorder="1"/>
    <xf numFmtId="0" fontId="13" fillId="0" borderId="2" xfId="0" applyFont="1" applyBorder="1"/>
    <xf numFmtId="0" fontId="13" fillId="0" borderId="10" xfId="0" applyFont="1" applyBorder="1"/>
    <xf numFmtId="0" fontId="14" fillId="0" borderId="2" xfId="0" applyFont="1" applyBorder="1"/>
    <xf numFmtId="165" fontId="4" fillId="0" borderId="8" xfId="1" applyNumberFormat="1" applyFont="1" applyBorder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18" fillId="2" borderId="11" xfId="0" applyNumberFormat="1" applyFont="1" applyFill="1" applyBorder="1"/>
    <xf numFmtId="0" fontId="19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610"/>
  <sheetViews>
    <sheetView tabSelected="1" topLeftCell="A589" zoomScaleNormal="100" workbookViewId="0">
      <selection activeCell="C595" sqref="C595"/>
    </sheetView>
  </sheetViews>
  <sheetFormatPr baseColWidth="10" defaultColWidth="11.42578125" defaultRowHeight="15" x14ac:dyDescent="0.25"/>
  <cols>
    <col min="1" max="1" width="22" customWidth="1"/>
    <col min="2" max="2" width="12.5703125" customWidth="1"/>
    <col min="3" max="3" width="51.140625" customWidth="1"/>
    <col min="4" max="4" width="11.7109375" style="112" customWidth="1"/>
    <col min="9" max="9" width="12.85546875" customWidth="1"/>
    <col min="10" max="10" width="14" customWidth="1"/>
  </cols>
  <sheetData>
    <row r="1" spans="2:10" ht="21" customHeight="1" thickBot="1" x14ac:dyDescent="0.3"/>
    <row r="2" spans="2:10" ht="42.75" customHeight="1" thickBot="1" x14ac:dyDescent="0.45">
      <c r="B2" s="1"/>
      <c r="C2" s="108" t="s">
        <v>38</v>
      </c>
      <c r="D2" s="113"/>
      <c r="E2" s="2"/>
      <c r="F2" s="2"/>
      <c r="G2" s="3"/>
      <c r="H2" s="2"/>
      <c r="I2" s="2"/>
      <c r="J2" s="4"/>
    </row>
    <row r="3" spans="2:10" x14ac:dyDescent="0.25">
      <c r="B3" s="5"/>
      <c r="C3" s="43" t="s">
        <v>0</v>
      </c>
      <c r="D3" s="85"/>
      <c r="E3" s="55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25</v>
      </c>
      <c r="D4" s="35"/>
      <c r="E4" s="44"/>
      <c r="F4" s="44"/>
      <c r="G4" s="12"/>
      <c r="H4" s="13"/>
      <c r="I4" s="13"/>
      <c r="J4" s="14"/>
    </row>
    <row r="5" spans="2:10" ht="15.75" thickBot="1" x14ac:dyDescent="0.3">
      <c r="B5" s="10"/>
      <c r="C5" s="26"/>
      <c r="D5" s="35"/>
      <c r="E5" s="44"/>
      <c r="F5" s="44"/>
      <c r="G5" s="12"/>
      <c r="H5" s="13"/>
      <c r="I5" s="51" t="s">
        <v>0</v>
      </c>
      <c r="J5" s="58" t="s">
        <v>0</v>
      </c>
    </row>
    <row r="6" spans="2:10" ht="41.25" customHeight="1" thickBot="1" x14ac:dyDescent="0.4">
      <c r="B6" s="1"/>
      <c r="C6" s="106" t="s">
        <v>39</v>
      </c>
      <c r="D6" s="114"/>
      <c r="E6" s="2"/>
      <c r="F6" s="2"/>
      <c r="G6" s="3"/>
      <c r="H6" s="2"/>
      <c r="I6" s="2"/>
      <c r="J6" s="4"/>
    </row>
    <row r="7" spans="2:10" x14ac:dyDescent="0.25">
      <c r="B7" s="5"/>
      <c r="C7" s="46"/>
      <c r="D7" s="115"/>
      <c r="E7" s="6"/>
      <c r="F7" s="6"/>
      <c r="G7" s="7"/>
      <c r="H7" s="8"/>
      <c r="I7" s="8"/>
      <c r="J7" s="9"/>
    </row>
    <row r="8" spans="2:10" x14ac:dyDescent="0.25">
      <c r="B8" s="10"/>
      <c r="C8" s="50" t="s">
        <v>14</v>
      </c>
      <c r="D8" s="116"/>
      <c r="E8" s="13"/>
      <c r="F8" s="13"/>
      <c r="G8" s="22"/>
      <c r="H8" s="11"/>
      <c r="I8" s="23"/>
      <c r="J8" s="14"/>
    </row>
    <row r="9" spans="2:10" x14ac:dyDescent="0.25">
      <c r="B9" s="47" t="s">
        <v>1</v>
      </c>
      <c r="C9" s="15" t="s">
        <v>2</v>
      </c>
      <c r="D9" s="15" t="s">
        <v>37</v>
      </c>
      <c r="E9" s="15" t="s">
        <v>1</v>
      </c>
      <c r="F9" s="15" t="s">
        <v>15</v>
      </c>
      <c r="G9" s="48" t="s">
        <v>3</v>
      </c>
      <c r="H9" s="15" t="s">
        <v>3</v>
      </c>
      <c r="I9" s="15" t="s">
        <v>4</v>
      </c>
      <c r="J9" s="36" t="s">
        <v>4</v>
      </c>
    </row>
    <row r="10" spans="2:10" x14ac:dyDescent="0.25">
      <c r="B10" s="47" t="s">
        <v>5</v>
      </c>
      <c r="C10" s="35"/>
      <c r="D10" s="35"/>
      <c r="E10" s="15" t="s">
        <v>6</v>
      </c>
      <c r="F10" s="15" t="s">
        <v>16</v>
      </c>
      <c r="G10" s="48" t="s">
        <v>5</v>
      </c>
      <c r="H10" s="15" t="s">
        <v>7</v>
      </c>
      <c r="I10" s="15" t="s">
        <v>9</v>
      </c>
      <c r="J10" s="36" t="s">
        <v>17</v>
      </c>
    </row>
    <row r="11" spans="2:10" x14ac:dyDescent="0.25">
      <c r="B11" s="47"/>
      <c r="C11" s="15" t="s">
        <v>24</v>
      </c>
      <c r="D11" s="15"/>
      <c r="E11" s="15"/>
      <c r="F11" s="15"/>
      <c r="G11" s="48"/>
      <c r="H11" s="15"/>
      <c r="I11" s="15"/>
      <c r="J11" s="36"/>
    </row>
    <row r="12" spans="2:10" x14ac:dyDescent="0.25">
      <c r="B12" s="47"/>
      <c r="C12" s="15"/>
      <c r="D12" s="15"/>
      <c r="E12" s="15"/>
      <c r="F12" s="15"/>
      <c r="G12" s="48"/>
      <c r="H12" s="15"/>
      <c r="I12" s="15"/>
      <c r="J12" s="36"/>
    </row>
    <row r="13" spans="2:10" ht="15.75" customHeight="1" x14ac:dyDescent="0.25">
      <c r="B13" s="10">
        <v>45293</v>
      </c>
      <c r="C13" s="13" t="s">
        <v>50</v>
      </c>
      <c r="D13" s="126" t="s">
        <v>49</v>
      </c>
      <c r="E13" s="16">
        <v>3.75</v>
      </c>
      <c r="F13" s="16">
        <v>3.05</v>
      </c>
      <c r="G13" s="12">
        <v>44928</v>
      </c>
      <c r="H13" s="17">
        <v>4.74</v>
      </c>
      <c r="I13" s="18">
        <f t="shared" ref="I13:I68" si="0">(H13/E13-1)</f>
        <v>0.26400000000000001</v>
      </c>
      <c r="J13" s="53">
        <f t="shared" ref="J13:J19" si="1">(H13-E13)/(E13-F13)</f>
        <v>1.4142857142857141</v>
      </c>
    </row>
    <row r="14" spans="2:10" x14ac:dyDescent="0.25">
      <c r="B14" s="10">
        <v>45294</v>
      </c>
      <c r="C14" s="13" t="s">
        <v>60</v>
      </c>
      <c r="D14" s="35" t="s">
        <v>61</v>
      </c>
      <c r="E14" s="16">
        <v>0.84</v>
      </c>
      <c r="F14" s="16">
        <v>0</v>
      </c>
      <c r="G14" s="12">
        <v>45294</v>
      </c>
      <c r="H14" s="17">
        <v>0.51</v>
      </c>
      <c r="I14" s="18">
        <f>(H14/E14-1)</f>
        <v>-0.39285714285714279</v>
      </c>
      <c r="J14" s="53">
        <f t="shared" si="1"/>
        <v>-0.39285714285714285</v>
      </c>
    </row>
    <row r="15" spans="2:10" x14ac:dyDescent="0.25">
      <c r="B15" s="10">
        <v>45295</v>
      </c>
      <c r="C15" s="13" t="s">
        <v>68</v>
      </c>
      <c r="D15" s="126" t="s">
        <v>65</v>
      </c>
      <c r="E15" s="16">
        <v>3.95</v>
      </c>
      <c r="F15" s="16">
        <v>3.3</v>
      </c>
      <c r="G15" s="12">
        <v>45296</v>
      </c>
      <c r="H15" s="17">
        <v>3.56</v>
      </c>
      <c r="I15" s="18">
        <f t="shared" si="0"/>
        <v>-9.8734177215189955E-2</v>
      </c>
      <c r="J15" s="53">
        <f t="shared" si="1"/>
        <v>-0.59999999999999987</v>
      </c>
    </row>
    <row r="16" spans="2:10" x14ac:dyDescent="0.25">
      <c r="B16" s="10">
        <v>45296</v>
      </c>
      <c r="C16" s="13" t="s">
        <v>75</v>
      </c>
      <c r="D16" s="126" t="s">
        <v>76</v>
      </c>
      <c r="E16" s="16">
        <v>3.66</v>
      </c>
      <c r="F16" s="16">
        <v>2.92</v>
      </c>
      <c r="G16" s="12">
        <v>45296</v>
      </c>
      <c r="H16" s="17">
        <v>4.43</v>
      </c>
      <c r="I16" s="18">
        <f t="shared" si="0"/>
        <v>0.21038251366120209</v>
      </c>
      <c r="J16" s="53">
        <f t="shared" si="1"/>
        <v>1.0405405405405397</v>
      </c>
    </row>
    <row r="17" spans="1:10" x14ac:dyDescent="0.25">
      <c r="B17" s="10">
        <v>45296</v>
      </c>
      <c r="C17" s="13" t="s">
        <v>77</v>
      </c>
      <c r="D17" s="35" t="s">
        <v>78</v>
      </c>
      <c r="E17" s="16">
        <v>2.21</v>
      </c>
      <c r="F17" s="16">
        <v>0</v>
      </c>
      <c r="G17" s="12">
        <v>45299</v>
      </c>
      <c r="H17" s="17">
        <v>1.9</v>
      </c>
      <c r="I17" s="18">
        <f t="shared" si="0"/>
        <v>-0.14027149321266974</v>
      </c>
      <c r="J17" s="53">
        <f t="shared" si="1"/>
        <v>-0.14027149321266971</v>
      </c>
    </row>
    <row r="18" spans="1:10" x14ac:dyDescent="0.25">
      <c r="B18" s="10">
        <v>45299</v>
      </c>
      <c r="C18" s="13" t="s">
        <v>86</v>
      </c>
      <c r="D18" s="126" t="s">
        <v>85</v>
      </c>
      <c r="E18" s="16">
        <v>7.12</v>
      </c>
      <c r="F18" s="16">
        <v>6.37</v>
      </c>
      <c r="G18" s="12">
        <v>45300</v>
      </c>
      <c r="H18" s="17">
        <v>8.0299999999999994</v>
      </c>
      <c r="I18" s="18">
        <f t="shared" si="0"/>
        <v>0.12780898876404478</v>
      </c>
      <c r="J18" s="53">
        <f t="shared" si="1"/>
        <v>1.2133333333333323</v>
      </c>
    </row>
    <row r="19" spans="1:10" x14ac:dyDescent="0.25">
      <c r="B19" s="10">
        <v>45302</v>
      </c>
      <c r="C19" s="13" t="s">
        <v>93</v>
      </c>
      <c r="D19" s="35" t="s">
        <v>94</v>
      </c>
      <c r="E19" s="16">
        <v>1.25</v>
      </c>
      <c r="F19" s="16">
        <v>0</v>
      </c>
      <c r="G19" s="12">
        <v>44937</v>
      </c>
      <c r="H19" s="17">
        <v>1.9</v>
      </c>
      <c r="I19" s="18">
        <f t="shared" si="0"/>
        <v>0.52</v>
      </c>
      <c r="J19" s="53">
        <f t="shared" si="1"/>
        <v>0.51999999999999991</v>
      </c>
    </row>
    <row r="20" spans="1:10" ht="14.25" customHeight="1" x14ac:dyDescent="0.25">
      <c r="A20" s="12"/>
      <c r="B20" s="10">
        <v>45303</v>
      </c>
      <c r="C20" s="13" t="s">
        <v>104</v>
      </c>
      <c r="D20" s="126" t="s">
        <v>105</v>
      </c>
      <c r="E20" s="83">
        <v>2.57</v>
      </c>
      <c r="F20" s="16">
        <v>1.81</v>
      </c>
      <c r="G20" s="12">
        <v>45306</v>
      </c>
      <c r="H20" s="17">
        <v>2.0499999999999998</v>
      </c>
      <c r="I20" s="18">
        <f t="shared" si="0"/>
        <v>-0.20233463035019461</v>
      </c>
      <c r="J20" s="53">
        <f>(H20-E20)/(E20-F20)/2</f>
        <v>-0.34210526315789486</v>
      </c>
    </row>
    <row r="21" spans="1:10" x14ac:dyDescent="0.25">
      <c r="B21" s="10">
        <v>45307</v>
      </c>
      <c r="C21" s="13" t="s">
        <v>111</v>
      </c>
      <c r="D21" s="126" t="s">
        <v>110</v>
      </c>
      <c r="E21" s="16">
        <v>3.46</v>
      </c>
      <c r="F21" s="16">
        <v>2.7</v>
      </c>
      <c r="G21" s="12">
        <v>45307</v>
      </c>
      <c r="H21" s="17">
        <v>4.0199999999999996</v>
      </c>
      <c r="I21" s="18">
        <f t="shared" si="0"/>
        <v>0.16184971098265888</v>
      </c>
      <c r="J21" s="53">
        <f t="shared" ref="J21:J55" si="2">(H21-E21)/(E21-F21)</f>
        <v>0.73684210526315763</v>
      </c>
    </row>
    <row r="22" spans="1:10" x14ac:dyDescent="0.25">
      <c r="B22" s="10">
        <v>45307</v>
      </c>
      <c r="C22" s="13" t="s">
        <v>113</v>
      </c>
      <c r="D22" s="35" t="s">
        <v>112</v>
      </c>
      <c r="E22" s="16">
        <v>1.4</v>
      </c>
      <c r="F22" s="16">
        <v>0.7</v>
      </c>
      <c r="G22" s="12">
        <v>45307</v>
      </c>
      <c r="H22" s="17">
        <v>0.95</v>
      </c>
      <c r="I22" s="18">
        <f t="shared" si="0"/>
        <v>-0.3214285714285714</v>
      </c>
      <c r="J22" s="53">
        <f t="shared" si="2"/>
        <v>-0.64285714285714279</v>
      </c>
    </row>
    <row r="23" spans="1:10" x14ac:dyDescent="0.25">
      <c r="B23" s="10">
        <v>45308</v>
      </c>
      <c r="C23" s="13" t="s">
        <v>127</v>
      </c>
      <c r="D23" s="126" t="s">
        <v>116</v>
      </c>
      <c r="E23" s="16">
        <v>4.4400000000000004</v>
      </c>
      <c r="F23" s="16">
        <v>3.61</v>
      </c>
      <c r="G23" s="12">
        <v>45309</v>
      </c>
      <c r="H23" s="17">
        <v>4.01</v>
      </c>
      <c r="I23" s="18">
        <f t="shared" si="0"/>
        <v>-9.6846846846846968E-2</v>
      </c>
      <c r="J23" s="53">
        <f t="shared" si="2"/>
        <v>-0.51807228915662695</v>
      </c>
    </row>
    <row r="24" spans="1:10" x14ac:dyDescent="0.25">
      <c r="B24" s="10">
        <v>45309</v>
      </c>
      <c r="C24" s="13" t="s">
        <v>126</v>
      </c>
      <c r="D24" s="35" t="s">
        <v>125</v>
      </c>
      <c r="E24" s="16">
        <v>2.35</v>
      </c>
      <c r="F24" s="16">
        <v>0</v>
      </c>
      <c r="G24" s="12">
        <v>45310</v>
      </c>
      <c r="H24" s="17">
        <v>2.04</v>
      </c>
      <c r="I24" s="18">
        <f t="shared" si="0"/>
        <v>-0.13191489361702124</v>
      </c>
      <c r="J24" s="53">
        <f t="shared" si="2"/>
        <v>-0.1319148936170213</v>
      </c>
    </row>
    <row r="25" spans="1:10" x14ac:dyDescent="0.25">
      <c r="B25" s="10">
        <v>45313</v>
      </c>
      <c r="C25" s="13" t="s">
        <v>129</v>
      </c>
      <c r="D25" s="126" t="s">
        <v>128</v>
      </c>
      <c r="E25" s="16">
        <v>3.25</v>
      </c>
      <c r="F25" s="16">
        <v>2.46</v>
      </c>
      <c r="G25" s="12">
        <v>45313</v>
      </c>
      <c r="H25" s="17">
        <v>3.74</v>
      </c>
      <c r="I25" s="18">
        <f t="shared" si="0"/>
        <v>0.15076923076923077</v>
      </c>
      <c r="J25" s="53">
        <f t="shared" si="2"/>
        <v>0.62025316455696222</v>
      </c>
    </row>
    <row r="26" spans="1:10" x14ac:dyDescent="0.25">
      <c r="B26" s="10">
        <v>45315</v>
      </c>
      <c r="C26" s="13" t="s">
        <v>134</v>
      </c>
      <c r="D26" s="126" t="s">
        <v>135</v>
      </c>
      <c r="E26" s="16">
        <v>5.46</v>
      </c>
      <c r="F26" s="16">
        <v>4.68</v>
      </c>
      <c r="G26" s="12">
        <v>45315</v>
      </c>
      <c r="H26" s="17">
        <v>6.56</v>
      </c>
      <c r="I26" s="18">
        <f t="shared" si="0"/>
        <v>0.20146520146520142</v>
      </c>
      <c r="J26" s="53">
        <f t="shared" si="2"/>
        <v>1.4102564102564092</v>
      </c>
    </row>
    <row r="27" spans="1:10" x14ac:dyDescent="0.25">
      <c r="B27" s="10">
        <v>45317</v>
      </c>
      <c r="C27" s="13" t="s">
        <v>146</v>
      </c>
      <c r="D27" s="126" t="s">
        <v>147</v>
      </c>
      <c r="E27" s="16">
        <v>4.4000000000000004</v>
      </c>
      <c r="F27" s="16">
        <v>3.61</v>
      </c>
      <c r="G27" s="12">
        <v>45320</v>
      </c>
      <c r="H27" s="17">
        <v>4.2300000000000004</v>
      </c>
      <c r="I27" s="18">
        <f t="shared" si="0"/>
        <v>-3.863636363636358E-2</v>
      </c>
      <c r="J27" s="53">
        <f t="shared" si="2"/>
        <v>-0.21518987341772131</v>
      </c>
    </row>
    <row r="28" spans="1:10" x14ac:dyDescent="0.25">
      <c r="B28" s="10">
        <v>45323</v>
      </c>
      <c r="C28" s="13" t="s">
        <v>160</v>
      </c>
      <c r="D28" s="126" t="s">
        <v>159</v>
      </c>
      <c r="E28" s="16">
        <v>2.2400000000000002</v>
      </c>
      <c r="F28" s="16">
        <v>1.39</v>
      </c>
      <c r="G28" s="12">
        <v>45323</v>
      </c>
      <c r="H28" s="17">
        <v>2.5099999999999998</v>
      </c>
      <c r="I28" s="18">
        <f t="shared" si="0"/>
        <v>0.12053571428571419</v>
      </c>
      <c r="J28" s="53">
        <f t="shared" si="2"/>
        <v>0.31764705882352878</v>
      </c>
    </row>
    <row r="29" spans="1:10" x14ac:dyDescent="0.25">
      <c r="B29" s="10">
        <v>45323</v>
      </c>
      <c r="C29" s="13" t="s">
        <v>161</v>
      </c>
      <c r="D29" s="35" t="s">
        <v>162</v>
      </c>
      <c r="E29" s="16">
        <v>1.8</v>
      </c>
      <c r="F29" s="16">
        <v>0</v>
      </c>
      <c r="G29" s="12">
        <v>45324</v>
      </c>
      <c r="H29" s="17">
        <v>1.3</v>
      </c>
      <c r="I29" s="18">
        <f t="shared" si="0"/>
        <v>-0.27777777777777779</v>
      </c>
      <c r="J29" s="53">
        <f t="shared" si="2"/>
        <v>-0.27777777777777779</v>
      </c>
    </row>
    <row r="30" spans="1:10" x14ac:dyDescent="0.25">
      <c r="B30" s="10">
        <v>45328</v>
      </c>
      <c r="C30" s="13" t="s">
        <v>173</v>
      </c>
      <c r="D30" s="126" t="s">
        <v>174</v>
      </c>
      <c r="E30" s="16">
        <v>3.92</v>
      </c>
      <c r="F30" s="16">
        <v>3.12</v>
      </c>
      <c r="G30" s="12">
        <v>45328</v>
      </c>
      <c r="H30" s="17">
        <v>3.12</v>
      </c>
      <c r="I30" s="18">
        <f t="shared" si="0"/>
        <v>-0.20408163265306123</v>
      </c>
      <c r="J30" s="53">
        <f t="shared" si="2"/>
        <v>-1</v>
      </c>
    </row>
    <row r="31" spans="1:10" x14ac:dyDescent="0.25">
      <c r="B31" s="10">
        <v>45329</v>
      </c>
      <c r="C31" s="13" t="s">
        <v>176</v>
      </c>
      <c r="D31" s="126" t="s">
        <v>175</v>
      </c>
      <c r="E31" s="16">
        <v>4.6399999999999997</v>
      </c>
      <c r="F31" s="16">
        <v>3.82</v>
      </c>
      <c r="G31" s="12">
        <v>45329</v>
      </c>
      <c r="H31" s="17">
        <v>4.17</v>
      </c>
      <c r="I31" s="18">
        <f t="shared" si="0"/>
        <v>-0.1012931034482758</v>
      </c>
      <c r="J31" s="53">
        <f t="shared" si="2"/>
        <v>-0.57317073170731692</v>
      </c>
    </row>
    <row r="32" spans="1:10" x14ac:dyDescent="0.25">
      <c r="B32" s="10">
        <v>45330</v>
      </c>
      <c r="C32" s="13" t="s">
        <v>180</v>
      </c>
      <c r="D32" s="126" t="s">
        <v>157</v>
      </c>
      <c r="E32" s="16">
        <v>4.45</v>
      </c>
      <c r="F32" s="16">
        <v>3.78</v>
      </c>
      <c r="G32" s="12">
        <v>45330</v>
      </c>
      <c r="H32" s="17">
        <v>3.79</v>
      </c>
      <c r="I32" s="18">
        <f t="shared" si="0"/>
        <v>-0.14831460674157304</v>
      </c>
      <c r="J32" s="53">
        <f t="shared" si="2"/>
        <v>-0.98507462686567127</v>
      </c>
    </row>
    <row r="33" spans="1:10" x14ac:dyDescent="0.25">
      <c r="B33" s="10">
        <v>45335</v>
      </c>
      <c r="C33" s="13" t="s">
        <v>190</v>
      </c>
      <c r="D33" s="126" t="s">
        <v>189</v>
      </c>
      <c r="E33" s="16">
        <v>2.23</v>
      </c>
      <c r="F33" s="16">
        <v>1.52</v>
      </c>
      <c r="G33" s="12">
        <v>45335</v>
      </c>
      <c r="H33" s="17">
        <v>2.29</v>
      </c>
      <c r="I33" s="18">
        <f t="shared" si="0"/>
        <v>2.6905829596412634E-2</v>
      </c>
      <c r="J33" s="53">
        <f t="shared" si="2"/>
        <v>8.4507042253521208E-2</v>
      </c>
    </row>
    <row r="34" spans="1:10" x14ac:dyDescent="0.25">
      <c r="B34" s="10">
        <v>45336</v>
      </c>
      <c r="C34" s="13" t="s">
        <v>199</v>
      </c>
      <c r="D34" s="126" t="s">
        <v>198</v>
      </c>
      <c r="E34" s="16">
        <v>3.74</v>
      </c>
      <c r="F34" s="16">
        <v>2.93</v>
      </c>
      <c r="G34" s="12">
        <v>45336</v>
      </c>
      <c r="H34" s="17">
        <v>2.94</v>
      </c>
      <c r="I34" s="18">
        <f t="shared" si="0"/>
        <v>-0.2139037433155081</v>
      </c>
      <c r="J34" s="53">
        <f t="shared" si="2"/>
        <v>-0.9876543209876546</v>
      </c>
    </row>
    <row r="35" spans="1:10" x14ac:dyDescent="0.25">
      <c r="B35" s="10">
        <v>45338</v>
      </c>
      <c r="C35" s="13" t="s">
        <v>208</v>
      </c>
      <c r="D35" s="35" t="s">
        <v>209</v>
      </c>
      <c r="E35" s="16">
        <v>2.23</v>
      </c>
      <c r="F35" s="16">
        <v>1.32</v>
      </c>
      <c r="G35" s="12">
        <v>45342</v>
      </c>
      <c r="H35" s="17">
        <v>2.4700000000000002</v>
      </c>
      <c r="I35" s="18">
        <f t="shared" si="0"/>
        <v>0.10762331838565031</v>
      </c>
      <c r="J35" s="53">
        <f t="shared" si="2"/>
        <v>0.26373626373626402</v>
      </c>
    </row>
    <row r="36" spans="1:10" x14ac:dyDescent="0.25">
      <c r="B36" s="10">
        <v>45344</v>
      </c>
      <c r="C36" s="13" t="s">
        <v>227</v>
      </c>
      <c r="D36" s="35" t="s">
        <v>228</v>
      </c>
      <c r="E36" s="16">
        <v>2.62</v>
      </c>
      <c r="F36" s="16">
        <v>1.38</v>
      </c>
      <c r="G36" s="12">
        <v>45345</v>
      </c>
      <c r="H36" s="17">
        <v>2.14</v>
      </c>
      <c r="I36" s="18">
        <f t="shared" si="0"/>
        <v>-0.18320610687022898</v>
      </c>
      <c r="J36" s="53">
        <f t="shared" si="2"/>
        <v>-0.38709677419354832</v>
      </c>
    </row>
    <row r="37" spans="1:10" x14ac:dyDescent="0.25">
      <c r="B37" s="10">
        <v>45349</v>
      </c>
      <c r="C37" s="13" t="s">
        <v>231</v>
      </c>
      <c r="D37" s="35" t="s">
        <v>230</v>
      </c>
      <c r="E37" s="16">
        <v>1.17</v>
      </c>
      <c r="F37" s="16">
        <v>0.38</v>
      </c>
      <c r="G37" s="12">
        <v>45350</v>
      </c>
      <c r="H37" s="17">
        <v>0.84</v>
      </c>
      <c r="I37" s="18">
        <f t="shared" si="0"/>
        <v>-0.28205128205128205</v>
      </c>
      <c r="J37" s="53">
        <f t="shared" si="2"/>
        <v>-0.41772151898734178</v>
      </c>
    </row>
    <row r="38" spans="1:10" x14ac:dyDescent="0.25">
      <c r="B38" s="10">
        <v>45355</v>
      </c>
      <c r="C38" s="13" t="s">
        <v>243</v>
      </c>
      <c r="D38" s="35" t="s">
        <v>242</v>
      </c>
      <c r="E38" s="16">
        <v>3</v>
      </c>
      <c r="F38" s="16">
        <v>1.98</v>
      </c>
      <c r="G38" s="12">
        <v>45357</v>
      </c>
      <c r="H38" s="17">
        <v>3.32</v>
      </c>
      <c r="I38" s="18">
        <f t="shared" si="0"/>
        <v>0.10666666666666669</v>
      </c>
      <c r="J38" s="53">
        <f t="shared" si="2"/>
        <v>0.31372549019607826</v>
      </c>
    </row>
    <row r="39" spans="1:10" x14ac:dyDescent="0.25">
      <c r="B39" s="10">
        <v>45358</v>
      </c>
      <c r="C39" s="13" t="s">
        <v>249</v>
      </c>
      <c r="D39" s="126" t="s">
        <v>250</v>
      </c>
      <c r="E39" s="16">
        <v>4.12</v>
      </c>
      <c r="F39" s="16">
        <v>3.32</v>
      </c>
      <c r="G39" s="12">
        <v>45358</v>
      </c>
      <c r="H39" s="17">
        <v>3.54</v>
      </c>
      <c r="I39" s="18">
        <f t="shared" si="0"/>
        <v>-0.14077669902912626</v>
      </c>
      <c r="J39" s="53">
        <f t="shared" si="2"/>
        <v>-0.72499999999999987</v>
      </c>
    </row>
    <row r="40" spans="1:10" x14ac:dyDescent="0.25">
      <c r="B40" s="10">
        <v>45359</v>
      </c>
      <c r="C40" s="13" t="s">
        <v>254</v>
      </c>
      <c r="D40" s="126" t="s">
        <v>253</v>
      </c>
      <c r="E40" s="16">
        <v>3.45</v>
      </c>
      <c r="F40" s="16">
        <v>2.66</v>
      </c>
      <c r="G40" s="12">
        <v>45359</v>
      </c>
      <c r="H40" s="17">
        <v>3.72</v>
      </c>
      <c r="I40" s="18">
        <f t="shared" si="0"/>
        <v>7.8260869565217384E-2</v>
      </c>
      <c r="J40" s="53">
        <f t="shared" si="2"/>
        <v>0.34177215189873417</v>
      </c>
    </row>
    <row r="41" spans="1:10" x14ac:dyDescent="0.25">
      <c r="B41" s="10">
        <v>45363</v>
      </c>
      <c r="C41" s="13" t="s">
        <v>259</v>
      </c>
      <c r="D41" s="126" t="s">
        <v>260</v>
      </c>
      <c r="E41" s="16">
        <v>6.13</v>
      </c>
      <c r="F41" s="16">
        <v>5.33</v>
      </c>
      <c r="G41" s="12">
        <v>45363</v>
      </c>
      <c r="H41" s="17">
        <v>7.77</v>
      </c>
      <c r="I41" s="18">
        <f t="shared" si="0"/>
        <v>0.26753670473083191</v>
      </c>
      <c r="J41" s="53">
        <f t="shared" si="2"/>
        <v>2.0500000000000003</v>
      </c>
    </row>
    <row r="42" spans="1:10" x14ac:dyDescent="0.25">
      <c r="B42" s="10">
        <v>45369</v>
      </c>
      <c r="C42" s="13" t="s">
        <v>272</v>
      </c>
      <c r="D42" s="35" t="s">
        <v>273</v>
      </c>
      <c r="E42" s="16">
        <v>2.4300000000000002</v>
      </c>
      <c r="F42" s="16">
        <v>0</v>
      </c>
      <c r="G42" s="12">
        <v>45370</v>
      </c>
      <c r="H42" s="17">
        <v>2.57</v>
      </c>
      <c r="I42" s="18">
        <f t="shared" si="0"/>
        <v>5.7613168724279795E-2</v>
      </c>
      <c r="J42" s="53">
        <f t="shared" si="2"/>
        <v>5.7613168724279698E-2</v>
      </c>
    </row>
    <row r="43" spans="1:10" x14ac:dyDescent="0.25">
      <c r="B43" s="10">
        <v>45372</v>
      </c>
      <c r="C43" s="13" t="s">
        <v>287</v>
      </c>
      <c r="D43" s="126" t="s">
        <v>286</v>
      </c>
      <c r="E43" s="16">
        <v>2.99</v>
      </c>
      <c r="F43" s="16">
        <v>2.1800000000000002</v>
      </c>
      <c r="G43" s="12">
        <v>45373</v>
      </c>
      <c r="H43" s="17">
        <v>2.73</v>
      </c>
      <c r="I43" s="18">
        <f t="shared" si="0"/>
        <v>-8.6956521739130488E-2</v>
      </c>
      <c r="J43" s="53">
        <f t="shared" si="2"/>
        <v>-0.32098765432098791</v>
      </c>
    </row>
    <row r="44" spans="1:10" x14ac:dyDescent="0.25">
      <c r="B44" s="10">
        <v>45377</v>
      </c>
      <c r="C44" s="13" t="s">
        <v>146</v>
      </c>
      <c r="D44" s="126" t="s">
        <v>294</v>
      </c>
      <c r="E44" s="16">
        <v>4.8600000000000003</v>
      </c>
      <c r="F44" s="16">
        <v>4.0599999999999996</v>
      </c>
      <c r="G44" s="12">
        <v>45377</v>
      </c>
      <c r="H44" s="17">
        <v>6.09</v>
      </c>
      <c r="I44" s="18">
        <f t="shared" si="0"/>
        <v>0.25308641975308621</v>
      </c>
      <c r="J44" s="53">
        <f t="shared" si="2"/>
        <v>1.5374999999999981</v>
      </c>
    </row>
    <row r="45" spans="1:10" x14ac:dyDescent="0.25">
      <c r="B45" s="10">
        <v>45378</v>
      </c>
      <c r="C45" s="13" t="s">
        <v>300</v>
      </c>
      <c r="D45" s="126" t="s">
        <v>299</v>
      </c>
      <c r="E45" s="16">
        <v>3.44</v>
      </c>
      <c r="F45" s="16">
        <v>2.64</v>
      </c>
      <c r="G45" s="12">
        <v>45378</v>
      </c>
      <c r="H45" s="17">
        <v>2.64</v>
      </c>
      <c r="I45" s="18">
        <f t="shared" si="0"/>
        <v>-0.23255813953488369</v>
      </c>
      <c r="J45" s="53">
        <f t="shared" si="2"/>
        <v>-1</v>
      </c>
    </row>
    <row r="46" spans="1:10" ht="14.25" customHeight="1" x14ac:dyDescent="0.25">
      <c r="A46" s="12"/>
      <c r="B46" s="10">
        <v>45384</v>
      </c>
      <c r="C46" s="13" t="s">
        <v>302</v>
      </c>
      <c r="D46" s="126" t="s">
        <v>301</v>
      </c>
      <c r="E46" s="16">
        <v>3.9449999999999998</v>
      </c>
      <c r="F46" s="16">
        <v>2.38</v>
      </c>
      <c r="G46" s="12">
        <v>45384</v>
      </c>
      <c r="H46" s="17">
        <v>4.7699999999999996</v>
      </c>
      <c r="I46" s="18">
        <f t="shared" si="0"/>
        <v>0.209125475285171</v>
      </c>
      <c r="J46" s="53">
        <f t="shared" si="2"/>
        <v>0.52715654952076663</v>
      </c>
    </row>
    <row r="47" spans="1:10" x14ac:dyDescent="0.25">
      <c r="B47" s="10">
        <v>45385</v>
      </c>
      <c r="C47" s="13" t="s">
        <v>309</v>
      </c>
      <c r="D47" s="35" t="s">
        <v>310</v>
      </c>
      <c r="E47" s="16">
        <v>2.52</v>
      </c>
      <c r="F47" s="16">
        <v>0</v>
      </c>
      <c r="G47" s="12">
        <v>45385</v>
      </c>
      <c r="H47" s="17">
        <v>2.2400000000000002</v>
      </c>
      <c r="I47" s="18">
        <f t="shared" si="0"/>
        <v>-0.11111111111111105</v>
      </c>
      <c r="J47" s="53">
        <f t="shared" si="2"/>
        <v>-0.11111111111111104</v>
      </c>
    </row>
    <row r="48" spans="1:10" x14ac:dyDescent="0.25">
      <c r="B48" s="10">
        <v>45385</v>
      </c>
      <c r="C48" s="13" t="s">
        <v>313</v>
      </c>
      <c r="D48" s="126" t="s">
        <v>312</v>
      </c>
      <c r="E48" s="16">
        <v>3.1</v>
      </c>
      <c r="F48" s="16">
        <v>2.2999999999999998</v>
      </c>
      <c r="G48" s="12">
        <v>45386</v>
      </c>
      <c r="H48" s="17">
        <v>3.14</v>
      </c>
      <c r="I48" s="18">
        <f t="shared" si="0"/>
        <v>1.2903225806451646E-2</v>
      </c>
      <c r="J48" s="53">
        <f t="shared" si="2"/>
        <v>5.0000000000000031E-2</v>
      </c>
    </row>
    <row r="49" spans="2:10" x14ac:dyDescent="0.25">
      <c r="B49" s="10">
        <v>45386</v>
      </c>
      <c r="C49" s="13" t="s">
        <v>315</v>
      </c>
      <c r="D49" s="126" t="s">
        <v>314</v>
      </c>
      <c r="E49" s="16">
        <v>3.2</v>
      </c>
      <c r="F49" s="16">
        <v>2.4</v>
      </c>
      <c r="G49" s="12">
        <v>45386</v>
      </c>
      <c r="H49" s="17">
        <v>3.05</v>
      </c>
      <c r="I49" s="18">
        <f t="shared" si="0"/>
        <v>-4.6875000000000111E-2</v>
      </c>
      <c r="J49" s="53">
        <f t="shared" si="2"/>
        <v>-0.18750000000000039</v>
      </c>
    </row>
    <row r="50" spans="2:10" x14ac:dyDescent="0.25">
      <c r="B50" s="10">
        <v>45387</v>
      </c>
      <c r="C50" s="13" t="s">
        <v>323</v>
      </c>
      <c r="D50" s="126" t="s">
        <v>324</v>
      </c>
      <c r="E50" s="16">
        <v>4.41</v>
      </c>
      <c r="F50" s="16">
        <v>3.56</v>
      </c>
      <c r="G50" s="12">
        <v>45390</v>
      </c>
      <c r="H50" s="17">
        <v>3.56</v>
      </c>
      <c r="I50" s="18">
        <f t="shared" si="0"/>
        <v>-0.19274376417233563</v>
      </c>
      <c r="J50" s="53">
        <f t="shared" si="2"/>
        <v>-1</v>
      </c>
    </row>
    <row r="51" spans="2:10" x14ac:dyDescent="0.25">
      <c r="B51" s="10">
        <v>45390</v>
      </c>
      <c r="C51" s="13" t="s">
        <v>315</v>
      </c>
      <c r="D51" s="126" t="s">
        <v>314</v>
      </c>
      <c r="E51" s="16">
        <v>4.05</v>
      </c>
      <c r="F51" s="16">
        <v>3.12</v>
      </c>
      <c r="G51" s="12">
        <v>45391</v>
      </c>
      <c r="H51" s="17">
        <v>4.63</v>
      </c>
      <c r="I51" s="18">
        <f t="shared" si="0"/>
        <v>0.14320987654320994</v>
      </c>
      <c r="J51" s="53">
        <f t="shared" si="2"/>
        <v>0.62365591397849485</v>
      </c>
    </row>
    <row r="52" spans="2:10" x14ac:dyDescent="0.25">
      <c r="B52" s="10">
        <v>45392</v>
      </c>
      <c r="C52" s="13" t="s">
        <v>334</v>
      </c>
      <c r="D52" s="35" t="s">
        <v>333</v>
      </c>
      <c r="E52" s="16">
        <v>3.07</v>
      </c>
      <c r="F52" s="16">
        <v>0</v>
      </c>
      <c r="G52" s="12">
        <v>45393</v>
      </c>
      <c r="H52" s="17">
        <v>3.36</v>
      </c>
      <c r="I52" s="18">
        <f t="shared" si="0"/>
        <v>9.446254071661242E-2</v>
      </c>
      <c r="J52" s="53">
        <f t="shared" si="2"/>
        <v>9.4462540716612392E-2</v>
      </c>
    </row>
    <row r="53" spans="2:10" x14ac:dyDescent="0.25">
      <c r="B53" s="10">
        <v>45398</v>
      </c>
      <c r="C53" s="13" t="s">
        <v>349</v>
      </c>
      <c r="D53" s="126" t="s">
        <v>348</v>
      </c>
      <c r="E53" s="16">
        <v>3.64</v>
      </c>
      <c r="F53" s="16">
        <v>2.75</v>
      </c>
      <c r="G53" s="12">
        <v>45398</v>
      </c>
      <c r="H53" s="17">
        <v>4.54</v>
      </c>
      <c r="I53" s="18">
        <f t="shared" si="0"/>
        <v>0.24725274725274726</v>
      </c>
      <c r="J53" s="53">
        <f t="shared" si="2"/>
        <v>1.0112359550561796</v>
      </c>
    </row>
    <row r="54" spans="2:10" x14ac:dyDescent="0.25">
      <c r="B54" s="10">
        <v>45399</v>
      </c>
      <c r="C54" s="13" t="s">
        <v>351</v>
      </c>
      <c r="D54" s="126" t="s">
        <v>350</v>
      </c>
      <c r="E54" s="16">
        <v>1.84</v>
      </c>
      <c r="F54" s="16">
        <v>0.9</v>
      </c>
      <c r="G54" s="12">
        <v>45399</v>
      </c>
      <c r="H54" s="17">
        <v>3.01</v>
      </c>
      <c r="I54" s="18">
        <f t="shared" si="0"/>
        <v>0.63586956521739113</v>
      </c>
      <c r="J54" s="53">
        <f t="shared" si="2"/>
        <v>1.2446808510638294</v>
      </c>
    </row>
    <row r="55" spans="2:10" x14ac:dyDescent="0.25">
      <c r="B55" s="10">
        <v>45399</v>
      </c>
      <c r="C55" s="13" t="s">
        <v>352</v>
      </c>
      <c r="D55" s="35" t="s">
        <v>353</v>
      </c>
      <c r="E55" s="16">
        <v>1.52</v>
      </c>
      <c r="F55" s="16">
        <v>0</v>
      </c>
      <c r="G55" s="12">
        <v>45400</v>
      </c>
      <c r="H55" s="17">
        <v>1.02</v>
      </c>
      <c r="I55" s="18">
        <f t="shared" si="0"/>
        <v>-0.32894736842105265</v>
      </c>
      <c r="J55" s="53">
        <f t="shared" si="2"/>
        <v>-0.32894736842105265</v>
      </c>
    </row>
    <row r="56" spans="2:10" x14ac:dyDescent="0.25">
      <c r="B56" s="10">
        <v>45400</v>
      </c>
      <c r="C56" s="13" t="s">
        <v>359</v>
      </c>
      <c r="D56" s="126" t="s">
        <v>358</v>
      </c>
      <c r="E56" s="16">
        <v>3.21</v>
      </c>
      <c r="F56" s="16">
        <v>2.34</v>
      </c>
      <c r="G56" s="12">
        <v>45400</v>
      </c>
      <c r="H56" s="17">
        <v>2.79</v>
      </c>
      <c r="I56" s="18">
        <f t="shared" si="0"/>
        <v>-0.13084112149532712</v>
      </c>
      <c r="J56" s="53">
        <f t="shared" ref="J56:J61" si="3">(H56-E56)/(E56-F56)</f>
        <v>-0.48275862068965503</v>
      </c>
    </row>
    <row r="57" spans="2:10" x14ac:dyDescent="0.25">
      <c r="B57" s="10">
        <v>45404</v>
      </c>
      <c r="C57" s="13" t="s">
        <v>362</v>
      </c>
      <c r="D57" s="126" t="s">
        <v>363</v>
      </c>
      <c r="E57" s="16">
        <v>4.12</v>
      </c>
      <c r="F57" s="16">
        <v>3.26</v>
      </c>
      <c r="G57" s="12">
        <v>45405</v>
      </c>
      <c r="H57" s="17">
        <v>5.4</v>
      </c>
      <c r="I57" s="18">
        <f t="shared" si="0"/>
        <v>0.31067961165048552</v>
      </c>
      <c r="J57" s="53">
        <f t="shared" si="3"/>
        <v>1.4883720930232556</v>
      </c>
    </row>
    <row r="58" spans="2:10" x14ac:dyDescent="0.25">
      <c r="B58" s="10">
        <v>45407</v>
      </c>
      <c r="C58" s="13" t="s">
        <v>381</v>
      </c>
      <c r="D58" s="126" t="s">
        <v>382</v>
      </c>
      <c r="E58" s="16">
        <v>2.66</v>
      </c>
      <c r="F58" s="16">
        <v>1.71</v>
      </c>
      <c r="G58" s="12">
        <v>45407</v>
      </c>
      <c r="H58" s="17">
        <v>1.71</v>
      </c>
      <c r="I58" s="18">
        <f t="shared" si="0"/>
        <v>-0.35714285714285721</v>
      </c>
      <c r="J58" s="53">
        <f t="shared" si="3"/>
        <v>-1</v>
      </c>
    </row>
    <row r="59" spans="2:10" x14ac:dyDescent="0.25">
      <c r="B59" s="10">
        <v>45411</v>
      </c>
      <c r="C59" s="13" t="s">
        <v>390</v>
      </c>
      <c r="D59" s="126" t="s">
        <v>389</v>
      </c>
      <c r="E59" s="16">
        <v>6.68</v>
      </c>
      <c r="F59" s="16">
        <v>5.7</v>
      </c>
      <c r="G59" s="12">
        <v>45411</v>
      </c>
      <c r="H59" s="17">
        <v>5.7</v>
      </c>
      <c r="I59" s="18">
        <f t="shared" si="0"/>
        <v>-0.1467065868263473</v>
      </c>
      <c r="J59" s="53">
        <f t="shared" si="3"/>
        <v>-1</v>
      </c>
    </row>
    <row r="60" spans="2:10" x14ac:dyDescent="0.25">
      <c r="B60" s="10">
        <v>45411</v>
      </c>
      <c r="C60" s="13" t="s">
        <v>394</v>
      </c>
      <c r="D60" s="126" t="s">
        <v>393</v>
      </c>
      <c r="E60" s="16">
        <v>2.9</v>
      </c>
      <c r="F60" s="16">
        <v>2.1</v>
      </c>
      <c r="G60" s="12">
        <v>45412</v>
      </c>
      <c r="H60" s="17">
        <v>2.1</v>
      </c>
      <c r="I60" s="18">
        <f t="shared" si="0"/>
        <v>-0.27586206896551724</v>
      </c>
      <c r="J60" s="53">
        <f t="shared" si="3"/>
        <v>-1</v>
      </c>
    </row>
    <row r="61" spans="2:10" x14ac:dyDescent="0.25">
      <c r="B61" s="10">
        <v>45414</v>
      </c>
      <c r="C61" s="13" t="s">
        <v>398</v>
      </c>
      <c r="D61" s="126" t="s">
        <v>397</v>
      </c>
      <c r="E61" s="16">
        <v>3.27</v>
      </c>
      <c r="F61" s="16">
        <v>2.3199999999999998</v>
      </c>
      <c r="G61" s="12">
        <v>45414</v>
      </c>
      <c r="H61" s="17">
        <v>2.91</v>
      </c>
      <c r="I61" s="18">
        <f t="shared" si="0"/>
        <v>-0.11009174311926606</v>
      </c>
      <c r="J61" s="53">
        <f t="shared" si="3"/>
        <v>-0.37894736842105242</v>
      </c>
    </row>
    <row r="62" spans="2:10" x14ac:dyDescent="0.25">
      <c r="B62" s="10">
        <v>45414</v>
      </c>
      <c r="C62" s="13" t="s">
        <v>398</v>
      </c>
      <c r="D62" s="126" t="s">
        <v>397</v>
      </c>
      <c r="E62" s="16">
        <v>3.3</v>
      </c>
      <c r="F62" s="16">
        <v>2.8</v>
      </c>
      <c r="G62" s="12">
        <v>45415</v>
      </c>
      <c r="H62" s="17">
        <v>3.95</v>
      </c>
      <c r="I62" s="18">
        <f t="shared" si="0"/>
        <v>0.19696969696969702</v>
      </c>
      <c r="J62" s="53">
        <f t="shared" ref="J62:J68" si="4">(H62-E62)/(E62-F62)</f>
        <v>1.3000000000000007</v>
      </c>
    </row>
    <row r="63" spans="2:10" x14ac:dyDescent="0.25">
      <c r="B63" s="10">
        <v>45415</v>
      </c>
      <c r="C63" s="13" t="s">
        <v>408</v>
      </c>
      <c r="D63" s="35" t="s">
        <v>409</v>
      </c>
      <c r="E63" s="16">
        <v>2.5499999999999998</v>
      </c>
      <c r="F63" s="16">
        <v>1.1599999999999999</v>
      </c>
      <c r="G63" s="12">
        <v>45418</v>
      </c>
      <c r="H63" s="17">
        <v>2.72</v>
      </c>
      <c r="I63" s="18">
        <f t="shared" si="0"/>
        <v>6.6666666666666874E-2</v>
      </c>
      <c r="J63" s="53">
        <f t="shared" si="4"/>
        <v>0.12230215827338158</v>
      </c>
    </row>
    <row r="64" spans="2:10" x14ac:dyDescent="0.25">
      <c r="B64" s="10">
        <v>45418</v>
      </c>
      <c r="C64" s="13" t="s">
        <v>413</v>
      </c>
      <c r="D64" s="126" t="s">
        <v>414</v>
      </c>
      <c r="E64" s="16">
        <v>3.29</v>
      </c>
      <c r="F64" s="16">
        <v>2.42</v>
      </c>
      <c r="G64" s="12">
        <v>45419</v>
      </c>
      <c r="H64" s="17">
        <v>4.71</v>
      </c>
      <c r="I64" s="18">
        <f t="shared" si="0"/>
        <v>0.43161094224924001</v>
      </c>
      <c r="J64" s="53">
        <f t="shared" si="4"/>
        <v>1.6321839080459768</v>
      </c>
    </row>
    <row r="65" spans="1:10" x14ac:dyDescent="0.25">
      <c r="B65" s="10">
        <v>45425</v>
      </c>
      <c r="C65" s="13" t="s">
        <v>425</v>
      </c>
      <c r="D65" s="35" t="s">
        <v>426</v>
      </c>
      <c r="E65" s="16">
        <v>1.25</v>
      </c>
      <c r="F65" s="16">
        <v>0</v>
      </c>
      <c r="G65" s="12">
        <v>45427</v>
      </c>
      <c r="H65" s="17">
        <v>0.35</v>
      </c>
      <c r="I65" s="18">
        <f t="shared" si="0"/>
        <v>-0.72</v>
      </c>
      <c r="J65" s="53">
        <f t="shared" si="4"/>
        <v>-0.72</v>
      </c>
    </row>
    <row r="66" spans="1:10" x14ac:dyDescent="0.25">
      <c r="B66" s="10">
        <v>45427</v>
      </c>
      <c r="C66" s="13" t="s">
        <v>435</v>
      </c>
      <c r="D66" s="35" t="s">
        <v>434</v>
      </c>
      <c r="E66" s="16">
        <v>0.81</v>
      </c>
      <c r="F66" s="16">
        <v>0</v>
      </c>
      <c r="G66" s="12">
        <v>45428</v>
      </c>
      <c r="H66" s="17">
        <v>0.76</v>
      </c>
      <c r="I66" s="18">
        <f t="shared" si="0"/>
        <v>-6.1728395061728447E-2</v>
      </c>
      <c r="J66" s="53">
        <f t="shared" si="4"/>
        <v>-6.1728395061728447E-2</v>
      </c>
    </row>
    <row r="67" spans="1:10" x14ac:dyDescent="0.25">
      <c r="B67" s="10">
        <v>45433</v>
      </c>
      <c r="C67" s="13" t="s">
        <v>441</v>
      </c>
      <c r="D67" s="126" t="s">
        <v>440</v>
      </c>
      <c r="E67" s="16">
        <v>3.75</v>
      </c>
      <c r="F67" s="16">
        <v>2.89</v>
      </c>
      <c r="G67" s="12">
        <v>45434</v>
      </c>
      <c r="H67" s="17">
        <v>4.12</v>
      </c>
      <c r="I67" s="18">
        <f t="shared" si="0"/>
        <v>9.866666666666668E-2</v>
      </c>
      <c r="J67" s="53">
        <f t="shared" si="4"/>
        <v>0.43023255813953509</v>
      </c>
    </row>
    <row r="68" spans="1:10" x14ac:dyDescent="0.25">
      <c r="B68" s="10">
        <v>45434</v>
      </c>
      <c r="C68" s="13" t="s">
        <v>444</v>
      </c>
      <c r="D68" s="35" t="s">
        <v>443</v>
      </c>
      <c r="E68" s="16">
        <v>1.33</v>
      </c>
      <c r="F68" s="16">
        <v>0</v>
      </c>
      <c r="G68" s="12">
        <v>45436</v>
      </c>
      <c r="H68" s="17">
        <v>2.31</v>
      </c>
      <c r="I68" s="18">
        <f t="shared" si="0"/>
        <v>0.73684210526315774</v>
      </c>
      <c r="J68" s="53">
        <f t="shared" si="4"/>
        <v>0.73684210526315785</v>
      </c>
    </row>
    <row r="69" spans="1:10" x14ac:dyDescent="0.25">
      <c r="B69" s="10">
        <v>45436</v>
      </c>
      <c r="C69" s="13" t="s">
        <v>451</v>
      </c>
      <c r="D69" s="35" t="s">
        <v>452</v>
      </c>
      <c r="E69" s="16">
        <v>2.56</v>
      </c>
      <c r="F69" s="16">
        <v>0</v>
      </c>
      <c r="G69" s="12">
        <v>45436</v>
      </c>
      <c r="H69" s="17">
        <v>1.91</v>
      </c>
      <c r="I69" s="18">
        <f>(H69/E69-1)</f>
        <v>-0.25390625</v>
      </c>
      <c r="J69" s="53">
        <f>(H69-E69)/(E69-F69)</f>
        <v>-0.25390625000000006</v>
      </c>
    </row>
    <row r="70" spans="1:10" x14ac:dyDescent="0.25">
      <c r="B70" s="10">
        <v>45409</v>
      </c>
      <c r="C70" s="13" t="s">
        <v>455</v>
      </c>
      <c r="D70" s="126" t="s">
        <v>454</v>
      </c>
      <c r="E70" s="16">
        <v>5.46</v>
      </c>
      <c r="F70" s="16">
        <v>4.63</v>
      </c>
      <c r="G70" s="12">
        <v>45440</v>
      </c>
      <c r="H70" s="17">
        <v>6.87</v>
      </c>
      <c r="I70" s="18">
        <f t="shared" ref="I70:I74" si="5">(H70/E70-1)</f>
        <v>0.25824175824175821</v>
      </c>
      <c r="J70" s="53">
        <f t="shared" ref="J70:J74" si="6">(H70-E70)/(E70-F70)</f>
        <v>1.6987951807228916</v>
      </c>
    </row>
    <row r="71" spans="1:10" x14ac:dyDescent="0.25">
      <c r="B71" s="10">
        <v>45441</v>
      </c>
      <c r="C71" s="13" t="s">
        <v>463</v>
      </c>
      <c r="D71" s="126" t="s">
        <v>462</v>
      </c>
      <c r="E71" s="16">
        <v>3.61</v>
      </c>
      <c r="F71" s="16">
        <v>3.04</v>
      </c>
      <c r="G71" s="12">
        <v>45441</v>
      </c>
      <c r="H71" s="17">
        <v>3.04</v>
      </c>
      <c r="I71" s="18">
        <f t="shared" si="5"/>
        <v>-0.1578947368421052</v>
      </c>
      <c r="J71" s="53">
        <f t="shared" si="6"/>
        <v>-1</v>
      </c>
    </row>
    <row r="72" spans="1:10" x14ac:dyDescent="0.25">
      <c r="B72" s="10">
        <v>45443</v>
      </c>
      <c r="C72" s="13" t="s">
        <v>477</v>
      </c>
      <c r="D72" s="126" t="s">
        <v>478</v>
      </c>
      <c r="E72" s="16">
        <v>3.9</v>
      </c>
      <c r="F72" s="16">
        <v>3.03</v>
      </c>
      <c r="G72" s="12">
        <v>45446</v>
      </c>
      <c r="H72" s="17">
        <v>5.42</v>
      </c>
      <c r="I72" s="18">
        <f t="shared" si="5"/>
        <v>0.38974358974358969</v>
      </c>
      <c r="J72" s="53">
        <f t="shared" si="6"/>
        <v>1.7471264367816091</v>
      </c>
    </row>
    <row r="73" spans="1:10" x14ac:dyDescent="0.25">
      <c r="B73" s="10">
        <v>45453</v>
      </c>
      <c r="C73" s="13" t="s">
        <v>482</v>
      </c>
      <c r="D73" s="126" t="s">
        <v>469</v>
      </c>
      <c r="E73" s="16">
        <v>6.17</v>
      </c>
      <c r="F73" s="16">
        <v>5.22</v>
      </c>
      <c r="G73" s="12">
        <v>45453</v>
      </c>
      <c r="H73" s="17">
        <v>6.28</v>
      </c>
      <c r="I73" s="18">
        <f t="shared" si="5"/>
        <v>1.7828200972447306E-2</v>
      </c>
      <c r="J73" s="53">
        <f t="shared" si="6"/>
        <v>0.11578947368421084</v>
      </c>
    </row>
    <row r="74" spans="1:10" ht="14.25" customHeight="1" x14ac:dyDescent="0.25">
      <c r="A74" s="12"/>
      <c r="B74" s="10">
        <v>45454</v>
      </c>
      <c r="C74" s="13" t="s">
        <v>487</v>
      </c>
      <c r="D74" s="126" t="s">
        <v>488</v>
      </c>
      <c r="E74" s="16">
        <v>4.47</v>
      </c>
      <c r="F74" s="16">
        <v>3.58</v>
      </c>
      <c r="G74" s="12">
        <v>45454</v>
      </c>
      <c r="H74" s="17">
        <v>5.66</v>
      </c>
      <c r="I74" s="18">
        <f t="shared" si="5"/>
        <v>0.26621923937360181</v>
      </c>
      <c r="J74" s="53">
        <f t="shared" si="6"/>
        <v>1.3370786516853941</v>
      </c>
    </row>
    <row r="75" spans="1:10" x14ac:dyDescent="0.25">
      <c r="B75" s="10">
        <v>45455</v>
      </c>
      <c r="C75" s="13" t="s">
        <v>492</v>
      </c>
      <c r="D75" s="35" t="s">
        <v>493</v>
      </c>
      <c r="E75" s="16">
        <v>1.44</v>
      </c>
      <c r="F75" s="16">
        <v>0</v>
      </c>
      <c r="G75" s="12">
        <v>45456</v>
      </c>
      <c r="H75" s="17">
        <v>1.87</v>
      </c>
      <c r="I75" s="18">
        <f>(H75/E75-1)</f>
        <v>0.29861111111111116</v>
      </c>
      <c r="J75" s="53">
        <f>(H75-E75)/(E75-F75)</f>
        <v>0.29861111111111122</v>
      </c>
    </row>
    <row r="76" spans="1:10" ht="14.25" customHeight="1" x14ac:dyDescent="0.25">
      <c r="A76" s="12"/>
      <c r="B76" s="10">
        <v>45456</v>
      </c>
      <c r="C76" s="13" t="s">
        <v>501</v>
      </c>
      <c r="D76" s="126" t="s">
        <v>500</v>
      </c>
      <c r="E76" s="16">
        <v>3.08</v>
      </c>
      <c r="F76" s="16">
        <v>2.09</v>
      </c>
      <c r="G76" s="12">
        <v>45456</v>
      </c>
      <c r="H76" s="17">
        <v>3.9</v>
      </c>
      <c r="I76" s="18">
        <f t="shared" ref="I76:I82" si="7">(H76/E76-1)</f>
        <v>0.26623376623376616</v>
      </c>
      <c r="J76" s="53">
        <f t="shared" ref="J76:J82" si="8">(H76-E76)/(E76-F76)</f>
        <v>0.82828282828282795</v>
      </c>
    </row>
    <row r="77" spans="1:10" x14ac:dyDescent="0.25">
      <c r="B77" s="10">
        <v>45457</v>
      </c>
      <c r="C77" s="13" t="s">
        <v>503</v>
      </c>
      <c r="D77" s="126" t="s">
        <v>502</v>
      </c>
      <c r="E77" s="16">
        <v>3.53</v>
      </c>
      <c r="F77" s="16">
        <v>2.64</v>
      </c>
      <c r="G77" s="12">
        <v>45457</v>
      </c>
      <c r="H77" s="17">
        <v>2.63</v>
      </c>
      <c r="I77" s="18">
        <f t="shared" si="7"/>
        <v>-0.25495750708215292</v>
      </c>
      <c r="J77" s="53">
        <f t="shared" si="8"/>
        <v>-1.01123595505618</v>
      </c>
    </row>
    <row r="78" spans="1:10" x14ac:dyDescent="0.25">
      <c r="B78" s="10">
        <v>45460</v>
      </c>
      <c r="C78" s="13" t="s">
        <v>513</v>
      </c>
      <c r="D78" s="126" t="s">
        <v>512</v>
      </c>
      <c r="E78" s="16">
        <v>2.2999999999999998</v>
      </c>
      <c r="F78" s="16">
        <v>1.46</v>
      </c>
      <c r="G78" s="12">
        <v>45461</v>
      </c>
      <c r="H78" s="17">
        <v>3.7</v>
      </c>
      <c r="I78" s="18">
        <f t="shared" si="7"/>
        <v>0.6086956521739133</v>
      </c>
      <c r="J78" s="53">
        <f t="shared" si="8"/>
        <v>1.6666666666666674</v>
      </c>
    </row>
    <row r="79" spans="1:10" x14ac:dyDescent="0.25">
      <c r="B79" s="10">
        <v>45461</v>
      </c>
      <c r="C79" s="13" t="s">
        <v>514</v>
      </c>
      <c r="D79" s="35" t="s">
        <v>515</v>
      </c>
      <c r="E79" s="16">
        <v>1.67</v>
      </c>
      <c r="F79" s="16">
        <v>0</v>
      </c>
      <c r="G79" s="12">
        <v>45462</v>
      </c>
      <c r="H79" s="17">
        <v>0.91</v>
      </c>
      <c r="I79" s="18">
        <f t="shared" si="7"/>
        <v>-0.45508982035928136</v>
      </c>
      <c r="J79" s="53">
        <f t="shared" si="8"/>
        <v>-0.45508982035928142</v>
      </c>
    </row>
    <row r="80" spans="1:10" x14ac:dyDescent="0.25">
      <c r="B80" s="10">
        <v>45463</v>
      </c>
      <c r="C80" s="13" t="s">
        <v>517</v>
      </c>
      <c r="D80" s="126" t="s">
        <v>516</v>
      </c>
      <c r="E80" s="16">
        <v>3.26</v>
      </c>
      <c r="F80" s="16">
        <v>2.73</v>
      </c>
      <c r="G80" s="12">
        <v>45463</v>
      </c>
      <c r="H80" s="17">
        <v>4.54</v>
      </c>
      <c r="I80" s="18">
        <f t="shared" si="7"/>
        <v>0.39263803680981613</v>
      </c>
      <c r="J80" s="53">
        <f t="shared" si="8"/>
        <v>2.4150943396226427</v>
      </c>
    </row>
    <row r="81" spans="1:10" ht="14.25" customHeight="1" x14ac:dyDescent="0.25">
      <c r="A81" s="12"/>
      <c r="B81" s="10">
        <v>45467</v>
      </c>
      <c r="C81" s="13" t="s">
        <v>526</v>
      </c>
      <c r="D81" s="126" t="s">
        <v>527</v>
      </c>
      <c r="E81" s="16">
        <v>2.97</v>
      </c>
      <c r="F81" s="16">
        <v>2.0099999999999998</v>
      </c>
      <c r="G81" s="12">
        <v>45468</v>
      </c>
      <c r="H81" s="17">
        <v>3.38</v>
      </c>
      <c r="I81" s="18">
        <f t="shared" si="7"/>
        <v>0.13804713804713797</v>
      </c>
      <c r="J81" s="53">
        <f t="shared" si="8"/>
        <v>0.42708333333333282</v>
      </c>
    </row>
    <row r="82" spans="1:10" ht="14.25" customHeight="1" x14ac:dyDescent="0.25">
      <c r="A82" s="12"/>
      <c r="B82" s="10">
        <v>45470</v>
      </c>
      <c r="C82" s="13" t="s">
        <v>530</v>
      </c>
      <c r="D82" s="126" t="s">
        <v>531</v>
      </c>
      <c r="E82" s="16">
        <v>3.05</v>
      </c>
      <c r="F82" s="16">
        <v>2.11</v>
      </c>
      <c r="G82" s="12">
        <v>45470</v>
      </c>
      <c r="H82" s="17">
        <v>2.4900000000000002</v>
      </c>
      <c r="I82" s="18">
        <f t="shared" si="7"/>
        <v>-0.18360655737704912</v>
      </c>
      <c r="J82" s="53">
        <f t="shared" si="8"/>
        <v>-0.59574468085106347</v>
      </c>
    </row>
    <row r="83" spans="1:10" x14ac:dyDescent="0.25">
      <c r="B83" s="10">
        <v>45478</v>
      </c>
      <c r="C83" s="13" t="s">
        <v>553</v>
      </c>
      <c r="D83" s="35" t="s">
        <v>554</v>
      </c>
      <c r="E83" s="16">
        <v>1.22</v>
      </c>
      <c r="F83" s="16">
        <v>0</v>
      </c>
      <c r="G83" s="12">
        <v>45478</v>
      </c>
      <c r="H83" s="17">
        <v>1.48</v>
      </c>
      <c r="I83" s="18">
        <f>(H83/E83-1)</f>
        <v>0.21311475409836067</v>
      </c>
      <c r="J83" s="53">
        <f>(H83-E83)/(E83-F83)</f>
        <v>0.21311475409836067</v>
      </c>
    </row>
    <row r="84" spans="1:10" ht="14.25" customHeight="1" x14ac:dyDescent="0.25">
      <c r="A84" s="12"/>
      <c r="B84" s="10">
        <v>45482</v>
      </c>
      <c r="C84" s="13" t="s">
        <v>557</v>
      </c>
      <c r="D84" s="126" t="s">
        <v>558</v>
      </c>
      <c r="E84" s="16">
        <v>6.04</v>
      </c>
      <c r="F84" s="16">
        <v>5.45</v>
      </c>
      <c r="G84" s="12">
        <v>45482</v>
      </c>
      <c r="H84" s="17">
        <v>6.19</v>
      </c>
      <c r="I84" s="18">
        <f t="shared" ref="I84:I123" si="9">(H84/E84-1)</f>
        <v>2.4834437086092676E-2</v>
      </c>
      <c r="J84" s="53">
        <f t="shared" ref="J84:J123" si="10">(H84-E84)/(E84-F84)</f>
        <v>0.25423728813559388</v>
      </c>
    </row>
    <row r="85" spans="1:10" x14ac:dyDescent="0.25">
      <c r="B85" s="10">
        <v>45483</v>
      </c>
      <c r="C85" s="13" t="s">
        <v>551</v>
      </c>
      <c r="D85" s="35" t="s">
        <v>552</v>
      </c>
      <c r="E85" s="16">
        <v>2.5299999999999998</v>
      </c>
      <c r="F85" s="16">
        <v>0</v>
      </c>
      <c r="G85" s="12">
        <v>45484</v>
      </c>
      <c r="H85" s="17">
        <v>2.2400000000000002</v>
      </c>
      <c r="I85" s="18">
        <f t="shared" si="9"/>
        <v>-0.11462450592885365</v>
      </c>
      <c r="J85" s="53">
        <f t="shared" si="10"/>
        <v>-0.11462450592885361</v>
      </c>
    </row>
    <row r="86" spans="1:10" x14ac:dyDescent="0.25">
      <c r="B86" s="10">
        <v>45485</v>
      </c>
      <c r="C86" s="13" t="s">
        <v>563</v>
      </c>
      <c r="D86" s="35" t="s">
        <v>564</v>
      </c>
      <c r="E86" s="16">
        <v>0.99</v>
      </c>
      <c r="F86" s="16">
        <v>0</v>
      </c>
      <c r="G86" s="12">
        <v>45488</v>
      </c>
      <c r="H86" s="17">
        <v>0.82</v>
      </c>
      <c r="I86" s="18">
        <f t="shared" si="9"/>
        <v>-0.17171717171717171</v>
      </c>
      <c r="J86" s="53">
        <f t="shared" si="10"/>
        <v>-0.17171717171717177</v>
      </c>
    </row>
    <row r="87" spans="1:10" x14ac:dyDescent="0.25">
      <c r="B87" s="10">
        <v>45488</v>
      </c>
      <c r="C87" s="13" t="s">
        <v>570</v>
      </c>
      <c r="D87" s="35" t="s">
        <v>569</v>
      </c>
      <c r="E87" s="16">
        <v>1.35</v>
      </c>
      <c r="F87" s="16">
        <v>0</v>
      </c>
      <c r="G87" s="12">
        <v>45488</v>
      </c>
      <c r="H87" s="17">
        <v>2.34</v>
      </c>
      <c r="I87" s="18">
        <f t="shared" si="9"/>
        <v>0.73333333333333317</v>
      </c>
      <c r="J87" s="53">
        <f t="shared" si="10"/>
        <v>0.73333333333333306</v>
      </c>
    </row>
    <row r="88" spans="1:10" ht="14.25" customHeight="1" x14ac:dyDescent="0.25">
      <c r="A88" s="12"/>
      <c r="B88" s="10">
        <v>45489</v>
      </c>
      <c r="C88" s="13" t="s">
        <v>572</v>
      </c>
      <c r="D88" s="126" t="s">
        <v>573</v>
      </c>
      <c r="E88" s="16">
        <v>3.63</v>
      </c>
      <c r="F88" s="16">
        <v>2.69</v>
      </c>
      <c r="G88" s="12">
        <v>45489</v>
      </c>
      <c r="H88" s="17">
        <v>3.09</v>
      </c>
      <c r="I88" s="18">
        <f t="shared" si="9"/>
        <v>-0.14876033057851246</v>
      </c>
      <c r="J88" s="53">
        <f t="shared" si="10"/>
        <v>-0.57446808510638303</v>
      </c>
    </row>
    <row r="89" spans="1:10" ht="14.25" customHeight="1" x14ac:dyDescent="0.25">
      <c r="A89" s="12"/>
      <c r="B89" s="10">
        <v>45490</v>
      </c>
      <c r="C89" s="13" t="s">
        <v>575</v>
      </c>
      <c r="D89" s="126" t="s">
        <v>576</v>
      </c>
      <c r="E89" s="16">
        <v>5.05</v>
      </c>
      <c r="F89" s="16">
        <v>4.1100000000000003</v>
      </c>
      <c r="G89" s="12">
        <v>45490</v>
      </c>
      <c r="H89" s="17">
        <v>4.91</v>
      </c>
      <c r="I89" s="18">
        <f t="shared" si="9"/>
        <v>-2.7722772277227636E-2</v>
      </c>
      <c r="J89" s="53">
        <f t="shared" si="10"/>
        <v>-0.1489361702127657</v>
      </c>
    </row>
    <row r="90" spans="1:10" x14ac:dyDescent="0.25">
      <c r="B90" s="10">
        <v>45491</v>
      </c>
      <c r="C90" s="13" t="s">
        <v>582</v>
      </c>
      <c r="D90" s="126" t="s">
        <v>581</v>
      </c>
      <c r="E90" s="16">
        <v>3.23</v>
      </c>
      <c r="F90" s="16">
        <v>2.29</v>
      </c>
      <c r="G90" s="12">
        <v>45491</v>
      </c>
      <c r="H90" s="17">
        <v>3.97</v>
      </c>
      <c r="I90" s="18">
        <f t="shared" si="9"/>
        <v>0.22910216718266252</v>
      </c>
      <c r="J90" s="53">
        <f t="shared" si="10"/>
        <v>0.78723404255319174</v>
      </c>
    </row>
    <row r="91" spans="1:10" x14ac:dyDescent="0.25">
      <c r="B91" s="10">
        <v>45492</v>
      </c>
      <c r="C91" s="13" t="s">
        <v>590</v>
      </c>
      <c r="D91" s="126" t="s">
        <v>589</v>
      </c>
      <c r="E91" s="16">
        <v>2.63</v>
      </c>
      <c r="F91" s="16">
        <v>1.6</v>
      </c>
      <c r="G91" s="12">
        <v>45492</v>
      </c>
      <c r="H91" s="17">
        <v>2.9</v>
      </c>
      <c r="I91" s="18">
        <f t="shared" si="9"/>
        <v>0.10266159695817501</v>
      </c>
      <c r="J91" s="53">
        <f t="shared" si="10"/>
        <v>0.26213592233009714</v>
      </c>
    </row>
    <row r="92" spans="1:10" x14ac:dyDescent="0.25">
      <c r="B92" s="10">
        <v>45495</v>
      </c>
      <c r="C92" s="13" t="s">
        <v>551</v>
      </c>
      <c r="D92" s="35" t="s">
        <v>592</v>
      </c>
      <c r="E92" s="16">
        <v>3.04</v>
      </c>
      <c r="F92" s="16">
        <v>0</v>
      </c>
      <c r="G92" s="12">
        <v>45496</v>
      </c>
      <c r="H92" s="17">
        <v>1.76</v>
      </c>
      <c r="I92" s="18">
        <f t="shared" si="9"/>
        <v>-0.42105263157894735</v>
      </c>
      <c r="J92" s="53">
        <f t="shared" si="10"/>
        <v>-0.42105263157894735</v>
      </c>
    </row>
    <row r="93" spans="1:10" ht="14.25" customHeight="1" x14ac:dyDescent="0.25">
      <c r="A93" s="12"/>
      <c r="B93" s="10">
        <v>45496</v>
      </c>
      <c r="C93" s="13" t="s">
        <v>596</v>
      </c>
      <c r="D93" s="126" t="s">
        <v>597</v>
      </c>
      <c r="E93" s="16">
        <v>4.88</v>
      </c>
      <c r="F93" s="16">
        <v>3.9</v>
      </c>
      <c r="G93" s="12">
        <v>45496</v>
      </c>
      <c r="H93" s="17">
        <v>3.9</v>
      </c>
      <c r="I93" s="18">
        <f t="shared" si="9"/>
        <v>-0.20081967213114749</v>
      </c>
      <c r="J93" s="53">
        <f t="shared" si="10"/>
        <v>-1</v>
      </c>
    </row>
    <row r="94" spans="1:10" ht="14.25" customHeight="1" x14ac:dyDescent="0.25">
      <c r="A94" s="12"/>
      <c r="B94" s="10">
        <v>45497</v>
      </c>
      <c r="C94" s="13" t="s">
        <v>557</v>
      </c>
      <c r="D94" s="126" t="s">
        <v>558</v>
      </c>
      <c r="E94" s="16">
        <v>6.07</v>
      </c>
      <c r="F94" s="16">
        <v>5.15</v>
      </c>
      <c r="G94" s="12">
        <v>45497</v>
      </c>
      <c r="H94" s="17">
        <v>6.47</v>
      </c>
      <c r="I94" s="18">
        <f t="shared" si="9"/>
        <v>6.5897858319604596E-2</v>
      </c>
      <c r="J94" s="53">
        <f t="shared" si="10"/>
        <v>0.43478260869565161</v>
      </c>
    </row>
    <row r="95" spans="1:10" x14ac:dyDescent="0.25">
      <c r="B95" s="10">
        <v>45497</v>
      </c>
      <c r="C95" s="13" t="s">
        <v>604</v>
      </c>
      <c r="D95" s="35" t="s">
        <v>605</v>
      </c>
      <c r="E95" s="16">
        <v>1.1499999999999999</v>
      </c>
      <c r="F95" s="16">
        <v>0</v>
      </c>
      <c r="G95" s="12">
        <v>45498</v>
      </c>
      <c r="H95" s="17">
        <v>2.25</v>
      </c>
      <c r="I95" s="18">
        <f t="shared" si="9"/>
        <v>0.95652173913043503</v>
      </c>
      <c r="J95" s="53">
        <f t="shared" si="10"/>
        <v>0.95652173913043492</v>
      </c>
    </row>
    <row r="96" spans="1:10" x14ac:dyDescent="0.25">
      <c r="B96" s="10">
        <v>45499</v>
      </c>
      <c r="C96" s="13" t="s">
        <v>607</v>
      </c>
      <c r="D96" s="126" t="s">
        <v>606</v>
      </c>
      <c r="E96" s="16">
        <v>4.41</v>
      </c>
      <c r="F96" s="16">
        <v>3.46</v>
      </c>
      <c r="G96" s="12">
        <v>45502</v>
      </c>
      <c r="H96" s="17">
        <v>5.96</v>
      </c>
      <c r="I96" s="18">
        <f t="shared" si="9"/>
        <v>0.35147392290249435</v>
      </c>
      <c r="J96" s="53">
        <f t="shared" si="10"/>
        <v>1.6315789473684206</v>
      </c>
    </row>
    <row r="97" spans="1:10" ht="14.25" customHeight="1" x14ac:dyDescent="0.25">
      <c r="A97" s="12"/>
      <c r="B97" s="10">
        <v>45505</v>
      </c>
      <c r="C97" s="13" t="s">
        <v>618</v>
      </c>
      <c r="D97" s="126" t="s">
        <v>617</v>
      </c>
      <c r="E97" s="16">
        <v>5.49</v>
      </c>
      <c r="F97" s="16">
        <v>4.49</v>
      </c>
      <c r="G97" s="12">
        <v>45505</v>
      </c>
      <c r="H97" s="17">
        <v>7.85</v>
      </c>
      <c r="I97" s="18">
        <f t="shared" si="9"/>
        <v>0.42987249544626582</v>
      </c>
      <c r="J97" s="53">
        <f t="shared" si="10"/>
        <v>2.3599999999999994</v>
      </c>
    </row>
    <row r="98" spans="1:10" ht="14.25" customHeight="1" x14ac:dyDescent="0.25">
      <c r="A98" s="12"/>
      <c r="B98" s="10">
        <v>45509</v>
      </c>
      <c r="C98" s="13" t="s">
        <v>620</v>
      </c>
      <c r="D98" s="126" t="s">
        <v>619</v>
      </c>
      <c r="E98" s="16">
        <v>7.02</v>
      </c>
      <c r="F98" s="16">
        <v>6.02</v>
      </c>
      <c r="G98" s="12">
        <v>45509</v>
      </c>
      <c r="H98" s="17">
        <v>6.02</v>
      </c>
      <c r="I98" s="18">
        <f t="shared" si="9"/>
        <v>-0.14245014245014243</v>
      </c>
      <c r="J98" s="53">
        <f t="shared" si="10"/>
        <v>-1</v>
      </c>
    </row>
    <row r="99" spans="1:10" ht="14.25" customHeight="1" x14ac:dyDescent="0.25">
      <c r="A99" s="12"/>
      <c r="B99" s="10">
        <v>45511</v>
      </c>
      <c r="C99" s="13" t="s">
        <v>629</v>
      </c>
      <c r="D99" s="126" t="s">
        <v>628</v>
      </c>
      <c r="E99" s="16">
        <v>7.93</v>
      </c>
      <c r="F99" s="16">
        <v>7.03</v>
      </c>
      <c r="G99" s="12">
        <v>45511</v>
      </c>
      <c r="H99" s="17">
        <v>7.03</v>
      </c>
      <c r="I99" s="18">
        <f t="shared" si="9"/>
        <v>-0.11349306431273642</v>
      </c>
      <c r="J99" s="53">
        <f t="shared" si="10"/>
        <v>-1</v>
      </c>
    </row>
    <row r="100" spans="1:10" ht="14.25" customHeight="1" x14ac:dyDescent="0.25">
      <c r="A100" s="12"/>
      <c r="B100" s="10">
        <v>45513</v>
      </c>
      <c r="C100" s="13" t="s">
        <v>634</v>
      </c>
      <c r="D100" s="126" t="s">
        <v>633</v>
      </c>
      <c r="E100" s="16">
        <v>6.68</v>
      </c>
      <c r="F100" s="16">
        <v>5.75</v>
      </c>
      <c r="G100" s="12">
        <v>45513</v>
      </c>
      <c r="H100" s="17">
        <v>7.38</v>
      </c>
      <c r="I100" s="18">
        <f t="shared" si="9"/>
        <v>0.10479041916167664</v>
      </c>
      <c r="J100" s="53">
        <f t="shared" si="10"/>
        <v>0.75268817204301119</v>
      </c>
    </row>
    <row r="101" spans="1:10" x14ac:dyDescent="0.25">
      <c r="B101" s="10">
        <v>45518</v>
      </c>
      <c r="C101" s="13" t="s">
        <v>643</v>
      </c>
      <c r="D101" s="35" t="s">
        <v>644</v>
      </c>
      <c r="E101" s="16">
        <v>1.02</v>
      </c>
      <c r="F101" s="16">
        <v>0</v>
      </c>
      <c r="G101" s="12">
        <v>45519</v>
      </c>
      <c r="H101" s="17">
        <v>0.38</v>
      </c>
      <c r="I101" s="18">
        <f t="shared" si="9"/>
        <v>-0.62745098039215685</v>
      </c>
      <c r="J101" s="53">
        <f t="shared" si="10"/>
        <v>-0.62745098039215685</v>
      </c>
    </row>
    <row r="102" spans="1:10" x14ac:dyDescent="0.25">
      <c r="B102" s="10">
        <v>45524</v>
      </c>
      <c r="C102" s="13" t="s">
        <v>654</v>
      </c>
      <c r="D102" s="35" t="s">
        <v>655</v>
      </c>
      <c r="E102" s="16">
        <v>2.4</v>
      </c>
      <c r="F102" s="16">
        <v>0</v>
      </c>
      <c r="G102" s="12">
        <v>45524</v>
      </c>
      <c r="H102" s="17">
        <v>3.09</v>
      </c>
      <c r="I102" s="18">
        <f t="shared" si="9"/>
        <v>0.28750000000000009</v>
      </c>
      <c r="J102" s="53">
        <f t="shared" si="10"/>
        <v>0.28749999999999998</v>
      </c>
    </row>
    <row r="103" spans="1:10" ht="14.25" customHeight="1" x14ac:dyDescent="0.25">
      <c r="A103" s="12"/>
      <c r="B103" s="10">
        <v>45525</v>
      </c>
      <c r="C103" s="13" t="s">
        <v>758</v>
      </c>
      <c r="D103" s="126" t="s">
        <v>529</v>
      </c>
      <c r="E103" s="16">
        <v>4.5199999999999996</v>
      </c>
      <c r="F103" s="16">
        <v>3.66</v>
      </c>
      <c r="G103" s="12">
        <v>45525</v>
      </c>
      <c r="H103" s="17">
        <v>4.17</v>
      </c>
      <c r="I103" s="18">
        <f t="shared" si="9"/>
        <v>-7.7433628318584025E-2</v>
      </c>
      <c r="J103" s="53">
        <f t="shared" si="10"/>
        <v>-0.40697674418604635</v>
      </c>
    </row>
    <row r="104" spans="1:10" ht="14.25" customHeight="1" x14ac:dyDescent="0.25">
      <c r="A104" s="12"/>
      <c r="B104" s="10">
        <v>45525</v>
      </c>
      <c r="C104" s="13" t="s">
        <v>664</v>
      </c>
      <c r="D104" s="126" t="s">
        <v>663</v>
      </c>
      <c r="E104" s="16">
        <v>6.44</v>
      </c>
      <c r="F104" s="16">
        <v>5.64</v>
      </c>
      <c r="G104" s="12">
        <v>45526</v>
      </c>
      <c r="H104" s="17">
        <v>5.5</v>
      </c>
      <c r="I104" s="18">
        <f t="shared" si="9"/>
        <v>-0.14596273291925466</v>
      </c>
      <c r="J104" s="53">
        <f t="shared" si="10"/>
        <v>-1.1749999999999994</v>
      </c>
    </row>
    <row r="105" spans="1:10" ht="14.25" customHeight="1" x14ac:dyDescent="0.25">
      <c r="A105" s="12"/>
      <c r="B105" s="10">
        <v>45531</v>
      </c>
      <c r="C105" s="13" t="s">
        <v>670</v>
      </c>
      <c r="D105" s="126" t="s">
        <v>669</v>
      </c>
      <c r="E105" s="16">
        <v>1.9</v>
      </c>
      <c r="F105" s="16">
        <v>1.24</v>
      </c>
      <c r="G105" s="12">
        <v>45531</v>
      </c>
      <c r="H105" s="17">
        <v>1.94</v>
      </c>
      <c r="I105" s="18">
        <f t="shared" si="9"/>
        <v>2.1052631578947434E-2</v>
      </c>
      <c r="J105" s="53">
        <f t="shared" si="10"/>
        <v>6.060606060606067E-2</v>
      </c>
    </row>
    <row r="106" spans="1:10" ht="14.25" customHeight="1" x14ac:dyDescent="0.25">
      <c r="A106" s="12"/>
      <c r="B106" s="10">
        <v>45537</v>
      </c>
      <c r="C106" s="13" t="s">
        <v>679</v>
      </c>
      <c r="D106" s="126" t="s">
        <v>678</v>
      </c>
      <c r="E106" s="16">
        <v>1.7</v>
      </c>
      <c r="F106" s="16">
        <v>0.76</v>
      </c>
      <c r="G106" s="12">
        <v>45537</v>
      </c>
      <c r="H106" s="17">
        <v>2.02</v>
      </c>
      <c r="I106" s="18">
        <f t="shared" si="9"/>
        <v>0.18823529411764706</v>
      </c>
      <c r="J106" s="53">
        <f t="shared" si="10"/>
        <v>0.34042553191489372</v>
      </c>
    </row>
    <row r="107" spans="1:10" ht="14.25" customHeight="1" x14ac:dyDescent="0.25">
      <c r="A107" s="12"/>
      <c r="B107" s="10">
        <v>45540</v>
      </c>
      <c r="C107" s="13" t="s">
        <v>695</v>
      </c>
      <c r="D107" s="126" t="s">
        <v>694</v>
      </c>
      <c r="E107" s="16">
        <v>3.57</v>
      </c>
      <c r="F107" s="16">
        <v>2.81</v>
      </c>
      <c r="G107" s="12">
        <v>45541</v>
      </c>
      <c r="H107" s="17">
        <v>2.8</v>
      </c>
      <c r="I107" s="18">
        <f t="shared" si="9"/>
        <v>-0.21568627450980393</v>
      </c>
      <c r="J107" s="53">
        <f t="shared" si="10"/>
        <v>-1.0131578947368425</v>
      </c>
    </row>
    <row r="108" spans="1:10" x14ac:dyDescent="0.25">
      <c r="B108" s="10">
        <v>45541</v>
      </c>
      <c r="C108" s="13" t="s">
        <v>700</v>
      </c>
      <c r="D108" s="126" t="s">
        <v>701</v>
      </c>
      <c r="E108" s="16">
        <v>3.72</v>
      </c>
      <c r="F108" s="16">
        <v>2.8</v>
      </c>
      <c r="G108" s="12">
        <v>45541</v>
      </c>
      <c r="H108" s="17">
        <v>4.53</v>
      </c>
      <c r="I108" s="18">
        <f t="shared" si="9"/>
        <v>0.217741935483871</v>
      </c>
      <c r="J108" s="53">
        <f t="shared" si="10"/>
        <v>0.88043478260869534</v>
      </c>
    </row>
    <row r="109" spans="1:10" x14ac:dyDescent="0.25">
      <c r="B109" s="10">
        <v>45541</v>
      </c>
      <c r="C109" s="13" t="s">
        <v>705</v>
      </c>
      <c r="D109" s="126" t="s">
        <v>704</v>
      </c>
      <c r="E109" s="16">
        <v>3.28</v>
      </c>
      <c r="F109" s="16">
        <v>2.36</v>
      </c>
      <c r="G109" s="12">
        <v>45541</v>
      </c>
      <c r="H109" s="17">
        <v>2.36</v>
      </c>
      <c r="I109" s="18">
        <f t="shared" si="9"/>
        <v>-0.28048780487804881</v>
      </c>
      <c r="J109" s="53">
        <f t="shared" si="10"/>
        <v>-1</v>
      </c>
    </row>
    <row r="110" spans="1:10" ht="14.25" customHeight="1" x14ac:dyDescent="0.25">
      <c r="A110" s="12"/>
      <c r="B110" s="10">
        <v>45544</v>
      </c>
      <c r="C110" s="13" t="s">
        <v>713</v>
      </c>
      <c r="D110" s="126" t="s">
        <v>712</v>
      </c>
      <c r="E110" s="16">
        <v>4.5599999999999996</v>
      </c>
      <c r="F110" s="16">
        <v>3.57</v>
      </c>
      <c r="G110" s="12">
        <v>45545</v>
      </c>
      <c r="H110" s="17">
        <v>4.2</v>
      </c>
      <c r="I110" s="18">
        <f t="shared" si="9"/>
        <v>-7.8947368421052544E-2</v>
      </c>
      <c r="J110" s="53">
        <f t="shared" si="10"/>
        <v>-0.36363636363636315</v>
      </c>
    </row>
    <row r="111" spans="1:10" x14ac:dyDescent="0.25">
      <c r="B111" s="10">
        <v>45546</v>
      </c>
      <c r="C111" s="13" t="s">
        <v>719</v>
      </c>
      <c r="D111" s="126" t="s">
        <v>720</v>
      </c>
      <c r="E111" s="16">
        <v>3.67</v>
      </c>
      <c r="F111" s="16">
        <v>2.73</v>
      </c>
      <c r="G111" s="12">
        <v>45546</v>
      </c>
      <c r="H111" s="17">
        <v>3.25</v>
      </c>
      <c r="I111" s="18">
        <f t="shared" si="9"/>
        <v>-0.11444141689373299</v>
      </c>
      <c r="J111" s="53">
        <f t="shared" si="10"/>
        <v>-0.4468085106382978</v>
      </c>
    </row>
    <row r="112" spans="1:10" x14ac:dyDescent="0.25">
      <c r="B112" s="10">
        <v>45554</v>
      </c>
      <c r="C112" s="13" t="s">
        <v>738</v>
      </c>
      <c r="D112" s="126" t="s">
        <v>704</v>
      </c>
      <c r="E112" s="16">
        <v>4.4400000000000004</v>
      </c>
      <c r="F112" s="16">
        <v>3.49</v>
      </c>
      <c r="G112" s="12">
        <v>45554</v>
      </c>
      <c r="H112" s="17">
        <v>5.78</v>
      </c>
      <c r="I112" s="18">
        <f t="shared" si="9"/>
        <v>0.30180180180180183</v>
      </c>
      <c r="J112" s="53">
        <f t="shared" si="10"/>
        <v>1.4105263157894732</v>
      </c>
    </row>
    <row r="113" spans="1:10" x14ac:dyDescent="0.25">
      <c r="B113" s="10">
        <v>45554</v>
      </c>
      <c r="C113" s="13" t="s">
        <v>786</v>
      </c>
      <c r="D113" s="35" t="s">
        <v>741</v>
      </c>
      <c r="E113" s="16">
        <v>1.18</v>
      </c>
      <c r="F113" s="16">
        <v>0</v>
      </c>
      <c r="G113" s="12">
        <v>45555</v>
      </c>
      <c r="H113" s="17">
        <v>0.4</v>
      </c>
      <c r="I113" s="18">
        <f t="shared" si="9"/>
        <v>-0.66101694915254239</v>
      </c>
      <c r="J113" s="53">
        <f t="shared" si="10"/>
        <v>-0.66101694915254239</v>
      </c>
    </row>
    <row r="114" spans="1:10" ht="14.25" customHeight="1" x14ac:dyDescent="0.25">
      <c r="A114" s="12"/>
      <c r="B114" s="10">
        <v>45555</v>
      </c>
      <c r="C114" s="13" t="s">
        <v>742</v>
      </c>
      <c r="D114" s="126" t="s">
        <v>743</v>
      </c>
      <c r="E114" s="16">
        <v>2.76</v>
      </c>
      <c r="F114" s="16">
        <v>1.82</v>
      </c>
      <c r="G114" s="12">
        <v>45555</v>
      </c>
      <c r="H114" s="17">
        <v>1.82</v>
      </c>
      <c r="I114" s="18">
        <f t="shared" si="9"/>
        <v>-0.34057971014492749</v>
      </c>
      <c r="J114" s="53">
        <f t="shared" si="10"/>
        <v>-1</v>
      </c>
    </row>
    <row r="115" spans="1:10" x14ac:dyDescent="0.25">
      <c r="B115" s="10">
        <v>45558</v>
      </c>
      <c r="C115" s="13" t="s">
        <v>746</v>
      </c>
      <c r="D115" s="35" t="s">
        <v>747</v>
      </c>
      <c r="E115" s="16">
        <v>3</v>
      </c>
      <c r="F115" s="16">
        <v>0</v>
      </c>
      <c r="G115" s="12">
        <v>45561</v>
      </c>
      <c r="H115" s="17">
        <v>1.46</v>
      </c>
      <c r="I115" s="18">
        <f t="shared" si="9"/>
        <v>-0.51333333333333342</v>
      </c>
      <c r="J115" s="53">
        <f t="shared" si="10"/>
        <v>-0.51333333333333331</v>
      </c>
    </row>
    <row r="116" spans="1:10" ht="14.25" customHeight="1" x14ac:dyDescent="0.25">
      <c r="A116" s="12"/>
      <c r="B116" s="10">
        <v>45568</v>
      </c>
      <c r="C116" s="13" t="s">
        <v>760</v>
      </c>
      <c r="D116" s="126" t="s">
        <v>759</v>
      </c>
      <c r="E116" s="16">
        <v>3.95</v>
      </c>
      <c r="F116" s="16">
        <v>3.28</v>
      </c>
      <c r="G116" s="12">
        <v>45568</v>
      </c>
      <c r="H116" s="17">
        <v>3.73</v>
      </c>
      <c r="I116" s="18">
        <f t="shared" si="9"/>
        <v>-5.5696202531645644E-2</v>
      </c>
      <c r="J116" s="53">
        <f t="shared" si="10"/>
        <v>-0.328358208955224</v>
      </c>
    </row>
    <row r="117" spans="1:10" ht="14.25" customHeight="1" x14ac:dyDescent="0.25">
      <c r="A117" s="12"/>
      <c r="B117" s="10">
        <v>45573</v>
      </c>
      <c r="C117" s="13" t="s">
        <v>778</v>
      </c>
      <c r="D117" s="126" t="s">
        <v>777</v>
      </c>
      <c r="E117" s="16">
        <v>3.46</v>
      </c>
      <c r="F117" s="16">
        <v>2.66</v>
      </c>
      <c r="G117" s="12">
        <v>45573</v>
      </c>
      <c r="H117" s="17">
        <v>2.66</v>
      </c>
      <c r="I117" s="18">
        <f t="shared" si="9"/>
        <v>-0.23121387283236994</v>
      </c>
      <c r="J117" s="53">
        <f t="shared" si="10"/>
        <v>-1</v>
      </c>
    </row>
    <row r="118" spans="1:10" x14ac:dyDescent="0.25">
      <c r="B118" s="10">
        <v>45575</v>
      </c>
      <c r="C118" s="13" t="s">
        <v>787</v>
      </c>
      <c r="D118" s="35" t="s">
        <v>788</v>
      </c>
      <c r="E118" s="16">
        <v>2.3199999999999998</v>
      </c>
      <c r="F118" s="16">
        <v>1.1100000000000001</v>
      </c>
      <c r="G118" s="12">
        <v>45576</v>
      </c>
      <c r="H118" s="17">
        <v>2.88</v>
      </c>
      <c r="I118" s="18">
        <f t="shared" si="9"/>
        <v>0.24137931034482762</v>
      </c>
      <c r="J118" s="53">
        <f t="shared" si="10"/>
        <v>0.46280991735537202</v>
      </c>
    </row>
    <row r="119" spans="1:10" ht="14.25" customHeight="1" x14ac:dyDescent="0.25">
      <c r="A119" s="12"/>
      <c r="B119" s="10">
        <v>45579</v>
      </c>
      <c r="C119" s="13" t="s">
        <v>799</v>
      </c>
      <c r="D119" s="126" t="s">
        <v>798</v>
      </c>
      <c r="E119" s="16">
        <v>5.12</v>
      </c>
      <c r="F119" s="16">
        <v>4.1900000000000004</v>
      </c>
      <c r="G119" s="12">
        <v>45579</v>
      </c>
      <c r="H119" s="17">
        <v>5.75</v>
      </c>
      <c r="I119" s="18">
        <f t="shared" si="9"/>
        <v>0.123046875</v>
      </c>
      <c r="J119" s="53">
        <f t="shared" si="10"/>
        <v>0.67741935483870974</v>
      </c>
    </row>
    <row r="120" spans="1:10" x14ac:dyDescent="0.25">
      <c r="B120" s="10">
        <v>45580</v>
      </c>
      <c r="C120" s="13" t="s">
        <v>803</v>
      </c>
      <c r="D120" s="35" t="s">
        <v>804</v>
      </c>
      <c r="E120" s="16">
        <v>1.62</v>
      </c>
      <c r="F120" s="16">
        <v>0</v>
      </c>
      <c r="G120" s="12">
        <v>45580</v>
      </c>
      <c r="H120" s="17">
        <v>1.91</v>
      </c>
      <c r="I120" s="18">
        <f t="shared" si="9"/>
        <v>0.17901234567901225</v>
      </c>
      <c r="J120" s="53">
        <f t="shared" si="10"/>
        <v>0.17901234567901222</v>
      </c>
    </row>
    <row r="121" spans="1:10" x14ac:dyDescent="0.25">
      <c r="B121" s="10">
        <v>45581</v>
      </c>
      <c r="C121" s="13" t="s">
        <v>808</v>
      </c>
      <c r="D121" s="126" t="s">
        <v>805</v>
      </c>
      <c r="E121" s="16">
        <v>5.76</v>
      </c>
      <c r="F121" s="16">
        <v>4.8</v>
      </c>
      <c r="G121" s="12">
        <v>45581</v>
      </c>
      <c r="H121" s="17">
        <v>5.15</v>
      </c>
      <c r="I121" s="18">
        <f t="shared" si="9"/>
        <v>-0.10590277777777768</v>
      </c>
      <c r="J121" s="53">
        <f t="shared" si="10"/>
        <v>-0.63541666666666607</v>
      </c>
    </row>
    <row r="122" spans="1:10" ht="14.25" customHeight="1" x14ac:dyDescent="0.25">
      <c r="A122" s="12"/>
      <c r="B122" s="10">
        <v>45587</v>
      </c>
      <c r="C122" s="13" t="s">
        <v>825</v>
      </c>
      <c r="D122" s="126" t="s">
        <v>824</v>
      </c>
      <c r="E122" s="16">
        <v>3.41</v>
      </c>
      <c r="F122" s="16">
        <v>2.41</v>
      </c>
      <c r="G122" s="12">
        <v>45587</v>
      </c>
      <c r="H122" s="17">
        <v>4.54</v>
      </c>
      <c r="I122" s="18">
        <f t="shared" si="9"/>
        <v>0.33137829912023453</v>
      </c>
      <c r="J122" s="53">
        <f t="shared" si="10"/>
        <v>1.1299999999999999</v>
      </c>
    </row>
    <row r="123" spans="1:10" x14ac:dyDescent="0.25">
      <c r="B123" s="10">
        <v>45587</v>
      </c>
      <c r="C123" s="13" t="s">
        <v>829</v>
      </c>
      <c r="D123" s="35" t="s">
        <v>830</v>
      </c>
      <c r="E123" s="16">
        <v>1.27</v>
      </c>
      <c r="F123" s="16">
        <v>0</v>
      </c>
      <c r="G123" s="12">
        <v>45588</v>
      </c>
      <c r="H123" s="17">
        <v>0.97</v>
      </c>
      <c r="I123" s="18">
        <f t="shared" si="9"/>
        <v>-0.23622047244094491</v>
      </c>
      <c r="J123" s="53">
        <f t="shared" si="10"/>
        <v>-0.23622047244094491</v>
      </c>
    </row>
    <row r="124" spans="1:10" ht="14.25" customHeight="1" x14ac:dyDescent="0.25">
      <c r="A124" s="12"/>
      <c r="B124" s="10">
        <v>45589</v>
      </c>
      <c r="C124" s="13" t="s">
        <v>831</v>
      </c>
      <c r="D124" s="126" t="s">
        <v>832</v>
      </c>
      <c r="E124" s="16">
        <v>3.54</v>
      </c>
      <c r="F124" s="16">
        <v>2.41</v>
      </c>
      <c r="G124" s="12">
        <v>45589</v>
      </c>
      <c r="H124" s="17">
        <v>2.68</v>
      </c>
      <c r="I124" s="18">
        <f t="shared" ref="I124:I146" si="11">(H124/E124-1)</f>
        <v>-0.24293785310734461</v>
      </c>
      <c r="J124" s="53">
        <f t="shared" ref="J124:J146" si="12">(H124-E124)/(E124-F124)</f>
        <v>-0.76106194690265483</v>
      </c>
    </row>
    <row r="125" spans="1:10" x14ac:dyDescent="0.25">
      <c r="B125" s="10">
        <v>45593</v>
      </c>
      <c r="C125" s="13" t="s">
        <v>840</v>
      </c>
      <c r="D125" s="35" t="s">
        <v>841</v>
      </c>
      <c r="E125" s="16">
        <v>1.41</v>
      </c>
      <c r="F125" s="16">
        <v>0</v>
      </c>
      <c r="G125" s="12">
        <v>45594</v>
      </c>
      <c r="H125" s="17">
        <v>1.07</v>
      </c>
      <c r="I125" s="18">
        <f t="shared" si="11"/>
        <v>-0.24113475177304955</v>
      </c>
      <c r="J125" s="53">
        <f t="shared" si="12"/>
        <v>-0.24113475177304955</v>
      </c>
    </row>
    <row r="126" spans="1:10" ht="14.25" customHeight="1" x14ac:dyDescent="0.25">
      <c r="A126" s="12"/>
      <c r="B126" s="10">
        <v>45600</v>
      </c>
      <c r="C126" s="13" t="s">
        <v>851</v>
      </c>
      <c r="D126" s="126" t="s">
        <v>852</v>
      </c>
      <c r="E126" s="16">
        <v>4.24</v>
      </c>
      <c r="F126" s="16">
        <v>3.3</v>
      </c>
      <c r="G126" s="12">
        <v>45600</v>
      </c>
      <c r="H126" s="17">
        <v>5</v>
      </c>
      <c r="I126" s="18">
        <f t="shared" ref="I126" si="13">(H126/E126-1)</f>
        <v>0.17924528301886777</v>
      </c>
      <c r="J126" s="53">
        <f t="shared" ref="J126" si="14">(H126-E126)/(E126-F126)</f>
        <v>0.80851063829787173</v>
      </c>
    </row>
    <row r="127" spans="1:10" ht="14.25" customHeight="1" x14ac:dyDescent="0.25">
      <c r="A127" s="12"/>
      <c r="B127" s="10">
        <v>45602</v>
      </c>
      <c r="C127" s="13" t="s">
        <v>872</v>
      </c>
      <c r="D127" s="126" t="s">
        <v>853</v>
      </c>
      <c r="E127" s="16">
        <v>5.55</v>
      </c>
      <c r="F127" s="16">
        <v>4.55</v>
      </c>
      <c r="G127" s="12">
        <v>45602</v>
      </c>
      <c r="H127" s="17">
        <v>4.55</v>
      </c>
      <c r="I127" s="18">
        <f t="shared" si="11"/>
        <v>-0.18018018018018023</v>
      </c>
      <c r="J127" s="53">
        <f t="shared" si="12"/>
        <v>-1</v>
      </c>
    </row>
    <row r="128" spans="1:10" x14ac:dyDescent="0.25">
      <c r="B128" s="10">
        <v>45602</v>
      </c>
      <c r="C128" s="13" t="s">
        <v>858</v>
      </c>
      <c r="D128" s="35" t="s">
        <v>859</v>
      </c>
      <c r="E128" s="16">
        <v>3.55</v>
      </c>
      <c r="F128" s="16">
        <v>2.8</v>
      </c>
      <c r="G128" s="12">
        <v>45602</v>
      </c>
      <c r="H128" s="17">
        <v>4.7</v>
      </c>
      <c r="I128" s="18">
        <f t="shared" si="11"/>
        <v>0.323943661971831</v>
      </c>
      <c r="J128" s="53">
        <f t="shared" si="12"/>
        <v>1.5333333333333339</v>
      </c>
    </row>
    <row r="129" spans="1:10" x14ac:dyDescent="0.25">
      <c r="B129" s="10">
        <v>45602</v>
      </c>
      <c r="C129" s="13" t="s">
        <v>861</v>
      </c>
      <c r="D129" s="35" t="s">
        <v>860</v>
      </c>
      <c r="E129" s="16">
        <v>3.85</v>
      </c>
      <c r="F129" s="16">
        <v>2.84</v>
      </c>
      <c r="G129" s="12">
        <v>45602</v>
      </c>
      <c r="H129" s="17">
        <v>4.75</v>
      </c>
      <c r="I129" s="18">
        <f t="shared" si="11"/>
        <v>0.23376623376623384</v>
      </c>
      <c r="J129" s="53">
        <f t="shared" si="12"/>
        <v>0.89108910891089077</v>
      </c>
    </row>
    <row r="130" spans="1:10" ht="14.25" customHeight="1" x14ac:dyDescent="0.25">
      <c r="A130" s="12"/>
      <c r="B130" s="10">
        <v>45604</v>
      </c>
      <c r="C130" s="13" t="s">
        <v>871</v>
      </c>
      <c r="D130" s="126" t="s">
        <v>873</v>
      </c>
      <c r="E130" s="16">
        <v>5.15</v>
      </c>
      <c r="F130" s="16">
        <v>4.16</v>
      </c>
      <c r="G130" s="12">
        <v>45607</v>
      </c>
      <c r="H130" s="17">
        <v>4.8600000000000003</v>
      </c>
      <c r="I130" s="18">
        <f t="shared" si="11"/>
        <v>-5.6310679611650483E-2</v>
      </c>
      <c r="J130" s="53">
        <f t="shared" si="12"/>
        <v>-0.29292929292929293</v>
      </c>
    </row>
    <row r="131" spans="1:10" ht="14.25" customHeight="1" x14ac:dyDescent="0.25">
      <c r="A131" s="12"/>
      <c r="B131" s="10">
        <v>45608</v>
      </c>
      <c r="C131" s="13" t="s">
        <v>884</v>
      </c>
      <c r="D131" s="126" t="s">
        <v>885</v>
      </c>
      <c r="E131" s="16">
        <v>6.55</v>
      </c>
      <c r="F131" s="16">
        <v>5.61</v>
      </c>
      <c r="G131" s="12">
        <v>45608</v>
      </c>
      <c r="H131" s="17">
        <v>8.66</v>
      </c>
      <c r="I131" s="18">
        <f t="shared" si="11"/>
        <v>0.32213740458015283</v>
      </c>
      <c r="J131" s="53">
        <f t="shared" si="12"/>
        <v>2.2446808510638312</v>
      </c>
    </row>
    <row r="132" spans="1:10" x14ac:dyDescent="0.25">
      <c r="B132" s="10">
        <v>45609</v>
      </c>
      <c r="C132" s="13" t="s">
        <v>886</v>
      </c>
      <c r="D132" s="126" t="s">
        <v>805</v>
      </c>
      <c r="E132" s="16">
        <v>3.86</v>
      </c>
      <c r="F132" s="16">
        <v>2.99</v>
      </c>
      <c r="G132" s="12">
        <v>45609</v>
      </c>
      <c r="H132" s="17">
        <v>4.5599999999999996</v>
      </c>
      <c r="I132" s="18">
        <f t="shared" ref="I132" si="15">(H132/E132-1)</f>
        <v>0.18134715025906734</v>
      </c>
      <c r="J132" s="53">
        <f t="shared" ref="J132" si="16">(H132-E132)/(E132-F132)</f>
        <v>0.8045977011494253</v>
      </c>
    </row>
    <row r="133" spans="1:10" x14ac:dyDescent="0.25">
      <c r="B133" s="10">
        <v>45610</v>
      </c>
      <c r="C133" s="13" t="s">
        <v>891</v>
      </c>
      <c r="D133" s="126" t="s">
        <v>890</v>
      </c>
      <c r="E133" s="16">
        <v>6.08</v>
      </c>
      <c r="F133" s="16">
        <v>5.13</v>
      </c>
      <c r="G133" s="12">
        <v>45609</v>
      </c>
      <c r="H133" s="17">
        <v>7.3</v>
      </c>
      <c r="I133" s="18">
        <f t="shared" si="11"/>
        <v>0.20065789473684204</v>
      </c>
      <c r="J133" s="53">
        <f t="shared" si="12"/>
        <v>1.284210526315789</v>
      </c>
    </row>
    <row r="134" spans="1:10" x14ac:dyDescent="0.25">
      <c r="B134" s="10">
        <v>45610</v>
      </c>
      <c r="C134" s="13" t="s">
        <v>894</v>
      </c>
      <c r="D134" s="35" t="s">
        <v>895</v>
      </c>
      <c r="E134" s="16">
        <v>2.5499999999999998</v>
      </c>
      <c r="F134" s="16">
        <v>0</v>
      </c>
      <c r="G134" s="12">
        <v>45611</v>
      </c>
      <c r="H134" s="17">
        <v>2.15</v>
      </c>
      <c r="I134" s="18">
        <f t="shared" si="11"/>
        <v>-0.15686274509803921</v>
      </c>
      <c r="J134" s="53">
        <f t="shared" si="12"/>
        <v>-0.15686274509803919</v>
      </c>
    </row>
    <row r="135" spans="1:10" x14ac:dyDescent="0.25">
      <c r="B135" s="10">
        <v>45614</v>
      </c>
      <c r="C135" s="13" t="s">
        <v>899</v>
      </c>
      <c r="D135" s="126" t="s">
        <v>898</v>
      </c>
      <c r="E135" s="16">
        <v>4.4400000000000004</v>
      </c>
      <c r="F135" s="16">
        <v>3.61</v>
      </c>
      <c r="G135" s="12">
        <v>45614</v>
      </c>
      <c r="H135" s="17">
        <v>4.1100000000000003</v>
      </c>
      <c r="I135" s="18">
        <f t="shared" si="11"/>
        <v>-7.4324324324324342E-2</v>
      </c>
      <c r="J135" s="53">
        <f t="shared" si="12"/>
        <v>-0.39759036144578297</v>
      </c>
    </row>
    <row r="136" spans="1:10" x14ac:dyDescent="0.25">
      <c r="B136" s="10">
        <v>45614</v>
      </c>
      <c r="C136" s="13" t="s">
        <v>904</v>
      </c>
      <c r="D136" s="35" t="s">
        <v>905</v>
      </c>
      <c r="E136" s="16">
        <v>4</v>
      </c>
      <c r="F136" s="16">
        <v>3.12</v>
      </c>
      <c r="G136" s="12">
        <v>45615</v>
      </c>
      <c r="H136" s="17">
        <v>3.45</v>
      </c>
      <c r="I136" s="18">
        <f t="shared" si="11"/>
        <v>-0.13749999999999996</v>
      </c>
      <c r="J136" s="53">
        <f t="shared" si="12"/>
        <v>-0.62499999999999989</v>
      </c>
    </row>
    <row r="137" spans="1:10" x14ac:dyDescent="0.25">
      <c r="B137" s="10">
        <v>45615</v>
      </c>
      <c r="C137" s="13" t="s">
        <v>908</v>
      </c>
      <c r="D137" s="126" t="s">
        <v>909</v>
      </c>
      <c r="E137" s="16">
        <v>4.3</v>
      </c>
      <c r="F137" s="16">
        <v>3.48</v>
      </c>
      <c r="G137" s="12">
        <v>45615</v>
      </c>
      <c r="H137" s="17">
        <v>3.48</v>
      </c>
      <c r="I137" s="18">
        <f t="shared" si="11"/>
        <v>-0.19069767441860463</v>
      </c>
      <c r="J137" s="53">
        <f t="shared" si="12"/>
        <v>-1</v>
      </c>
    </row>
    <row r="138" spans="1:10" ht="14.25" customHeight="1" x14ac:dyDescent="0.25">
      <c r="A138" s="12"/>
      <c r="B138" s="10">
        <v>45615</v>
      </c>
      <c r="C138" s="13" t="s">
        <v>910</v>
      </c>
      <c r="D138" s="126" t="s">
        <v>911</v>
      </c>
      <c r="E138" s="16">
        <v>5.09</v>
      </c>
      <c r="F138" s="16">
        <v>4.09</v>
      </c>
      <c r="G138" s="12">
        <v>45616</v>
      </c>
      <c r="H138" s="17">
        <v>6</v>
      </c>
      <c r="I138" s="18">
        <f t="shared" si="11"/>
        <v>0.17878192534381143</v>
      </c>
      <c r="J138" s="53">
        <f t="shared" si="12"/>
        <v>0.91000000000000014</v>
      </c>
    </row>
    <row r="139" spans="1:10" x14ac:dyDescent="0.25">
      <c r="B139" s="10">
        <v>45616</v>
      </c>
      <c r="C139" s="13" t="s">
        <v>914</v>
      </c>
      <c r="D139" s="126" t="s">
        <v>915</v>
      </c>
      <c r="E139" s="16">
        <v>4.07</v>
      </c>
      <c r="F139" s="16">
        <v>3.08</v>
      </c>
      <c r="G139" s="12">
        <v>45616</v>
      </c>
      <c r="H139" s="17">
        <v>3.08</v>
      </c>
      <c r="I139" s="18">
        <f t="shared" si="11"/>
        <v>-0.24324324324324331</v>
      </c>
      <c r="J139" s="53">
        <f t="shared" si="12"/>
        <v>-1</v>
      </c>
    </row>
    <row r="140" spans="1:10" x14ac:dyDescent="0.25">
      <c r="B140" s="10">
        <v>45617</v>
      </c>
      <c r="C140" s="13" t="s">
        <v>916</v>
      </c>
      <c r="D140" s="126" t="s">
        <v>917</v>
      </c>
      <c r="E140" s="16">
        <v>4.29</v>
      </c>
      <c r="F140" s="16">
        <v>3.4</v>
      </c>
      <c r="G140" s="12">
        <v>45618</v>
      </c>
      <c r="H140" s="17">
        <v>6.13</v>
      </c>
      <c r="I140" s="18">
        <f t="shared" si="11"/>
        <v>0.42890442890442881</v>
      </c>
      <c r="J140" s="53">
        <f t="shared" si="12"/>
        <v>2.0674157303370784</v>
      </c>
    </row>
    <row r="141" spans="1:10" x14ac:dyDescent="0.25">
      <c r="B141" s="10">
        <v>45621</v>
      </c>
      <c r="C141" s="13" t="s">
        <v>925</v>
      </c>
      <c r="D141" s="126" t="s">
        <v>926</v>
      </c>
      <c r="E141" s="16">
        <v>4.4000000000000004</v>
      </c>
      <c r="F141" s="16">
        <v>3.44</v>
      </c>
      <c r="G141" s="12">
        <v>45621</v>
      </c>
      <c r="H141" s="17">
        <v>3.94</v>
      </c>
      <c r="I141" s="18">
        <f t="shared" si="11"/>
        <v>-0.10454545454545461</v>
      </c>
      <c r="J141" s="53">
        <f t="shared" si="12"/>
        <v>-0.47916666666666691</v>
      </c>
    </row>
    <row r="142" spans="1:10" x14ac:dyDescent="0.25">
      <c r="B142" s="10">
        <v>45628</v>
      </c>
      <c r="C142" s="13" t="s">
        <v>936</v>
      </c>
      <c r="D142" s="35" t="s">
        <v>937</v>
      </c>
      <c r="E142" s="16">
        <v>3.98</v>
      </c>
      <c r="F142" s="16">
        <v>0</v>
      </c>
      <c r="G142" s="12">
        <v>45629</v>
      </c>
      <c r="H142" s="17">
        <v>2.64</v>
      </c>
      <c r="I142" s="18">
        <f t="shared" si="11"/>
        <v>-0.33668341708542715</v>
      </c>
      <c r="J142" s="53">
        <f t="shared" si="12"/>
        <v>-0.33668341708542709</v>
      </c>
    </row>
    <row r="143" spans="1:10" x14ac:dyDescent="0.25">
      <c r="B143" s="10">
        <v>45631</v>
      </c>
      <c r="C143" s="13" t="s">
        <v>944</v>
      </c>
      <c r="D143" s="35" t="s">
        <v>943</v>
      </c>
      <c r="E143" s="16">
        <v>2.2999999999999998</v>
      </c>
      <c r="F143" s="16">
        <v>0</v>
      </c>
      <c r="G143" s="12">
        <v>45631</v>
      </c>
      <c r="H143" s="17">
        <v>1.98</v>
      </c>
      <c r="I143" s="18">
        <f t="shared" si="11"/>
        <v>-0.13913043478260867</v>
      </c>
      <c r="J143" s="53">
        <f t="shared" si="12"/>
        <v>-0.13913043478260864</v>
      </c>
    </row>
    <row r="144" spans="1:10" x14ac:dyDescent="0.25">
      <c r="B144" s="10">
        <v>45635</v>
      </c>
      <c r="C144" s="13" t="s">
        <v>948</v>
      </c>
      <c r="D144" s="35" t="s">
        <v>947</v>
      </c>
      <c r="E144" s="16">
        <v>3.08</v>
      </c>
      <c r="F144" s="16">
        <v>1.84</v>
      </c>
      <c r="G144" s="12">
        <v>45637</v>
      </c>
      <c r="H144" s="17">
        <v>3.46</v>
      </c>
      <c r="I144" s="18">
        <f t="shared" si="11"/>
        <v>0.12337662337662336</v>
      </c>
      <c r="J144" s="53">
        <f t="shared" si="12"/>
        <v>0.3064516129032257</v>
      </c>
    </row>
    <row r="145" spans="1:10" x14ac:dyDescent="0.25">
      <c r="B145" s="10">
        <v>45638</v>
      </c>
      <c r="C145" s="13" t="s">
        <v>953</v>
      </c>
      <c r="D145" s="35" t="s">
        <v>954</v>
      </c>
      <c r="E145" s="16">
        <v>1.37</v>
      </c>
      <c r="F145" s="16">
        <v>0</v>
      </c>
      <c r="G145" s="12">
        <v>45639</v>
      </c>
      <c r="H145" s="17">
        <v>1.1599999999999999</v>
      </c>
      <c r="I145" s="18">
        <f t="shared" si="11"/>
        <v>-0.15328467153284686</v>
      </c>
      <c r="J145" s="53">
        <f t="shared" si="12"/>
        <v>-0.15328467153284683</v>
      </c>
    </row>
    <row r="146" spans="1:10" x14ac:dyDescent="0.25">
      <c r="B146" s="10">
        <v>45645</v>
      </c>
      <c r="C146" s="13" t="s">
        <v>961</v>
      </c>
      <c r="D146" s="126" t="s">
        <v>962</v>
      </c>
      <c r="E146" s="16">
        <v>5.62</v>
      </c>
      <c r="F146" s="16">
        <v>4.63</v>
      </c>
      <c r="G146" s="12">
        <v>45646</v>
      </c>
      <c r="H146" s="17">
        <v>3.89</v>
      </c>
      <c r="I146" s="18">
        <f t="shared" si="11"/>
        <v>-0.30782918149466187</v>
      </c>
      <c r="J146" s="53">
        <f t="shared" si="12"/>
        <v>-1.7474747474747472</v>
      </c>
    </row>
    <row r="147" spans="1:10" ht="18.600000000000001" customHeight="1" x14ac:dyDescent="0.25">
      <c r="B147" s="10" t="s">
        <v>0</v>
      </c>
      <c r="C147" s="13" t="s">
        <v>0</v>
      </c>
      <c r="D147" s="35"/>
      <c r="E147" s="16" t="s">
        <v>0</v>
      </c>
      <c r="F147" s="16" t="s">
        <v>0</v>
      </c>
      <c r="G147" s="12"/>
      <c r="H147" s="17" t="s">
        <v>0</v>
      </c>
      <c r="I147" s="18" t="s">
        <v>0</v>
      </c>
      <c r="J147" s="53" t="s">
        <v>0</v>
      </c>
    </row>
    <row r="148" spans="1:10" x14ac:dyDescent="0.25">
      <c r="B148" s="10"/>
      <c r="C148" s="21" t="s">
        <v>40</v>
      </c>
      <c r="D148" s="15"/>
      <c r="E148" s="13"/>
      <c r="F148" s="13"/>
      <c r="G148" s="22" t="s">
        <v>0</v>
      </c>
      <c r="H148" s="51" t="s">
        <v>10</v>
      </c>
      <c r="I148" s="52" t="s">
        <v>8</v>
      </c>
      <c r="J148" s="56">
        <f>SUM(J11:J147)</f>
        <v>14.969100920170852</v>
      </c>
    </row>
    <row r="149" spans="1:10" x14ac:dyDescent="0.25">
      <c r="B149" s="10"/>
      <c r="C149" s="21"/>
      <c r="D149" s="15"/>
      <c r="E149" s="13"/>
      <c r="F149" s="13"/>
      <c r="G149" s="22"/>
      <c r="H149" s="51"/>
      <c r="I149" s="52"/>
      <c r="J149" s="49"/>
    </row>
    <row r="150" spans="1:10" ht="15.75" thickBot="1" x14ac:dyDescent="0.3">
      <c r="B150" s="24"/>
      <c r="C150" s="26" t="s">
        <v>0</v>
      </c>
      <c r="D150" s="117"/>
      <c r="E150" s="26"/>
      <c r="F150" s="26"/>
      <c r="G150" s="39"/>
      <c r="H150" s="26"/>
      <c r="I150" s="40" t="s">
        <v>0</v>
      </c>
      <c r="J150" s="28"/>
    </row>
    <row r="151" spans="1:10" x14ac:dyDescent="0.25">
      <c r="B151" s="5"/>
      <c r="C151" s="46"/>
      <c r="D151" s="115"/>
      <c r="E151" s="6"/>
      <c r="F151" s="6"/>
      <c r="G151" s="7"/>
      <c r="H151" s="8"/>
      <c r="I151" s="8"/>
      <c r="J151" s="9"/>
    </row>
    <row r="152" spans="1:10" x14ac:dyDescent="0.25">
      <c r="B152" s="10"/>
      <c r="C152" s="50" t="s">
        <v>18</v>
      </c>
      <c r="D152" s="116"/>
      <c r="E152" s="13"/>
      <c r="F152" s="13"/>
      <c r="G152" s="22"/>
      <c r="H152" s="11"/>
      <c r="I152" s="23"/>
      <c r="J152" s="14"/>
    </row>
    <row r="153" spans="1:10" x14ac:dyDescent="0.25">
      <c r="B153" s="47" t="s">
        <v>1</v>
      </c>
      <c r="C153" s="15" t="s">
        <v>2</v>
      </c>
      <c r="D153" s="15" t="s">
        <v>37</v>
      </c>
      <c r="E153" s="15" t="s">
        <v>1</v>
      </c>
      <c r="F153" s="15" t="s">
        <v>15</v>
      </c>
      <c r="G153" s="48" t="s">
        <v>3</v>
      </c>
      <c r="H153" s="15" t="s">
        <v>3</v>
      </c>
      <c r="I153" s="15" t="s">
        <v>4</v>
      </c>
      <c r="J153" s="36" t="s">
        <v>4</v>
      </c>
    </row>
    <row r="154" spans="1:10" x14ac:dyDescent="0.25">
      <c r="B154" s="47" t="s">
        <v>5</v>
      </c>
      <c r="C154" s="35"/>
      <c r="D154" s="35"/>
      <c r="E154" s="15" t="s">
        <v>6</v>
      </c>
      <c r="F154" s="15" t="s">
        <v>16</v>
      </c>
      <c r="G154" s="48" t="s">
        <v>5</v>
      </c>
      <c r="H154" s="15" t="s">
        <v>7</v>
      </c>
      <c r="I154" s="15" t="s">
        <v>9</v>
      </c>
      <c r="J154" s="36" t="s">
        <v>17</v>
      </c>
    </row>
    <row r="155" spans="1:10" x14ac:dyDescent="0.25">
      <c r="A155" s="10" t="s">
        <v>0</v>
      </c>
      <c r="B155" s="47"/>
      <c r="C155" s="15" t="s">
        <v>24</v>
      </c>
      <c r="D155" s="15"/>
      <c r="E155" s="15"/>
      <c r="F155" s="15"/>
      <c r="G155" s="48"/>
      <c r="H155" s="15"/>
      <c r="I155" s="15"/>
      <c r="J155" s="36"/>
    </row>
    <row r="156" spans="1:10" x14ac:dyDescent="0.25">
      <c r="B156" s="47"/>
      <c r="C156" s="15"/>
      <c r="D156" s="15"/>
      <c r="E156" s="15"/>
      <c r="F156" s="15"/>
      <c r="G156" s="48"/>
      <c r="H156" s="15"/>
      <c r="I156" s="15"/>
      <c r="J156" s="36"/>
    </row>
    <row r="157" spans="1:10" ht="14.25" customHeight="1" x14ac:dyDescent="0.25">
      <c r="A157" s="12"/>
      <c r="B157" s="10">
        <v>45293</v>
      </c>
      <c r="C157" s="13" t="s">
        <v>51</v>
      </c>
      <c r="D157" s="126" t="s">
        <v>52</v>
      </c>
      <c r="E157" s="16">
        <v>1.64</v>
      </c>
      <c r="F157" s="16">
        <v>1.22</v>
      </c>
      <c r="G157" s="12">
        <v>45293</v>
      </c>
      <c r="H157" s="17">
        <v>1.42</v>
      </c>
      <c r="I157" s="18">
        <f t="shared" ref="I157:I168" si="17">(H157/E157-1)</f>
        <v>-0.13414634146341464</v>
      </c>
      <c r="J157" s="53">
        <f t="shared" ref="J157:J164" si="18">(H157-E157)/(E157-F157)</f>
        <v>-0.52380952380952384</v>
      </c>
    </row>
    <row r="158" spans="1:10" ht="14.25" customHeight="1" x14ac:dyDescent="0.25">
      <c r="A158" s="12"/>
      <c r="B158" s="10">
        <v>45295</v>
      </c>
      <c r="C158" s="13" t="s">
        <v>69</v>
      </c>
      <c r="D158" s="126" t="s">
        <v>70</v>
      </c>
      <c r="E158" s="16">
        <v>1.23</v>
      </c>
      <c r="F158" s="16">
        <v>0.85</v>
      </c>
      <c r="G158" s="12">
        <v>45296</v>
      </c>
      <c r="H158" s="17">
        <v>1.1499999999999999</v>
      </c>
      <c r="I158" s="18">
        <f t="shared" si="17"/>
        <v>-6.5040650406504086E-2</v>
      </c>
      <c r="J158" s="53">
        <f t="shared" si="18"/>
        <v>-0.21052631578947387</v>
      </c>
    </row>
    <row r="159" spans="1:10" x14ac:dyDescent="0.25">
      <c r="B159" s="10">
        <v>45296</v>
      </c>
      <c r="C159" s="13" t="s">
        <v>79</v>
      </c>
      <c r="D159" s="35" t="s">
        <v>80</v>
      </c>
      <c r="E159" s="16">
        <v>1.84</v>
      </c>
      <c r="F159" s="16">
        <v>1.39</v>
      </c>
      <c r="G159" s="12">
        <v>44934</v>
      </c>
      <c r="H159" s="17">
        <v>1.7</v>
      </c>
      <c r="I159" s="18">
        <f t="shared" si="17"/>
        <v>-7.6086956521739246E-2</v>
      </c>
      <c r="J159" s="53">
        <f t="shared" si="18"/>
        <v>-0.31111111111111128</v>
      </c>
    </row>
    <row r="160" spans="1:10" ht="14.25" customHeight="1" x14ac:dyDescent="0.25">
      <c r="A160" s="12"/>
      <c r="B160" s="10">
        <v>45299</v>
      </c>
      <c r="C160" s="13" t="s">
        <v>88</v>
      </c>
      <c r="D160" s="126" t="s">
        <v>87</v>
      </c>
      <c r="E160" s="16">
        <v>1.66</v>
      </c>
      <c r="F160" s="16">
        <v>1.1299999999999999</v>
      </c>
      <c r="G160" s="12">
        <v>45300</v>
      </c>
      <c r="H160" s="17">
        <v>2.0099999999999998</v>
      </c>
      <c r="I160" s="18">
        <f t="shared" si="17"/>
        <v>0.21084337349397586</v>
      </c>
      <c r="J160" s="53">
        <f t="shared" si="18"/>
        <v>0.66037735849056578</v>
      </c>
    </row>
    <row r="161" spans="1:10" ht="14.25" customHeight="1" x14ac:dyDescent="0.25">
      <c r="A161" s="12"/>
      <c r="B161" s="10">
        <v>45302</v>
      </c>
      <c r="C161" s="13" t="s">
        <v>97</v>
      </c>
      <c r="D161" s="126" t="s">
        <v>98</v>
      </c>
      <c r="E161" s="16">
        <v>1.46</v>
      </c>
      <c r="F161" s="16">
        <v>1.1100000000000001</v>
      </c>
      <c r="G161" s="12">
        <v>45303</v>
      </c>
      <c r="H161" s="17">
        <v>1.74</v>
      </c>
      <c r="I161" s="18">
        <f t="shared" si="17"/>
        <v>0.19178082191780832</v>
      </c>
      <c r="J161" s="53">
        <f t="shared" si="18"/>
        <v>0.80000000000000038</v>
      </c>
    </row>
    <row r="162" spans="1:10" x14ac:dyDescent="0.25">
      <c r="B162" s="10">
        <v>45307</v>
      </c>
      <c r="C162" s="13" t="s">
        <v>114</v>
      </c>
      <c r="D162" s="35" t="s">
        <v>115</v>
      </c>
      <c r="E162" s="16">
        <v>0.74</v>
      </c>
      <c r="F162" s="16">
        <v>0.46</v>
      </c>
      <c r="G162" s="12">
        <v>45310</v>
      </c>
      <c r="H162" s="17">
        <v>0.71</v>
      </c>
      <c r="I162" s="18">
        <f t="shared" si="17"/>
        <v>-4.0540540540540571E-2</v>
      </c>
      <c r="J162" s="53">
        <f t="shared" si="18"/>
        <v>-0.10714285714285725</v>
      </c>
    </row>
    <row r="163" spans="1:10" x14ac:dyDescent="0.25">
      <c r="B163" s="10">
        <v>45315</v>
      </c>
      <c r="C163" s="13" t="s">
        <v>140</v>
      </c>
      <c r="D163" s="35" t="s">
        <v>141</v>
      </c>
      <c r="E163" s="16">
        <v>1.74</v>
      </c>
      <c r="F163" s="16">
        <v>0.94</v>
      </c>
      <c r="G163" s="12">
        <v>45316</v>
      </c>
      <c r="H163" s="17">
        <v>1.76</v>
      </c>
      <c r="I163" s="18">
        <f t="shared" si="17"/>
        <v>1.1494252873563315E-2</v>
      </c>
      <c r="J163" s="53">
        <f t="shared" si="18"/>
        <v>2.5000000000000022E-2</v>
      </c>
    </row>
    <row r="164" spans="1:10" x14ac:dyDescent="0.25">
      <c r="B164" s="10">
        <v>45317</v>
      </c>
      <c r="C164" s="13" t="s">
        <v>148</v>
      </c>
      <c r="D164" s="35" t="s">
        <v>149</v>
      </c>
      <c r="E164" s="16">
        <v>1.34</v>
      </c>
      <c r="F164" s="16">
        <v>1.0900000000000001</v>
      </c>
      <c r="G164" s="12">
        <v>45320</v>
      </c>
      <c r="H164" s="17">
        <v>1.32</v>
      </c>
      <c r="I164" s="18">
        <f t="shared" si="17"/>
        <v>-1.4925373134328401E-2</v>
      </c>
      <c r="J164" s="53">
        <f t="shared" si="18"/>
        <v>-8.0000000000000071E-2</v>
      </c>
    </row>
    <row r="165" spans="1:10" ht="14.25" customHeight="1" x14ac:dyDescent="0.25">
      <c r="A165" s="12"/>
      <c r="B165" s="10">
        <v>45327</v>
      </c>
      <c r="C165" s="13" t="s">
        <v>168</v>
      </c>
      <c r="D165" s="126" t="s">
        <v>167</v>
      </c>
      <c r="E165" s="16">
        <v>10.18</v>
      </c>
      <c r="F165" s="16">
        <v>5.64</v>
      </c>
      <c r="G165" s="12">
        <v>45328</v>
      </c>
      <c r="H165" s="17">
        <v>10.76</v>
      </c>
      <c r="I165" s="18">
        <f t="shared" si="17"/>
        <v>5.6974459724950854E-2</v>
      </c>
      <c r="J165" s="53">
        <f t="shared" ref="J165:J179" si="19">(H165-E165)/(E165-F165)</f>
        <v>0.12775330396475773</v>
      </c>
    </row>
    <row r="166" spans="1:10" ht="14.25" customHeight="1" x14ac:dyDescent="0.25">
      <c r="A166" s="12"/>
      <c r="B166" s="10">
        <v>45356</v>
      </c>
      <c r="C166" s="13" t="s">
        <v>247</v>
      </c>
      <c r="D166" s="126" t="s">
        <v>244</v>
      </c>
      <c r="E166" s="16">
        <v>1.53</v>
      </c>
      <c r="F166" s="16">
        <v>0.99</v>
      </c>
      <c r="G166" s="12">
        <v>45357</v>
      </c>
      <c r="H166" s="17">
        <v>1.8</v>
      </c>
      <c r="I166" s="18">
        <f t="shared" si="17"/>
        <v>0.17647058823529416</v>
      </c>
      <c r="J166" s="53">
        <f t="shared" si="19"/>
        <v>0.5</v>
      </c>
    </row>
    <row r="167" spans="1:10" x14ac:dyDescent="0.25">
      <c r="B167" s="10">
        <v>45399</v>
      </c>
      <c r="C167" s="13" t="s">
        <v>355</v>
      </c>
      <c r="D167" s="35" t="s">
        <v>354</v>
      </c>
      <c r="E167" s="16">
        <v>2.66</v>
      </c>
      <c r="F167" s="16">
        <v>2.19</v>
      </c>
      <c r="G167" s="12">
        <v>45399</v>
      </c>
      <c r="H167" s="17">
        <v>2.19</v>
      </c>
      <c r="I167" s="18">
        <f t="shared" si="17"/>
        <v>-0.17669172932330834</v>
      </c>
      <c r="J167" s="53">
        <f t="shared" si="19"/>
        <v>-1</v>
      </c>
    </row>
    <row r="168" spans="1:10" ht="14.25" customHeight="1" x14ac:dyDescent="0.25">
      <c r="A168" s="12"/>
      <c r="B168" s="10">
        <v>45427</v>
      </c>
      <c r="C168" s="13" t="s">
        <v>433</v>
      </c>
      <c r="D168" s="126" t="s">
        <v>432</v>
      </c>
      <c r="E168" s="16">
        <v>2.96</v>
      </c>
      <c r="F168" s="16">
        <v>2.3199999999999998</v>
      </c>
      <c r="G168" s="12">
        <v>45435</v>
      </c>
      <c r="H168" s="17">
        <v>2.3199999999999998</v>
      </c>
      <c r="I168" s="18">
        <f t="shared" si="17"/>
        <v>-0.21621621621621623</v>
      </c>
      <c r="J168" s="53">
        <f t="shared" si="19"/>
        <v>-1</v>
      </c>
    </row>
    <row r="169" spans="1:10" x14ac:dyDescent="0.25">
      <c r="B169" s="10">
        <v>45436</v>
      </c>
      <c r="C169" s="13" t="s">
        <v>449</v>
      </c>
      <c r="D169" s="35" t="s">
        <v>450</v>
      </c>
      <c r="E169" s="16">
        <v>0.88</v>
      </c>
      <c r="F169" s="16">
        <v>0.56999999999999995</v>
      </c>
      <c r="G169" s="12">
        <v>45436</v>
      </c>
      <c r="H169" s="17">
        <v>0.68</v>
      </c>
      <c r="I169" s="18">
        <f>(H169/E169-1)</f>
        <v>-0.22727272727272718</v>
      </c>
      <c r="J169" s="53">
        <f t="shared" si="19"/>
        <v>-0.64516129032258041</v>
      </c>
    </row>
    <row r="170" spans="1:10" x14ac:dyDescent="0.25">
      <c r="B170" s="10" t="s">
        <v>467</v>
      </c>
      <c r="C170" s="13" t="s">
        <v>468</v>
      </c>
      <c r="D170" s="35" t="s">
        <v>456</v>
      </c>
      <c r="E170" s="16">
        <v>1.2749999999999999</v>
      </c>
      <c r="F170" s="16">
        <v>0.84</v>
      </c>
      <c r="G170" s="12">
        <v>45442</v>
      </c>
      <c r="H170" s="17">
        <v>0.74</v>
      </c>
      <c r="I170" s="18">
        <f t="shared" ref="I170:I171" si="20">(H170/E170-1)</f>
        <v>-0.41960784313725485</v>
      </c>
      <c r="J170" s="53">
        <f t="shared" si="19"/>
        <v>-1.2298850574712643</v>
      </c>
    </row>
    <row r="171" spans="1:10" ht="14.25" customHeight="1" x14ac:dyDescent="0.25">
      <c r="A171" s="12"/>
      <c r="B171" s="10">
        <v>45464</v>
      </c>
      <c r="C171" s="13" t="s">
        <v>521</v>
      </c>
      <c r="D171" s="126" t="s">
        <v>520</v>
      </c>
      <c r="E171" s="16">
        <v>8.57</v>
      </c>
      <c r="F171" s="16">
        <v>4.47</v>
      </c>
      <c r="G171" s="12">
        <v>45468</v>
      </c>
      <c r="H171" s="17">
        <v>10.28</v>
      </c>
      <c r="I171" s="18">
        <f t="shared" si="20"/>
        <v>0.19953325554259038</v>
      </c>
      <c r="J171" s="53">
        <f t="shared" si="19"/>
        <v>0.41707317073170702</v>
      </c>
    </row>
    <row r="172" spans="1:10" x14ac:dyDescent="0.25">
      <c r="B172" s="10">
        <v>45527</v>
      </c>
      <c r="C172" s="13" t="s">
        <v>666</v>
      </c>
      <c r="D172" s="35" t="s">
        <v>665</v>
      </c>
      <c r="E172" s="16">
        <v>1.44</v>
      </c>
      <c r="F172" s="16">
        <v>0.97</v>
      </c>
      <c r="G172" s="12">
        <v>45530</v>
      </c>
      <c r="H172" s="17">
        <v>1.28</v>
      </c>
      <c r="I172" s="18">
        <f>(H172/E172-1)</f>
        <v>-0.11111111111111105</v>
      </c>
      <c r="J172" s="53">
        <f t="shared" si="19"/>
        <v>-0.34042553191489344</v>
      </c>
    </row>
    <row r="173" spans="1:10" ht="14.25" customHeight="1" x14ac:dyDescent="0.25">
      <c r="A173" s="12"/>
      <c r="B173" s="10">
        <v>45533</v>
      </c>
      <c r="C173" s="13" t="s">
        <v>673</v>
      </c>
      <c r="D173" s="126" t="s">
        <v>674</v>
      </c>
      <c r="E173" s="16">
        <v>6.11</v>
      </c>
      <c r="F173" s="16">
        <v>2.98</v>
      </c>
      <c r="G173" s="12">
        <v>45534</v>
      </c>
      <c r="H173" s="17">
        <v>4.8600000000000003</v>
      </c>
      <c r="I173" s="18">
        <f t="shared" ref="I173" si="21">(H173/E173-1)</f>
        <v>-0.20458265139116205</v>
      </c>
      <c r="J173" s="53">
        <f t="shared" si="19"/>
        <v>-0.39936102236421722</v>
      </c>
    </row>
    <row r="174" spans="1:10" x14ac:dyDescent="0.25">
      <c r="B174" s="10">
        <v>45558</v>
      </c>
      <c r="C174" s="13" t="s">
        <v>744</v>
      </c>
      <c r="D174" s="35" t="s">
        <v>745</v>
      </c>
      <c r="E174" s="16">
        <v>1.98</v>
      </c>
      <c r="F174" s="16">
        <v>1.1200000000000001</v>
      </c>
      <c r="G174" s="12">
        <v>45569</v>
      </c>
      <c r="H174" s="17">
        <v>2.19</v>
      </c>
      <c r="I174" s="18">
        <f>(H174/E174-1)</f>
        <v>0.10606060606060597</v>
      </c>
      <c r="J174" s="53">
        <f t="shared" si="19"/>
        <v>0.2441860465116279</v>
      </c>
    </row>
    <row r="175" spans="1:10" ht="14.25" customHeight="1" x14ac:dyDescent="0.25">
      <c r="A175" s="12"/>
      <c r="B175" s="10">
        <v>45573</v>
      </c>
      <c r="C175" s="13" t="s">
        <v>773</v>
      </c>
      <c r="D175" s="126" t="s">
        <v>772</v>
      </c>
      <c r="E175" s="16">
        <v>6.66</v>
      </c>
      <c r="F175" s="16">
        <v>3.63</v>
      </c>
      <c r="G175" s="12">
        <v>45574</v>
      </c>
      <c r="H175" s="17">
        <v>3.62</v>
      </c>
      <c r="I175" s="18">
        <f t="shared" ref="I175" si="22">(H175/E175-1)</f>
        <v>-0.45645645645645649</v>
      </c>
      <c r="J175" s="53">
        <f t="shared" si="19"/>
        <v>-1.0033003300330032</v>
      </c>
    </row>
    <row r="176" spans="1:10" x14ac:dyDescent="0.25">
      <c r="B176" s="10">
        <v>45582</v>
      </c>
      <c r="C176" s="13" t="s">
        <v>813</v>
      </c>
      <c r="D176" s="35" t="s">
        <v>814</v>
      </c>
      <c r="E176" s="16">
        <v>5.98</v>
      </c>
      <c r="F176" s="16">
        <v>4.24</v>
      </c>
      <c r="G176" s="12">
        <v>45586</v>
      </c>
      <c r="H176" s="17">
        <v>5.83</v>
      </c>
      <c r="I176" s="18">
        <f>(H176/E176-1)</f>
        <v>-2.5083612040133874E-2</v>
      </c>
      <c r="J176" s="53">
        <f t="shared" si="19"/>
        <v>-8.6206896551724338E-2</v>
      </c>
    </row>
    <row r="177" spans="1:10" ht="14.25" customHeight="1" x14ac:dyDescent="0.25">
      <c r="A177" s="12"/>
      <c r="B177" s="10">
        <v>45602</v>
      </c>
      <c r="C177" s="13" t="s">
        <v>855</v>
      </c>
      <c r="D177" s="126" t="s">
        <v>854</v>
      </c>
      <c r="E177" s="16">
        <v>7.46</v>
      </c>
      <c r="F177" s="16">
        <v>3.8</v>
      </c>
      <c r="G177" s="12">
        <v>45603</v>
      </c>
      <c r="H177" s="17">
        <v>3.8</v>
      </c>
      <c r="I177" s="18">
        <f t="shared" ref="I177:I178" si="23">(H177/E177-1)</f>
        <v>-0.4906166219839142</v>
      </c>
      <c r="J177" s="53">
        <f t="shared" si="19"/>
        <v>-1</v>
      </c>
    </row>
    <row r="178" spans="1:10" ht="14.25" customHeight="1" x14ac:dyDescent="0.25">
      <c r="A178" s="12"/>
      <c r="B178" s="10">
        <v>45628</v>
      </c>
      <c r="C178" s="13" t="s">
        <v>935</v>
      </c>
      <c r="D178" s="126" t="s">
        <v>934</v>
      </c>
      <c r="E178" s="16">
        <v>6.07</v>
      </c>
      <c r="F178" s="16">
        <v>2.97</v>
      </c>
      <c r="G178" s="12">
        <v>45629</v>
      </c>
      <c r="H178" s="17">
        <v>4.25</v>
      </c>
      <c r="I178" s="18">
        <f t="shared" si="23"/>
        <v>-0.29983525535420097</v>
      </c>
      <c r="J178" s="53">
        <f t="shared" si="19"/>
        <v>-0.58709677419354844</v>
      </c>
    </row>
    <row r="179" spans="1:10" x14ac:dyDescent="0.25">
      <c r="B179" s="10">
        <v>45630</v>
      </c>
      <c r="C179" s="13" t="s">
        <v>941</v>
      </c>
      <c r="D179" s="35" t="s">
        <v>940</v>
      </c>
      <c r="E179" s="16">
        <v>0.95</v>
      </c>
      <c r="F179" s="16">
        <v>0.59</v>
      </c>
      <c r="G179" s="12">
        <v>45637</v>
      </c>
      <c r="H179" s="17">
        <v>0.99</v>
      </c>
      <c r="I179" s="18">
        <f>(H179/E179-1)</f>
        <v>4.2105263157894868E-2</v>
      </c>
      <c r="J179" s="53">
        <f t="shared" si="19"/>
        <v>0.11111111111111122</v>
      </c>
    </row>
    <row r="180" spans="1:10" x14ac:dyDescent="0.25">
      <c r="B180" s="10"/>
      <c r="C180" s="13"/>
      <c r="D180" s="35"/>
      <c r="E180" s="17"/>
      <c r="F180" s="17"/>
      <c r="G180" s="12"/>
      <c r="H180" s="20" t="s">
        <v>0</v>
      </c>
      <c r="I180" s="18"/>
      <c r="J180" s="14"/>
    </row>
    <row r="181" spans="1:10" x14ac:dyDescent="0.25">
      <c r="B181" s="10"/>
      <c r="C181" s="21" t="s">
        <v>40</v>
      </c>
      <c r="D181" s="15"/>
      <c r="E181" s="13"/>
      <c r="F181" s="13"/>
      <c r="G181" s="22" t="s">
        <v>0</v>
      </c>
      <c r="H181" s="51" t="s">
        <v>10</v>
      </c>
      <c r="I181" s="52" t="s">
        <v>8</v>
      </c>
      <c r="J181" s="57">
        <f>SUM(J156:J180)</f>
        <v>-5.6385257198944263</v>
      </c>
    </row>
    <row r="182" spans="1:10" ht="15.75" thickBot="1" x14ac:dyDescent="0.3">
      <c r="B182" s="10"/>
      <c r="C182" s="21"/>
      <c r="D182" s="15"/>
      <c r="E182" s="13"/>
      <c r="F182" s="13"/>
      <c r="G182" s="22"/>
      <c r="H182" s="51"/>
      <c r="I182" s="52"/>
      <c r="J182" s="49"/>
    </row>
    <row r="183" spans="1:10" x14ac:dyDescent="0.25">
      <c r="B183" s="5"/>
      <c r="C183" s="46"/>
      <c r="D183" s="115"/>
      <c r="E183" s="6"/>
      <c r="F183" s="6"/>
      <c r="G183" s="7"/>
      <c r="H183" s="8"/>
      <c r="I183" s="8"/>
      <c r="J183" s="9"/>
    </row>
    <row r="184" spans="1:10" x14ac:dyDescent="0.25">
      <c r="B184" s="10"/>
      <c r="C184" s="50" t="s">
        <v>19</v>
      </c>
      <c r="D184" s="116"/>
      <c r="E184" s="13"/>
      <c r="F184" s="13"/>
      <c r="G184" s="22"/>
      <c r="H184" s="11"/>
      <c r="I184" s="23"/>
      <c r="J184" s="14"/>
    </row>
    <row r="185" spans="1:10" x14ac:dyDescent="0.25">
      <c r="B185" s="47" t="s">
        <v>1</v>
      </c>
      <c r="C185" s="15" t="s">
        <v>2</v>
      </c>
      <c r="D185" s="15" t="s">
        <v>37</v>
      </c>
      <c r="E185" s="15" t="s">
        <v>1</v>
      </c>
      <c r="F185" s="15" t="s">
        <v>15</v>
      </c>
      <c r="G185" s="48" t="s">
        <v>3</v>
      </c>
      <c r="H185" s="15" t="s">
        <v>3</v>
      </c>
      <c r="I185" s="15" t="s">
        <v>4</v>
      </c>
      <c r="J185" s="36" t="s">
        <v>4</v>
      </c>
    </row>
    <row r="186" spans="1:10" x14ac:dyDescent="0.25">
      <c r="B186" s="47" t="s">
        <v>5</v>
      </c>
      <c r="C186" s="35"/>
      <c r="D186" s="35"/>
      <c r="E186" s="15" t="s">
        <v>6</v>
      </c>
      <c r="F186" s="15" t="s">
        <v>16</v>
      </c>
      <c r="G186" s="48" t="s">
        <v>5</v>
      </c>
      <c r="H186" s="15" t="s">
        <v>7</v>
      </c>
      <c r="I186" s="15" t="s">
        <v>9</v>
      </c>
      <c r="J186" s="36" t="s">
        <v>17</v>
      </c>
    </row>
    <row r="187" spans="1:10" x14ac:dyDescent="0.25">
      <c r="B187" s="47"/>
      <c r="C187" s="15" t="s">
        <v>24</v>
      </c>
      <c r="D187" s="15"/>
      <c r="E187" s="15"/>
      <c r="F187" s="15"/>
      <c r="G187" s="48"/>
      <c r="H187" s="15"/>
      <c r="I187" s="15"/>
      <c r="J187" s="36"/>
    </row>
    <row r="188" spans="1:10" x14ac:dyDescent="0.25">
      <c r="B188" s="47"/>
      <c r="C188" s="15"/>
      <c r="D188" s="15"/>
      <c r="E188" s="15"/>
      <c r="F188" s="15"/>
      <c r="G188" s="48"/>
      <c r="H188" s="15"/>
      <c r="I188" s="15"/>
      <c r="J188" s="36"/>
    </row>
    <row r="189" spans="1:10" x14ac:dyDescent="0.25">
      <c r="B189" s="10">
        <v>45377</v>
      </c>
      <c r="C189" s="13" t="s">
        <v>295</v>
      </c>
      <c r="D189" s="126" t="s">
        <v>296</v>
      </c>
      <c r="E189" s="16">
        <v>1.41</v>
      </c>
      <c r="F189" s="16">
        <v>0.53</v>
      </c>
      <c r="G189" s="12">
        <v>45378</v>
      </c>
      <c r="H189" s="17">
        <v>2.02</v>
      </c>
      <c r="I189" s="18">
        <f>(H189/E189-1)</f>
        <v>0.43262411347517737</v>
      </c>
      <c r="J189" s="53">
        <f>(H189-E189)/(E189-F189)</f>
        <v>0.69318181818181834</v>
      </c>
    </row>
    <row r="190" spans="1:10" x14ac:dyDescent="0.25">
      <c r="B190" s="10">
        <v>45406</v>
      </c>
      <c r="C190" s="13" t="s">
        <v>378</v>
      </c>
      <c r="D190" s="126" t="s">
        <v>377</v>
      </c>
      <c r="E190" s="16">
        <v>4.09</v>
      </c>
      <c r="F190" s="16">
        <v>3.19</v>
      </c>
      <c r="G190" s="12">
        <v>45406</v>
      </c>
      <c r="H190" s="17">
        <v>3.67</v>
      </c>
      <c r="I190" s="18">
        <f>(H190/E190-1)</f>
        <v>-0.10268948655256727</v>
      </c>
      <c r="J190" s="53">
        <f>(H190-E190)/(E190-F190)</f>
        <v>-0.46666666666666662</v>
      </c>
    </row>
    <row r="191" spans="1:10" x14ac:dyDescent="0.25">
      <c r="B191" s="10">
        <v>45539</v>
      </c>
      <c r="C191" s="13" t="s">
        <v>688</v>
      </c>
      <c r="D191" s="126" t="s">
        <v>689</v>
      </c>
      <c r="E191" s="16">
        <v>2.2599999999999998</v>
      </c>
      <c r="F191" s="16">
        <v>1.25</v>
      </c>
      <c r="G191" s="12">
        <v>45541</v>
      </c>
      <c r="H191" s="17">
        <v>1.27</v>
      </c>
      <c r="I191" s="18">
        <f>(H191/E191-1)</f>
        <v>-0.43805309734513265</v>
      </c>
      <c r="J191" s="53">
        <f>(H191-E191)/(E191-F191)</f>
        <v>-0.98019801980198018</v>
      </c>
    </row>
    <row r="192" spans="1:10" ht="14.25" customHeight="1" x14ac:dyDescent="0.25">
      <c r="A192" s="10" t="s">
        <v>0</v>
      </c>
      <c r="B192" s="10">
        <v>45622</v>
      </c>
      <c r="C192" s="13" t="s">
        <v>929</v>
      </c>
      <c r="D192" s="35" t="s">
        <v>479</v>
      </c>
      <c r="E192" s="16">
        <v>2.5</v>
      </c>
      <c r="F192" s="16">
        <v>1.78</v>
      </c>
      <c r="G192" s="12">
        <v>45623</v>
      </c>
      <c r="H192" s="17">
        <v>2.74</v>
      </c>
      <c r="I192" s="18">
        <f t="shared" ref="I192" si="24">(H192/E192-1)</f>
        <v>9.6000000000000085E-2</v>
      </c>
      <c r="J192" s="53">
        <f>(H192-E192)/(E192-F192)</f>
        <v>0.33333333333333365</v>
      </c>
    </row>
    <row r="193" spans="1:11" x14ac:dyDescent="0.25">
      <c r="B193" s="10">
        <v>45646</v>
      </c>
      <c r="C193" s="13" t="s">
        <v>965</v>
      </c>
      <c r="D193" s="126" t="s">
        <v>966</v>
      </c>
      <c r="E193" s="16">
        <v>2.86</v>
      </c>
      <c r="F193" s="16">
        <v>2.11</v>
      </c>
      <c r="G193" s="12">
        <v>45649</v>
      </c>
      <c r="H193" s="17">
        <v>2.81</v>
      </c>
      <c r="I193" s="18">
        <f>(H193/E193-1)</f>
        <v>-1.748251748251739E-2</v>
      </c>
      <c r="J193" s="53">
        <f>(H193-E193)/(E193-F193)</f>
        <v>-6.666666666666643E-2</v>
      </c>
    </row>
    <row r="194" spans="1:11" x14ac:dyDescent="0.25">
      <c r="B194" s="10"/>
      <c r="C194" s="13"/>
      <c r="D194" s="35"/>
      <c r="E194" s="16"/>
      <c r="F194" s="16"/>
      <c r="G194" s="12"/>
      <c r="H194" s="17"/>
      <c r="I194" s="18"/>
      <c r="J194" s="53"/>
    </row>
    <row r="195" spans="1:11" x14ac:dyDescent="0.25">
      <c r="B195" s="10"/>
      <c r="C195" s="21" t="s">
        <v>40</v>
      </c>
      <c r="D195" s="15"/>
      <c r="E195" s="13"/>
      <c r="F195" s="13"/>
      <c r="G195" s="22" t="s">
        <v>0</v>
      </c>
      <c r="H195" s="51" t="s">
        <v>10</v>
      </c>
      <c r="I195" s="52" t="s">
        <v>8</v>
      </c>
      <c r="J195" s="57">
        <f>SUM(J188:J194)</f>
        <v>-0.48701620162016118</v>
      </c>
    </row>
    <row r="196" spans="1:11" x14ac:dyDescent="0.25">
      <c r="B196" s="10"/>
      <c r="C196" s="21"/>
      <c r="D196" s="15"/>
      <c r="E196" s="13"/>
      <c r="F196" s="13"/>
      <c r="G196" s="22"/>
      <c r="H196" s="51"/>
      <c r="I196" s="52"/>
      <c r="J196" s="49"/>
    </row>
    <row r="197" spans="1:11" ht="15.75" thickBot="1" x14ac:dyDescent="0.3">
      <c r="B197" s="24"/>
      <c r="C197" s="26" t="s">
        <v>0</v>
      </c>
      <c r="D197" s="117"/>
      <c r="E197" s="26"/>
      <c r="F197" s="26"/>
      <c r="G197" s="39"/>
      <c r="H197" s="26"/>
      <c r="I197" s="40" t="s">
        <v>0</v>
      </c>
      <c r="J197" s="28"/>
    </row>
    <row r="198" spans="1:11" x14ac:dyDescent="0.25">
      <c r="B198" s="5"/>
      <c r="C198" s="46"/>
      <c r="D198" s="115"/>
      <c r="E198" s="6"/>
      <c r="F198" s="6"/>
      <c r="G198" s="7"/>
      <c r="H198" s="8"/>
      <c r="I198" s="8"/>
      <c r="J198" s="9"/>
    </row>
    <row r="199" spans="1:11" x14ac:dyDescent="0.25">
      <c r="A199" s="10" t="s">
        <v>0</v>
      </c>
      <c r="B199" s="10"/>
      <c r="C199" s="50" t="s">
        <v>20</v>
      </c>
      <c r="D199" s="116"/>
      <c r="E199" s="13"/>
      <c r="F199" s="13"/>
      <c r="G199" s="22"/>
      <c r="H199" s="11"/>
      <c r="I199" s="23"/>
      <c r="J199" s="14"/>
    </row>
    <row r="200" spans="1:11" x14ac:dyDescent="0.25">
      <c r="B200" s="47" t="s">
        <v>1</v>
      </c>
      <c r="C200" s="15" t="s">
        <v>2</v>
      </c>
      <c r="D200" s="15" t="s">
        <v>37</v>
      </c>
      <c r="E200" s="15" t="s">
        <v>1</v>
      </c>
      <c r="F200" s="15" t="s">
        <v>15</v>
      </c>
      <c r="G200" s="48" t="s">
        <v>3</v>
      </c>
      <c r="H200" s="15" t="s">
        <v>3</v>
      </c>
      <c r="I200" s="15" t="s">
        <v>4</v>
      </c>
      <c r="J200" s="36" t="s">
        <v>4</v>
      </c>
      <c r="K200" s="123" t="s">
        <v>0</v>
      </c>
    </row>
    <row r="201" spans="1:11" x14ac:dyDescent="0.25">
      <c r="A201" s="10" t="s">
        <v>0</v>
      </c>
      <c r="B201" s="47" t="s">
        <v>5</v>
      </c>
      <c r="C201" s="35"/>
      <c r="D201" s="35"/>
      <c r="E201" s="15" t="s">
        <v>6</v>
      </c>
      <c r="F201" s="15" t="s">
        <v>16</v>
      </c>
      <c r="G201" s="48" t="s">
        <v>5</v>
      </c>
      <c r="H201" s="15" t="s">
        <v>7</v>
      </c>
      <c r="I201" s="15" t="s">
        <v>9</v>
      </c>
      <c r="J201" s="36" t="s">
        <v>17</v>
      </c>
    </row>
    <row r="202" spans="1:11" x14ac:dyDescent="0.25">
      <c r="B202" s="47"/>
      <c r="C202" s="15" t="s">
        <v>24</v>
      </c>
      <c r="D202" s="15"/>
      <c r="E202" s="15"/>
      <c r="F202" s="15"/>
      <c r="G202" s="48"/>
      <c r="H202" s="15"/>
      <c r="I202" s="15"/>
      <c r="J202" s="36"/>
    </row>
    <row r="203" spans="1:11" x14ac:dyDescent="0.25">
      <c r="A203" s="10" t="s">
        <v>0</v>
      </c>
      <c r="B203" s="47"/>
      <c r="C203" s="15"/>
      <c r="D203" s="15"/>
      <c r="E203" s="15"/>
      <c r="F203" s="15"/>
      <c r="G203" s="48"/>
      <c r="H203" s="15"/>
      <c r="I203" s="15"/>
      <c r="J203" s="36"/>
    </row>
    <row r="204" spans="1:11" ht="14.25" customHeight="1" x14ac:dyDescent="0.25">
      <c r="A204" s="12"/>
      <c r="B204" s="10">
        <v>45296</v>
      </c>
      <c r="C204" s="13" t="s">
        <v>73</v>
      </c>
      <c r="D204" s="126" t="s">
        <v>74</v>
      </c>
      <c r="E204" s="16">
        <v>2.91</v>
      </c>
      <c r="F204" s="16">
        <v>1.73</v>
      </c>
      <c r="G204" s="12">
        <v>45301</v>
      </c>
      <c r="H204" s="17">
        <v>2.73</v>
      </c>
      <c r="I204" s="18">
        <f>(H204/E204-1)</f>
        <v>-6.1855670103092786E-2</v>
      </c>
      <c r="J204" s="53">
        <f>(H204-E204)/(E204-F204)</f>
        <v>-0.15254237288135605</v>
      </c>
    </row>
    <row r="205" spans="1:11" ht="14.25" customHeight="1" x14ac:dyDescent="0.25">
      <c r="A205" s="12"/>
      <c r="B205" s="10">
        <v>45315</v>
      </c>
      <c r="C205" s="13" t="s">
        <v>136</v>
      </c>
      <c r="D205" s="126" t="s">
        <v>137</v>
      </c>
      <c r="E205" s="16">
        <v>2.67</v>
      </c>
      <c r="F205" s="16">
        <v>1.33</v>
      </c>
      <c r="G205" s="12">
        <v>45320</v>
      </c>
      <c r="H205" s="17">
        <v>2.4700000000000002</v>
      </c>
      <c r="I205" s="18">
        <f>(H205/E205-1)</f>
        <v>-7.4906367041198352E-2</v>
      </c>
      <c r="J205" s="53">
        <f>(H205-E205)/(E205-F205)</f>
        <v>-0.1492537313432834</v>
      </c>
    </row>
    <row r="206" spans="1:11" ht="14.25" customHeight="1" x14ac:dyDescent="0.25">
      <c r="A206" s="12"/>
      <c r="B206" s="10">
        <v>45457</v>
      </c>
      <c r="C206" s="13" t="s">
        <v>504</v>
      </c>
      <c r="D206" s="126" t="s">
        <v>505</v>
      </c>
      <c r="E206" s="16">
        <v>1.64</v>
      </c>
      <c r="F206" s="16">
        <v>0.88</v>
      </c>
      <c r="G206" s="12">
        <v>45457</v>
      </c>
      <c r="H206" s="17">
        <v>1.56</v>
      </c>
      <c r="I206" s="18">
        <f t="shared" ref="I206:I207" si="25">(H206/E206-1)</f>
        <v>-4.8780487804877981E-2</v>
      </c>
      <c r="J206" s="53">
        <f t="shared" ref="J206:J207" si="26">(H206-E206)/(E206-F206)</f>
        <v>-0.10526315789473666</v>
      </c>
    </row>
    <row r="207" spans="1:11" ht="14.25" customHeight="1" x14ac:dyDescent="0.25">
      <c r="A207" s="12"/>
      <c r="B207" s="10">
        <v>45496</v>
      </c>
      <c r="C207" s="13" t="s">
        <v>595</v>
      </c>
      <c r="D207" s="126" t="s">
        <v>594</v>
      </c>
      <c r="E207" s="16">
        <v>3.9</v>
      </c>
      <c r="F207" s="16">
        <v>2.52</v>
      </c>
      <c r="G207" s="12">
        <v>45497</v>
      </c>
      <c r="H207" s="17">
        <v>5.49</v>
      </c>
      <c r="I207" s="18">
        <f t="shared" si="25"/>
        <v>0.4076923076923078</v>
      </c>
      <c r="J207" s="53">
        <f t="shared" si="26"/>
        <v>1.1521739130434785</v>
      </c>
    </row>
    <row r="208" spans="1:11" x14ac:dyDescent="0.25">
      <c r="B208" s="10"/>
      <c r="C208" s="13"/>
      <c r="D208" s="35"/>
      <c r="E208" s="17"/>
      <c r="F208" s="17"/>
      <c r="G208" s="12"/>
      <c r="H208" s="20" t="s">
        <v>0</v>
      </c>
      <c r="I208" s="18"/>
      <c r="J208" s="14"/>
    </row>
    <row r="209" spans="1:11" x14ac:dyDescent="0.25">
      <c r="B209" s="10"/>
      <c r="C209" s="21" t="s">
        <v>40</v>
      </c>
      <c r="D209" s="15"/>
      <c r="E209" s="13"/>
      <c r="F209" s="13"/>
      <c r="G209" s="22" t="s">
        <v>0</v>
      </c>
      <c r="H209" s="51" t="s">
        <v>10</v>
      </c>
      <c r="I209" s="52" t="s">
        <v>8</v>
      </c>
      <c r="J209" s="57">
        <f>SUM(J203:J208)</f>
        <v>0.74511465092410245</v>
      </c>
    </row>
    <row r="210" spans="1:11" x14ac:dyDescent="0.25">
      <c r="B210" s="10"/>
      <c r="C210" s="21"/>
      <c r="D210" s="15"/>
      <c r="E210" s="13"/>
      <c r="F210" s="13"/>
      <c r="G210" s="22"/>
      <c r="H210" s="51"/>
      <c r="I210" s="52"/>
      <c r="J210" s="49"/>
    </row>
    <row r="211" spans="1:11" ht="15.75" thickBot="1" x14ac:dyDescent="0.3">
      <c r="B211" s="24"/>
      <c r="C211" s="26" t="s">
        <v>0</v>
      </c>
      <c r="D211" s="117"/>
      <c r="E211" s="26"/>
      <c r="F211" s="26"/>
      <c r="G211" s="39"/>
      <c r="H211" s="26"/>
      <c r="I211" s="40" t="s">
        <v>0</v>
      </c>
      <c r="J211" s="28"/>
    </row>
    <row r="212" spans="1:11" x14ac:dyDescent="0.25">
      <c r="B212" s="5"/>
      <c r="C212" s="46"/>
      <c r="D212" s="115"/>
      <c r="E212" s="6"/>
      <c r="F212" s="6"/>
      <c r="G212" s="7"/>
      <c r="H212" s="8"/>
      <c r="I212" s="8"/>
      <c r="J212" s="9"/>
    </row>
    <row r="213" spans="1:11" x14ac:dyDescent="0.25">
      <c r="B213" s="10"/>
      <c r="C213" s="50" t="s">
        <v>31</v>
      </c>
      <c r="D213" s="116"/>
      <c r="E213" s="13"/>
      <c r="F213" s="13"/>
      <c r="G213" s="22"/>
      <c r="H213" s="11"/>
      <c r="I213" s="23"/>
      <c r="J213" s="14"/>
    </row>
    <row r="214" spans="1:11" x14ac:dyDescent="0.25">
      <c r="B214" s="47" t="s">
        <v>1</v>
      </c>
      <c r="C214" s="15" t="s">
        <v>2</v>
      </c>
      <c r="D214" s="15" t="s">
        <v>37</v>
      </c>
      <c r="E214" s="15" t="s">
        <v>1</v>
      </c>
      <c r="F214" s="15" t="s">
        <v>15</v>
      </c>
      <c r="G214" s="48" t="s">
        <v>3</v>
      </c>
      <c r="H214" s="15" t="s">
        <v>3</v>
      </c>
      <c r="I214" s="15" t="s">
        <v>4</v>
      </c>
      <c r="J214" s="36" t="s">
        <v>4</v>
      </c>
    </row>
    <row r="215" spans="1:11" x14ac:dyDescent="0.25">
      <c r="B215" s="47" t="s">
        <v>5</v>
      </c>
      <c r="C215" s="35"/>
      <c r="D215" s="35"/>
      <c r="E215" s="15" t="s">
        <v>6</v>
      </c>
      <c r="F215" s="15" t="s">
        <v>16</v>
      </c>
      <c r="G215" s="48" t="s">
        <v>5</v>
      </c>
      <c r="H215" s="15" t="s">
        <v>7</v>
      </c>
      <c r="I215" s="15" t="s">
        <v>9</v>
      </c>
      <c r="J215" s="36" t="s">
        <v>17</v>
      </c>
    </row>
    <row r="216" spans="1:11" x14ac:dyDescent="0.25">
      <c r="B216" s="47"/>
      <c r="C216" s="15" t="s">
        <v>24</v>
      </c>
      <c r="D216" s="15"/>
      <c r="E216" s="15"/>
      <c r="F216" s="15"/>
      <c r="G216" s="48"/>
      <c r="H216" s="15"/>
      <c r="I216" s="15"/>
      <c r="J216" s="36"/>
    </row>
    <row r="217" spans="1:11" x14ac:dyDescent="0.25">
      <c r="B217" s="47"/>
      <c r="C217" s="15" t="s">
        <v>0</v>
      </c>
      <c r="D217" s="15"/>
      <c r="E217" s="15"/>
      <c r="F217" s="15"/>
      <c r="G217" s="48"/>
      <c r="H217" s="15"/>
      <c r="I217" s="15"/>
      <c r="J217" s="36"/>
    </row>
    <row r="218" spans="1:11" ht="14.25" customHeight="1" x14ac:dyDescent="0.25">
      <c r="A218" s="12"/>
      <c r="B218" s="10">
        <v>45334</v>
      </c>
      <c r="C218" s="13" t="s">
        <v>188</v>
      </c>
      <c r="D218" s="126" t="s">
        <v>187</v>
      </c>
      <c r="E218" s="16">
        <v>2.27</v>
      </c>
      <c r="F218" s="16">
        <v>1.53</v>
      </c>
      <c r="G218" s="12">
        <v>45335</v>
      </c>
      <c r="H218" s="17">
        <v>1.94</v>
      </c>
      <c r="I218" s="18">
        <f t="shared" ref="I218:I225" si="27">(H218/E218-1)</f>
        <v>-0.14537444933920707</v>
      </c>
      <c r="J218" s="53">
        <f t="shared" ref="J218:J224" si="28">(H218-E218)/(E218-F218)</f>
        <v>-0.44594594594594605</v>
      </c>
    </row>
    <row r="219" spans="1:11" ht="14.25" customHeight="1" x14ac:dyDescent="0.25">
      <c r="A219" s="12"/>
      <c r="B219" s="10">
        <v>45336</v>
      </c>
      <c r="C219" s="13" t="s">
        <v>204</v>
      </c>
      <c r="D219" s="126" t="s">
        <v>205</v>
      </c>
      <c r="E219" s="16">
        <v>0.95</v>
      </c>
      <c r="F219" s="16">
        <v>0.48</v>
      </c>
      <c r="G219" s="12">
        <v>45337</v>
      </c>
      <c r="H219" s="17">
        <v>1.32</v>
      </c>
      <c r="I219" s="18">
        <f t="shared" si="27"/>
        <v>0.38947368421052642</v>
      </c>
      <c r="J219" s="53">
        <f t="shared" si="28"/>
        <v>0.78723404255319174</v>
      </c>
    </row>
    <row r="220" spans="1:11" ht="14.25" customHeight="1" x14ac:dyDescent="0.25">
      <c r="A220" s="12"/>
      <c r="B220" s="10">
        <v>45384</v>
      </c>
      <c r="C220" s="13" t="s">
        <v>305</v>
      </c>
      <c r="D220" s="126" t="s">
        <v>306</v>
      </c>
      <c r="E220" s="16">
        <v>7.15</v>
      </c>
      <c r="F220" s="16">
        <v>3.83</v>
      </c>
      <c r="G220" s="12">
        <v>45385</v>
      </c>
      <c r="H220" s="17">
        <v>3.83</v>
      </c>
      <c r="I220" s="18">
        <f t="shared" si="27"/>
        <v>-0.46433566433566431</v>
      </c>
      <c r="J220" s="53">
        <f t="shared" si="28"/>
        <v>-1</v>
      </c>
    </row>
    <row r="221" spans="1:11" ht="14.25" customHeight="1" x14ac:dyDescent="0.25">
      <c r="A221" s="12"/>
      <c r="B221" s="10">
        <v>45385</v>
      </c>
      <c r="C221" s="13" t="s">
        <v>311</v>
      </c>
      <c r="D221" s="126" t="s">
        <v>282</v>
      </c>
      <c r="E221" s="16">
        <v>3.52</v>
      </c>
      <c r="F221" s="16">
        <v>2.63</v>
      </c>
      <c r="G221" s="12">
        <v>45385</v>
      </c>
      <c r="H221" s="17">
        <v>2.63</v>
      </c>
      <c r="I221" s="18">
        <f t="shared" si="27"/>
        <v>-0.25284090909090917</v>
      </c>
      <c r="J221" s="53">
        <f t="shared" si="28"/>
        <v>-1</v>
      </c>
    </row>
    <row r="222" spans="1:11" ht="14.25" customHeight="1" x14ac:dyDescent="0.25">
      <c r="A222" s="12"/>
      <c r="B222" s="10">
        <v>45405</v>
      </c>
      <c r="C222" s="13" t="s">
        <v>376</v>
      </c>
      <c r="D222" s="126" t="s">
        <v>375</v>
      </c>
      <c r="E222" s="16">
        <v>14.08</v>
      </c>
      <c r="F222" s="16">
        <v>10.06</v>
      </c>
      <c r="G222" s="12">
        <v>45406</v>
      </c>
      <c r="H222" s="17">
        <v>16.47</v>
      </c>
      <c r="I222" s="18">
        <f t="shared" si="27"/>
        <v>0.16974431818181812</v>
      </c>
      <c r="J222" s="53">
        <f t="shared" si="28"/>
        <v>0.59452736318407939</v>
      </c>
    </row>
    <row r="223" spans="1:11" ht="14.25" customHeight="1" x14ac:dyDescent="0.25">
      <c r="A223" s="12"/>
      <c r="B223" s="10">
        <v>45434</v>
      </c>
      <c r="C223" s="13" t="s">
        <v>446</v>
      </c>
      <c r="D223" s="126" t="s">
        <v>445</v>
      </c>
      <c r="E223" s="16">
        <v>4.93</v>
      </c>
      <c r="F223" s="16">
        <v>2.71</v>
      </c>
      <c r="G223" s="12">
        <v>45440</v>
      </c>
      <c r="H223" s="17">
        <v>4.68</v>
      </c>
      <c r="I223" s="18">
        <f t="shared" si="27"/>
        <v>-5.070993914807298E-2</v>
      </c>
      <c r="J223" s="53">
        <f t="shared" si="28"/>
        <v>-0.11261261261261263</v>
      </c>
      <c r="K223" t="s">
        <v>0</v>
      </c>
    </row>
    <row r="224" spans="1:11" ht="14.25" customHeight="1" x14ac:dyDescent="0.25">
      <c r="A224" s="12"/>
      <c r="B224" s="10">
        <v>45463</v>
      </c>
      <c r="C224" s="13" t="s">
        <v>519</v>
      </c>
      <c r="D224" s="126" t="s">
        <v>518</v>
      </c>
      <c r="E224" s="16">
        <v>2.34</v>
      </c>
      <c r="F224" s="16">
        <v>1.21</v>
      </c>
      <c r="G224" s="12">
        <v>45464</v>
      </c>
      <c r="H224" s="17">
        <v>1.66</v>
      </c>
      <c r="I224" s="18">
        <f t="shared" si="27"/>
        <v>-0.29059829059829057</v>
      </c>
      <c r="J224" s="53">
        <f t="shared" si="28"/>
        <v>-0.60176991150442483</v>
      </c>
    </row>
    <row r="225" spans="1:10" ht="14.25" customHeight="1" x14ac:dyDescent="0.25">
      <c r="A225" s="12"/>
      <c r="B225" s="10" t="s">
        <v>750</v>
      </c>
      <c r="C225" s="13" t="s">
        <v>749</v>
      </c>
      <c r="D225" s="126" t="s">
        <v>748</v>
      </c>
      <c r="E225" s="16">
        <v>2.9249999999999998</v>
      </c>
      <c r="F225" s="16">
        <v>1.26</v>
      </c>
      <c r="G225" s="12">
        <v>45559</v>
      </c>
      <c r="H225" s="17">
        <v>2</v>
      </c>
      <c r="I225" s="18">
        <f t="shared" si="27"/>
        <v>-0.31623931623931623</v>
      </c>
      <c r="J225" s="53">
        <f>(H225-E225)/(E225-F225)</f>
        <v>-0.55555555555555547</v>
      </c>
    </row>
    <row r="226" spans="1:10" x14ac:dyDescent="0.25">
      <c r="B226" s="10">
        <v>45593</v>
      </c>
      <c r="C226" s="13" t="s">
        <v>839</v>
      </c>
      <c r="D226" s="35" t="s">
        <v>838</v>
      </c>
      <c r="E226" s="16">
        <v>2.02</v>
      </c>
      <c r="F226" s="16">
        <v>1.4</v>
      </c>
      <c r="G226" s="12">
        <v>45594</v>
      </c>
      <c r="H226" s="17">
        <v>1.84</v>
      </c>
      <c r="I226" s="18">
        <f>(H226/E226-1)</f>
        <v>-8.9108910891089077E-2</v>
      </c>
      <c r="J226" s="53">
        <f t="shared" ref="J226:J228" si="29">(H226-E226)/(E226-F226)</f>
        <v>-0.29032258064516114</v>
      </c>
    </row>
    <row r="227" spans="1:10" ht="14.25" customHeight="1" x14ac:dyDescent="0.25">
      <c r="A227" s="12"/>
      <c r="B227" s="10">
        <v>45602</v>
      </c>
      <c r="C227" s="13" t="s">
        <v>863</v>
      </c>
      <c r="D227" s="126" t="s">
        <v>862</v>
      </c>
      <c r="E227" s="16">
        <v>5.7</v>
      </c>
      <c r="F227" s="16">
        <v>1.39</v>
      </c>
      <c r="G227" s="12">
        <v>45602</v>
      </c>
      <c r="H227" s="17">
        <v>8.69</v>
      </c>
      <c r="I227" s="18">
        <f t="shared" ref="I227:I228" si="30">(H227/E227-1)</f>
        <v>0.52456140350877178</v>
      </c>
      <c r="J227" s="53">
        <f t="shared" si="29"/>
        <v>0.69373549883990693</v>
      </c>
    </row>
    <row r="228" spans="1:10" ht="14.25" customHeight="1" x14ac:dyDescent="0.25">
      <c r="A228" s="12"/>
      <c r="B228" s="10">
        <v>45614</v>
      </c>
      <c r="C228" s="13" t="s">
        <v>906</v>
      </c>
      <c r="D228" s="126" t="s">
        <v>907</v>
      </c>
      <c r="E228" s="16">
        <v>2.13</v>
      </c>
      <c r="F228" s="16">
        <v>1.1599999999999999</v>
      </c>
      <c r="G228" s="12">
        <v>45617</v>
      </c>
      <c r="H228" s="17">
        <v>2.15</v>
      </c>
      <c r="I228" s="18">
        <f t="shared" si="30"/>
        <v>9.3896713615022609E-3</v>
      </c>
      <c r="J228" s="53">
        <f t="shared" si="29"/>
        <v>2.0618556701030948E-2</v>
      </c>
    </row>
    <row r="229" spans="1:10" x14ac:dyDescent="0.25">
      <c r="B229" s="10" t="s">
        <v>0</v>
      </c>
      <c r="C229" s="13" t="s">
        <v>0</v>
      </c>
      <c r="D229" s="35"/>
      <c r="E229" s="16" t="s">
        <v>0</v>
      </c>
      <c r="F229" s="16" t="s">
        <v>0</v>
      </c>
      <c r="G229" s="12" t="s">
        <v>0</v>
      </c>
      <c r="H229" s="17" t="s">
        <v>0</v>
      </c>
      <c r="I229" s="18" t="s">
        <v>0</v>
      </c>
      <c r="J229" s="53" t="s">
        <v>0</v>
      </c>
    </row>
    <row r="230" spans="1:10" x14ac:dyDescent="0.25">
      <c r="B230" s="10"/>
      <c r="C230" s="21" t="s">
        <v>40</v>
      </c>
      <c r="D230" s="15"/>
      <c r="E230" s="13"/>
      <c r="F230" s="13"/>
      <c r="G230" s="22" t="s">
        <v>0</v>
      </c>
      <c r="H230" s="51" t="s">
        <v>10</v>
      </c>
      <c r="I230" s="52" t="s">
        <v>8</v>
      </c>
      <c r="J230" s="57">
        <f>SUM(J217:J229)</f>
        <v>-1.9100911449854907</v>
      </c>
    </row>
    <row r="231" spans="1:10" x14ac:dyDescent="0.25">
      <c r="B231" s="10"/>
      <c r="C231" s="21"/>
      <c r="D231" s="15"/>
      <c r="E231" s="13"/>
      <c r="F231" s="13"/>
      <c r="G231" s="22"/>
      <c r="H231" s="51"/>
      <c r="I231" s="52"/>
      <c r="J231" s="49"/>
    </row>
    <row r="232" spans="1:10" ht="15.75" thickBot="1" x14ac:dyDescent="0.3">
      <c r="B232" s="24"/>
      <c r="C232" s="26" t="s">
        <v>0</v>
      </c>
      <c r="D232" s="117"/>
      <c r="E232" s="26"/>
      <c r="F232" s="26"/>
      <c r="G232" s="39"/>
      <c r="H232" s="26"/>
      <c r="I232" s="40" t="s">
        <v>0</v>
      </c>
      <c r="J232" s="28"/>
    </row>
    <row r="233" spans="1:10" x14ac:dyDescent="0.25">
      <c r="B233" s="5"/>
      <c r="C233" s="46"/>
      <c r="D233" s="115"/>
      <c r="E233" s="6"/>
      <c r="F233" s="6"/>
      <c r="G233" s="7"/>
      <c r="H233" s="8"/>
      <c r="I233" s="8"/>
      <c r="J233" s="9"/>
    </row>
    <row r="234" spans="1:10" ht="15.75" customHeight="1" x14ac:dyDescent="0.25">
      <c r="B234" s="10"/>
      <c r="C234" s="50" t="s">
        <v>21</v>
      </c>
      <c r="D234" s="116"/>
      <c r="E234" s="13"/>
      <c r="F234" s="13"/>
      <c r="G234" s="22"/>
      <c r="H234" s="11"/>
      <c r="I234" s="23"/>
      <c r="J234" s="14"/>
    </row>
    <row r="235" spans="1:10" x14ac:dyDescent="0.25">
      <c r="B235" s="47" t="s">
        <v>1</v>
      </c>
      <c r="C235" s="15" t="s">
        <v>2</v>
      </c>
      <c r="D235" s="15" t="s">
        <v>37</v>
      </c>
      <c r="E235" s="15" t="s">
        <v>1</v>
      </c>
      <c r="F235" s="15" t="s">
        <v>15</v>
      </c>
      <c r="G235" s="48" t="s">
        <v>3</v>
      </c>
      <c r="H235" s="15" t="s">
        <v>3</v>
      </c>
      <c r="I235" s="15" t="s">
        <v>4</v>
      </c>
      <c r="J235" s="36" t="s">
        <v>4</v>
      </c>
    </row>
    <row r="236" spans="1:10" x14ac:dyDescent="0.25">
      <c r="B236" s="47" t="s">
        <v>5</v>
      </c>
      <c r="C236" s="35"/>
      <c r="D236" s="35"/>
      <c r="E236" s="15" t="s">
        <v>6</v>
      </c>
      <c r="F236" s="15" t="s">
        <v>16</v>
      </c>
      <c r="G236" s="48" t="s">
        <v>5</v>
      </c>
      <c r="H236" s="15" t="s">
        <v>7</v>
      </c>
      <c r="I236" s="15" t="s">
        <v>9</v>
      </c>
      <c r="J236" s="36" t="s">
        <v>17</v>
      </c>
    </row>
    <row r="237" spans="1:10" x14ac:dyDescent="0.25">
      <c r="B237" s="47"/>
      <c r="C237" s="15" t="s">
        <v>24</v>
      </c>
      <c r="D237" s="15"/>
      <c r="E237" s="15"/>
      <c r="F237" s="15"/>
      <c r="G237" s="48"/>
      <c r="H237" s="15"/>
      <c r="I237" s="15"/>
      <c r="J237" s="36"/>
    </row>
    <row r="238" spans="1:10" x14ac:dyDescent="0.25">
      <c r="B238" s="47"/>
      <c r="C238" s="15" t="s">
        <v>0</v>
      </c>
      <c r="D238" s="15"/>
      <c r="E238" s="15"/>
      <c r="F238" s="15"/>
      <c r="G238" s="48"/>
      <c r="H238" s="15"/>
      <c r="I238" s="15"/>
      <c r="J238" s="36"/>
    </row>
    <row r="239" spans="1:10" ht="14.25" customHeight="1" x14ac:dyDescent="0.25">
      <c r="A239" s="12"/>
      <c r="B239" s="10">
        <v>45322</v>
      </c>
      <c r="C239" s="13" t="s">
        <v>151</v>
      </c>
      <c r="D239" s="126" t="s">
        <v>152</v>
      </c>
      <c r="E239" s="16">
        <v>6.53</v>
      </c>
      <c r="F239" s="16">
        <v>3.26</v>
      </c>
      <c r="G239" s="12">
        <v>45324</v>
      </c>
      <c r="H239" s="17">
        <v>3.31</v>
      </c>
      <c r="I239" s="18">
        <f t="shared" ref="I239:I244" si="31">(H239/E239-1)</f>
        <v>-0.49310872894333846</v>
      </c>
      <c r="J239" s="53">
        <f t="shared" ref="J239:J244" si="32">(H239-E239)/(E239-F239)</f>
        <v>-0.98470948012232407</v>
      </c>
    </row>
    <row r="240" spans="1:10" ht="14.25" customHeight="1" x14ac:dyDescent="0.25">
      <c r="A240" s="12"/>
      <c r="B240" s="10">
        <v>45337</v>
      </c>
      <c r="C240" s="13" t="s">
        <v>226</v>
      </c>
      <c r="D240" s="126" t="s">
        <v>207</v>
      </c>
      <c r="E240" s="16">
        <v>7.11</v>
      </c>
      <c r="F240" s="16">
        <v>4.04</v>
      </c>
      <c r="G240" s="12">
        <v>45344</v>
      </c>
      <c r="H240" s="17">
        <v>8.1</v>
      </c>
      <c r="I240" s="18">
        <f t="shared" si="31"/>
        <v>0.13924050632911378</v>
      </c>
      <c r="J240" s="53">
        <f t="shared" si="32"/>
        <v>0.32247557003257304</v>
      </c>
    </row>
    <row r="241" spans="1:10" ht="14.25" customHeight="1" x14ac:dyDescent="0.25">
      <c r="A241" s="12"/>
      <c r="B241" s="10">
        <v>45352</v>
      </c>
      <c r="C241" s="13" t="s">
        <v>240</v>
      </c>
      <c r="D241" s="126" t="s">
        <v>241</v>
      </c>
      <c r="E241" s="16">
        <v>3.49</v>
      </c>
      <c r="F241" s="16">
        <v>1.22</v>
      </c>
      <c r="G241" s="12">
        <v>45356</v>
      </c>
      <c r="H241" s="17">
        <v>3.35</v>
      </c>
      <c r="I241" s="18">
        <f t="shared" si="31"/>
        <v>-4.011461318051579E-2</v>
      </c>
      <c r="J241" s="53">
        <f t="shared" si="32"/>
        <v>-6.1674008810572729E-2</v>
      </c>
    </row>
    <row r="242" spans="1:10" ht="14.25" customHeight="1" x14ac:dyDescent="0.25">
      <c r="A242" s="12"/>
      <c r="B242" s="10">
        <v>45372</v>
      </c>
      <c r="C242" s="13" t="s">
        <v>288</v>
      </c>
      <c r="D242" s="126" t="s">
        <v>289</v>
      </c>
      <c r="E242" s="16">
        <v>4.7699999999999996</v>
      </c>
      <c r="F242" s="16">
        <v>2.21</v>
      </c>
      <c r="G242" s="12">
        <v>45384</v>
      </c>
      <c r="H242" s="17">
        <v>8.39</v>
      </c>
      <c r="I242" s="18">
        <f t="shared" si="31"/>
        <v>0.75890985324947624</v>
      </c>
      <c r="J242" s="53">
        <f t="shared" si="32"/>
        <v>1.4140625000000007</v>
      </c>
    </row>
    <row r="243" spans="1:10" ht="14.25" customHeight="1" x14ac:dyDescent="0.25">
      <c r="A243" s="12"/>
      <c r="B243" s="10">
        <v>45391</v>
      </c>
      <c r="C243" s="13" t="s">
        <v>330</v>
      </c>
      <c r="D243" s="126" t="s">
        <v>329</v>
      </c>
      <c r="E243" s="16">
        <v>6.12</v>
      </c>
      <c r="F243" s="16">
        <v>2.83</v>
      </c>
      <c r="G243" s="12">
        <v>45394</v>
      </c>
      <c r="H243" s="17">
        <v>8.17</v>
      </c>
      <c r="I243" s="18">
        <f t="shared" si="31"/>
        <v>0.33496732026143783</v>
      </c>
      <c r="J243" s="53">
        <f t="shared" si="32"/>
        <v>0.62310030395136773</v>
      </c>
    </row>
    <row r="244" spans="1:10" ht="14.25" customHeight="1" x14ac:dyDescent="0.25">
      <c r="A244" s="12"/>
      <c r="B244" s="10">
        <v>45404</v>
      </c>
      <c r="C244" s="13" t="s">
        <v>370</v>
      </c>
      <c r="D244" s="126" t="s">
        <v>369</v>
      </c>
      <c r="E244" s="16">
        <v>6.04</v>
      </c>
      <c r="F244" s="16">
        <v>3.73</v>
      </c>
      <c r="G244" s="12">
        <v>45406</v>
      </c>
      <c r="H244" s="17">
        <v>7.94</v>
      </c>
      <c r="I244" s="18">
        <f t="shared" si="31"/>
        <v>0.31456953642384122</v>
      </c>
      <c r="J244" s="53">
        <f t="shared" si="32"/>
        <v>0.82251082251082264</v>
      </c>
    </row>
    <row r="245" spans="1:10" x14ac:dyDescent="0.25">
      <c r="B245" s="10"/>
      <c r="C245" s="13"/>
      <c r="D245" s="35"/>
      <c r="E245" s="17"/>
      <c r="F245" s="17"/>
      <c r="G245" s="12"/>
      <c r="H245" s="20"/>
      <c r="I245" s="18"/>
      <c r="J245" s="14"/>
    </row>
    <row r="246" spans="1:10" x14ac:dyDescent="0.25">
      <c r="B246" s="10"/>
      <c r="C246" s="21" t="s">
        <v>40</v>
      </c>
      <c r="D246" s="15"/>
      <c r="E246" s="13"/>
      <c r="F246" s="13"/>
      <c r="G246" s="22" t="s">
        <v>0</v>
      </c>
      <c r="H246" s="51" t="s">
        <v>10</v>
      </c>
      <c r="I246" s="52" t="s">
        <v>8</v>
      </c>
      <c r="J246" s="57">
        <f>SUM(J238:J245)</f>
        <v>2.135765707561867</v>
      </c>
    </row>
    <row r="247" spans="1:10" x14ac:dyDescent="0.25">
      <c r="B247" s="10"/>
      <c r="C247" s="21"/>
      <c r="D247" s="15"/>
      <c r="E247" s="13"/>
      <c r="F247" s="13"/>
      <c r="G247" s="22"/>
      <c r="H247" s="51"/>
      <c r="I247" s="52"/>
      <c r="J247" s="49"/>
    </row>
    <row r="248" spans="1:10" ht="15.75" thickBot="1" x14ac:dyDescent="0.3">
      <c r="B248" s="24"/>
      <c r="C248" s="26" t="s">
        <v>0</v>
      </c>
      <c r="D248" s="117"/>
      <c r="E248" s="26"/>
      <c r="F248" s="26"/>
      <c r="G248" s="39"/>
      <c r="H248" s="26"/>
      <c r="I248" s="40" t="s">
        <v>0</v>
      </c>
      <c r="J248" s="28"/>
    </row>
    <row r="249" spans="1:10" x14ac:dyDescent="0.25">
      <c r="B249" s="5"/>
      <c r="C249" s="46"/>
      <c r="D249" s="115"/>
      <c r="E249" s="6"/>
      <c r="F249" s="6"/>
      <c r="G249" s="7"/>
      <c r="H249" s="8"/>
      <c r="I249" s="8"/>
      <c r="J249" s="9"/>
    </row>
    <row r="250" spans="1:10" x14ac:dyDescent="0.25">
      <c r="B250" s="10"/>
      <c r="C250" s="50" t="s">
        <v>22</v>
      </c>
      <c r="D250" s="116"/>
      <c r="E250" s="13"/>
      <c r="F250" s="13"/>
      <c r="G250" s="22"/>
      <c r="H250" s="11"/>
      <c r="I250" s="23"/>
      <c r="J250" s="14"/>
    </row>
    <row r="251" spans="1:10" x14ac:dyDescent="0.25">
      <c r="B251" s="47" t="s">
        <v>1</v>
      </c>
      <c r="C251" s="15" t="s">
        <v>2</v>
      </c>
      <c r="D251" s="15" t="s">
        <v>37</v>
      </c>
      <c r="E251" s="15" t="s">
        <v>1</v>
      </c>
      <c r="F251" s="15" t="s">
        <v>15</v>
      </c>
      <c r="G251" s="48" t="s">
        <v>3</v>
      </c>
      <c r="H251" s="15" t="s">
        <v>3</v>
      </c>
      <c r="I251" s="15" t="s">
        <v>4</v>
      </c>
      <c r="J251" s="36" t="s">
        <v>4</v>
      </c>
    </row>
    <row r="252" spans="1:10" x14ac:dyDescent="0.25">
      <c r="B252" s="47" t="s">
        <v>5</v>
      </c>
      <c r="C252" s="35"/>
      <c r="D252" s="35"/>
      <c r="E252" s="15" t="s">
        <v>6</v>
      </c>
      <c r="F252" s="15" t="s">
        <v>16</v>
      </c>
      <c r="G252" s="48" t="s">
        <v>5</v>
      </c>
      <c r="H252" s="15" t="s">
        <v>7</v>
      </c>
      <c r="I252" s="15" t="s">
        <v>9</v>
      </c>
      <c r="J252" s="36" t="s">
        <v>17</v>
      </c>
    </row>
    <row r="253" spans="1:10" ht="15.75" customHeight="1" x14ac:dyDescent="0.25">
      <c r="B253" s="47"/>
      <c r="C253" s="15" t="s">
        <v>24</v>
      </c>
      <c r="D253" s="15"/>
      <c r="E253" s="15"/>
      <c r="F253" s="15"/>
      <c r="G253" s="48"/>
      <c r="H253" s="15"/>
      <c r="I253" s="15"/>
      <c r="J253" s="36"/>
    </row>
    <row r="254" spans="1:10" x14ac:dyDescent="0.25">
      <c r="B254" s="47"/>
      <c r="C254" s="15" t="s">
        <v>0</v>
      </c>
      <c r="D254" s="15"/>
      <c r="E254" s="15"/>
      <c r="F254" s="15"/>
      <c r="G254" s="48"/>
      <c r="H254" s="15"/>
      <c r="I254" s="15"/>
      <c r="J254" s="36"/>
    </row>
    <row r="255" spans="1:10" x14ac:dyDescent="0.25">
      <c r="B255" s="10">
        <v>45294</v>
      </c>
      <c r="C255" s="13" t="s">
        <v>123</v>
      </c>
      <c r="D255" s="35" t="s">
        <v>62</v>
      </c>
      <c r="E255" s="16">
        <v>1.18</v>
      </c>
      <c r="F255" s="16">
        <v>0.48</v>
      </c>
      <c r="G255" s="12">
        <v>45295</v>
      </c>
      <c r="H255" s="17">
        <v>0.94</v>
      </c>
      <c r="I255" s="18">
        <f>(H255/E255-1)</f>
        <v>-0.20338983050847459</v>
      </c>
      <c r="J255" s="53">
        <f>(H255-E255)/(E255-F255)</f>
        <v>-0.34285714285714286</v>
      </c>
    </row>
    <row r="256" spans="1:10" x14ac:dyDescent="0.25">
      <c r="B256" s="10">
        <v>45309</v>
      </c>
      <c r="C256" s="13" t="s">
        <v>124</v>
      </c>
      <c r="D256" s="35" t="s">
        <v>122</v>
      </c>
      <c r="E256" s="16">
        <v>6.25</v>
      </c>
      <c r="F256" s="16">
        <v>4.13</v>
      </c>
      <c r="G256" s="12">
        <v>45309</v>
      </c>
      <c r="H256" s="17">
        <v>6.84</v>
      </c>
      <c r="I256" s="18">
        <f>(H256/E256-1)</f>
        <v>9.4400000000000039E-2</v>
      </c>
      <c r="J256" s="53">
        <f>(H256-E256)/(E256-F256)</f>
        <v>0.27830188679245277</v>
      </c>
    </row>
    <row r="257" spans="1:10" x14ac:dyDescent="0.25">
      <c r="B257" s="10">
        <v>45316</v>
      </c>
      <c r="C257" s="13" t="s">
        <v>142</v>
      </c>
      <c r="D257" s="35" t="s">
        <v>143</v>
      </c>
      <c r="E257" s="16">
        <v>2.1</v>
      </c>
      <c r="F257" s="16">
        <v>1.41</v>
      </c>
      <c r="G257" s="12">
        <v>45320</v>
      </c>
      <c r="H257" s="17">
        <v>2.2400000000000002</v>
      </c>
      <c r="I257" s="18">
        <f>(H257/E257-1)</f>
        <v>6.6666666666666652E-2</v>
      </c>
      <c r="J257" s="53">
        <f>(H257-E257)/(E257-F257)</f>
        <v>0.20289855072463781</v>
      </c>
    </row>
    <row r="258" spans="1:10" ht="14.25" customHeight="1" x14ac:dyDescent="0.25">
      <c r="A258" s="12"/>
      <c r="B258" s="10">
        <v>45330</v>
      </c>
      <c r="C258" s="13" t="s">
        <v>186</v>
      </c>
      <c r="D258" s="126" t="s">
        <v>181</v>
      </c>
      <c r="E258" s="16">
        <v>0.98</v>
      </c>
      <c r="F258" s="16">
        <v>0.28000000000000003</v>
      </c>
      <c r="G258" s="12">
        <v>45335</v>
      </c>
      <c r="H258" s="17">
        <v>0.92</v>
      </c>
      <c r="I258" s="18">
        <f>(H258/E258-1)</f>
        <v>-6.1224489795918324E-2</v>
      </c>
      <c r="J258" s="53">
        <f>(H258-E258)/(E258-F258)</f>
        <v>-8.5714285714285632E-2</v>
      </c>
    </row>
    <row r="259" spans="1:10" ht="14.25" customHeight="1" x14ac:dyDescent="0.25">
      <c r="A259" s="12"/>
      <c r="B259" s="10">
        <v>45391</v>
      </c>
      <c r="C259" s="13" t="s">
        <v>327</v>
      </c>
      <c r="D259" s="126" t="s">
        <v>328</v>
      </c>
      <c r="E259" s="16">
        <v>1.58</v>
      </c>
      <c r="F259" s="16">
        <v>0.89</v>
      </c>
      <c r="G259" s="12">
        <v>45392</v>
      </c>
      <c r="H259" s="17">
        <v>1.77</v>
      </c>
      <c r="I259" s="18">
        <f>(H259/E259-1)</f>
        <v>0.120253164556962</v>
      </c>
      <c r="J259" s="53">
        <f>(H259-E259)/(E259-F259)</f>
        <v>0.2753623188405796</v>
      </c>
    </row>
    <row r="260" spans="1:10" ht="14.25" customHeight="1" x14ac:dyDescent="0.25">
      <c r="A260" s="10" t="s">
        <v>0</v>
      </c>
      <c r="B260" s="10">
        <v>45454</v>
      </c>
      <c r="C260" s="13" t="s">
        <v>490</v>
      </c>
      <c r="D260" s="35" t="s">
        <v>489</v>
      </c>
      <c r="E260" s="16">
        <v>0.56000000000000005</v>
      </c>
      <c r="F260" s="16">
        <v>0.13</v>
      </c>
      <c r="G260" s="12">
        <v>45455</v>
      </c>
      <c r="H260" s="17">
        <v>0.7</v>
      </c>
      <c r="I260" s="18">
        <f t="shared" ref="I260:I264" si="33">(H260/E260-1)</f>
        <v>0.24999999999999978</v>
      </c>
      <c r="J260" s="53">
        <f t="shared" ref="J260" si="34">(H260-E260)/(E260-F260)</f>
        <v>0.32558139534883695</v>
      </c>
    </row>
    <row r="261" spans="1:10" x14ac:dyDescent="0.25">
      <c r="B261" s="10">
        <v>45573</v>
      </c>
      <c r="C261" s="13" t="s">
        <v>779</v>
      </c>
      <c r="D261" s="35" t="s">
        <v>781</v>
      </c>
      <c r="E261" s="16">
        <v>0.76</v>
      </c>
      <c r="F261" s="16">
        <v>0.19</v>
      </c>
      <c r="G261" s="12">
        <v>45574</v>
      </c>
      <c r="H261" s="17">
        <v>0.19</v>
      </c>
      <c r="I261" s="18">
        <f t="shared" si="33"/>
        <v>-0.75</v>
      </c>
      <c r="J261" s="53">
        <f>(H261-E261)/(E261-F261)/2</f>
        <v>-0.5</v>
      </c>
    </row>
    <row r="262" spans="1:10" x14ac:dyDescent="0.25">
      <c r="B262" s="10">
        <v>45573</v>
      </c>
      <c r="C262" s="13" t="s">
        <v>783</v>
      </c>
      <c r="D262" s="35" t="s">
        <v>784</v>
      </c>
      <c r="E262" s="16">
        <v>1.63</v>
      </c>
      <c r="F262" s="16">
        <v>0.38</v>
      </c>
      <c r="G262" s="12">
        <v>45574</v>
      </c>
      <c r="H262" s="17">
        <v>0.92</v>
      </c>
      <c r="I262" s="18">
        <f t="shared" si="33"/>
        <v>-0.4355828220858895</v>
      </c>
      <c r="J262" s="53">
        <f>(H262-E262)/(E262-F262)/2</f>
        <v>-0.28399999999999992</v>
      </c>
    </row>
    <row r="263" spans="1:10" x14ac:dyDescent="0.25">
      <c r="B263" s="10">
        <v>45573</v>
      </c>
      <c r="C263" s="13" t="s">
        <v>780</v>
      </c>
      <c r="D263" s="35" t="s">
        <v>782</v>
      </c>
      <c r="E263" s="16">
        <v>1.2</v>
      </c>
      <c r="F263" s="16">
        <v>0.59</v>
      </c>
      <c r="G263" s="12">
        <v>45574</v>
      </c>
      <c r="H263" s="17">
        <v>0.89</v>
      </c>
      <c r="I263" s="18">
        <f t="shared" si="33"/>
        <v>-0.2583333333333333</v>
      </c>
      <c r="J263" s="53">
        <f>(H263-E263)/(E263-F263)/2</f>
        <v>-0.25409836065573765</v>
      </c>
    </row>
    <row r="264" spans="1:10" x14ac:dyDescent="0.25">
      <c r="B264" s="10">
        <v>45635</v>
      </c>
      <c r="C264" s="13" t="s">
        <v>949</v>
      </c>
      <c r="D264" s="35" t="s">
        <v>950</v>
      </c>
      <c r="E264" s="16">
        <v>1.35</v>
      </c>
      <c r="F264" s="16">
        <v>1.02</v>
      </c>
      <c r="G264" s="12">
        <v>45637</v>
      </c>
      <c r="H264" s="17">
        <v>1.23</v>
      </c>
      <c r="I264" s="18">
        <f t="shared" si="33"/>
        <v>-8.8888888888889017E-2</v>
      </c>
      <c r="J264" s="53">
        <f t="shared" ref="J264" si="35">(H264-E264)/(E264-F264)</f>
        <v>-0.36363636363636387</v>
      </c>
    </row>
    <row r="265" spans="1:10" ht="15.75" customHeight="1" x14ac:dyDescent="0.25">
      <c r="B265" s="10"/>
      <c r="C265" s="13"/>
      <c r="D265" s="35"/>
      <c r="E265" s="17"/>
      <c r="F265" s="17"/>
      <c r="G265" s="67"/>
      <c r="H265" s="20" t="s">
        <v>0</v>
      </c>
      <c r="I265" s="18"/>
      <c r="J265" s="14"/>
    </row>
    <row r="266" spans="1:10" x14ac:dyDescent="0.25">
      <c r="B266" s="10"/>
      <c r="C266" s="21" t="s">
        <v>40</v>
      </c>
      <c r="D266" s="15"/>
      <c r="E266" s="13"/>
      <c r="F266" s="13"/>
      <c r="G266" s="22" t="s">
        <v>0</v>
      </c>
      <c r="H266" s="51" t="s">
        <v>10</v>
      </c>
      <c r="I266" s="52" t="s">
        <v>8</v>
      </c>
      <c r="J266" s="57">
        <f>SUM(J254:J265)</f>
        <v>-0.7481620011570228</v>
      </c>
    </row>
    <row r="267" spans="1:10" x14ac:dyDescent="0.25">
      <c r="B267" s="10"/>
      <c r="C267" s="21"/>
      <c r="D267" s="15"/>
      <c r="E267" s="13"/>
      <c r="F267" s="13"/>
      <c r="G267" s="22"/>
      <c r="H267" s="51"/>
      <c r="I267" s="52"/>
      <c r="J267" s="49"/>
    </row>
    <row r="268" spans="1:10" ht="29.25" customHeight="1" thickBot="1" x14ac:dyDescent="0.3">
      <c r="B268" s="10"/>
      <c r="C268" s="21"/>
      <c r="D268" s="15"/>
      <c r="E268" s="13"/>
      <c r="F268" s="13"/>
      <c r="G268" s="22"/>
      <c r="H268" s="51"/>
      <c r="I268" s="52"/>
      <c r="J268" s="66" t="s">
        <v>26</v>
      </c>
    </row>
    <row r="269" spans="1:10" ht="14.25" customHeight="1" x14ac:dyDescent="0.25">
      <c r="B269" s="5"/>
      <c r="C269" s="59"/>
      <c r="D269" s="85"/>
      <c r="E269" s="8"/>
      <c r="F269" s="8"/>
      <c r="G269" s="60"/>
      <c r="H269" s="61"/>
      <c r="I269" s="62"/>
      <c r="J269" s="63"/>
    </row>
    <row r="270" spans="1:10" ht="15.75" thickBot="1" x14ac:dyDescent="0.3">
      <c r="B270" s="24"/>
      <c r="C270" s="25" t="s">
        <v>41</v>
      </c>
      <c r="D270" s="118"/>
      <c r="E270" s="26"/>
      <c r="F270" s="26"/>
      <c r="G270" s="27"/>
      <c r="H270" s="64" t="s">
        <v>10</v>
      </c>
      <c r="I270" s="65" t="s">
        <v>8</v>
      </c>
      <c r="J270" s="100">
        <f>J148+J181+J195+J209+J230+J246+J266</f>
        <v>9.0661862109997209</v>
      </c>
    </row>
    <row r="271" spans="1:10" ht="24.75" customHeight="1" thickBot="1" x14ac:dyDescent="0.3">
      <c r="B271" s="24"/>
      <c r="C271" s="26" t="s">
        <v>0</v>
      </c>
      <c r="D271" s="117"/>
      <c r="E271" s="26"/>
      <c r="F271" s="26"/>
      <c r="G271" s="39"/>
      <c r="H271" s="26"/>
      <c r="I271" s="40" t="s">
        <v>0</v>
      </c>
      <c r="J271" s="28"/>
    </row>
    <row r="272" spans="1:10" ht="18.75" thickBot="1" x14ac:dyDescent="0.3">
      <c r="B272" s="5" t="s">
        <v>0</v>
      </c>
      <c r="C272" s="125" t="s">
        <v>11</v>
      </c>
      <c r="D272" s="54"/>
      <c r="E272" s="29" t="s">
        <v>0</v>
      </c>
      <c r="F272" s="29"/>
      <c r="G272" s="7" t="s">
        <v>0</v>
      </c>
      <c r="H272" s="29" t="s">
        <v>0</v>
      </c>
      <c r="I272" s="29" t="s">
        <v>0</v>
      </c>
      <c r="J272" s="30" t="s">
        <v>0</v>
      </c>
    </row>
    <row r="273" spans="1:10" x14ac:dyDescent="0.25">
      <c r="B273" s="84" t="s">
        <v>5</v>
      </c>
      <c r="C273" s="85" t="s">
        <v>0</v>
      </c>
      <c r="D273" s="85" t="s">
        <v>37</v>
      </c>
      <c r="E273" s="85" t="s">
        <v>1</v>
      </c>
      <c r="F273" s="85" t="s">
        <v>15</v>
      </c>
      <c r="G273" s="86" t="s">
        <v>5</v>
      </c>
      <c r="H273" s="85" t="s">
        <v>7</v>
      </c>
      <c r="I273" s="85" t="s">
        <v>4</v>
      </c>
      <c r="J273" s="87" t="s">
        <v>4</v>
      </c>
    </row>
    <row r="274" spans="1:10" x14ac:dyDescent="0.25">
      <c r="B274" s="10"/>
      <c r="C274" s="15" t="s">
        <v>24</v>
      </c>
      <c r="D274" s="15"/>
      <c r="E274" s="15" t="s">
        <v>23</v>
      </c>
      <c r="F274" s="15" t="s">
        <v>16</v>
      </c>
      <c r="G274" s="48" t="s">
        <v>0</v>
      </c>
      <c r="H274" s="15" t="s">
        <v>12</v>
      </c>
      <c r="I274" s="15" t="s">
        <v>13</v>
      </c>
      <c r="J274" s="36" t="s">
        <v>17</v>
      </c>
    </row>
    <row r="275" spans="1:10" ht="16.5" customHeight="1" x14ac:dyDescent="0.25">
      <c r="B275" s="10"/>
      <c r="C275" s="11" t="s">
        <v>0</v>
      </c>
      <c r="D275" s="35"/>
      <c r="E275" s="35" t="s">
        <v>0</v>
      </c>
      <c r="F275" s="35"/>
      <c r="G275" s="12" t="s">
        <v>0</v>
      </c>
      <c r="H275" s="15" t="s">
        <v>0</v>
      </c>
      <c r="I275" s="15"/>
      <c r="J275" s="36"/>
    </row>
    <row r="276" spans="1:10" x14ac:dyDescent="0.25">
      <c r="B276" s="10" t="s">
        <v>0</v>
      </c>
      <c r="C276" s="13" t="s">
        <v>0</v>
      </c>
      <c r="D276" s="126" t="s">
        <v>0</v>
      </c>
      <c r="E276" s="16" t="s">
        <v>0</v>
      </c>
      <c r="F276" s="16" t="s">
        <v>0</v>
      </c>
      <c r="G276" s="12" t="s">
        <v>0</v>
      </c>
      <c r="H276" s="17" t="s">
        <v>0</v>
      </c>
      <c r="I276" s="18" t="s">
        <v>0</v>
      </c>
      <c r="J276" s="53" t="s">
        <v>0</v>
      </c>
    </row>
    <row r="277" spans="1:10" x14ac:dyDescent="0.25">
      <c r="B277" s="10"/>
      <c r="C277" s="13"/>
      <c r="D277" s="35"/>
      <c r="E277" s="16" t="s">
        <v>0</v>
      </c>
      <c r="F277" s="16"/>
      <c r="G277" s="12"/>
      <c r="H277" s="17"/>
      <c r="I277" s="18"/>
      <c r="J277" s="53"/>
    </row>
    <row r="278" spans="1:10" ht="15.75" customHeight="1" thickBot="1" x14ac:dyDescent="0.3">
      <c r="B278" s="88" t="s">
        <v>0</v>
      </c>
      <c r="C278" s="89"/>
      <c r="D278" s="118"/>
      <c r="E278" s="80"/>
      <c r="F278" s="80" t="s">
        <v>0</v>
      </c>
      <c r="G278" s="90"/>
      <c r="H278" s="80" t="s">
        <v>28</v>
      </c>
      <c r="I278" s="81" t="s">
        <v>27</v>
      </c>
      <c r="J278" s="91">
        <f>SUM(J275:J277)</f>
        <v>0</v>
      </c>
    </row>
    <row r="279" spans="1:10" ht="50.25" customHeight="1" thickBot="1" x14ac:dyDescent="0.3">
      <c r="B279" s="39" t="s">
        <v>0</v>
      </c>
      <c r="C279" s="26"/>
      <c r="D279" s="117"/>
      <c r="E279" s="38" t="s">
        <v>0</v>
      </c>
      <c r="F279" s="38"/>
      <c r="G279" s="39" t="s">
        <v>0</v>
      </c>
      <c r="H279" s="19" t="s">
        <v>0</v>
      </c>
      <c r="I279" s="40" t="s">
        <v>0</v>
      </c>
      <c r="J279" s="111" t="s">
        <v>0</v>
      </c>
    </row>
    <row r="280" spans="1:10" ht="24" thickBot="1" x14ac:dyDescent="0.4">
      <c r="B280" s="24"/>
      <c r="C280" s="107" t="s">
        <v>42</v>
      </c>
      <c r="D280" s="119"/>
      <c r="E280" s="26"/>
      <c r="F280" s="26"/>
      <c r="G280" s="39"/>
      <c r="H280" s="26"/>
      <c r="I280" s="26"/>
      <c r="J280" s="28"/>
    </row>
    <row r="281" spans="1:10" x14ac:dyDescent="0.25">
      <c r="B281" s="10"/>
      <c r="C281" s="13"/>
      <c r="D281" s="35"/>
      <c r="E281" s="17"/>
      <c r="F281" s="17"/>
      <c r="G281" s="12"/>
      <c r="H281" s="20"/>
      <c r="I281" s="41"/>
      <c r="J281" s="42"/>
    </row>
    <row r="282" spans="1:10" x14ac:dyDescent="0.25">
      <c r="B282" s="10"/>
      <c r="C282" s="13"/>
      <c r="D282" s="35"/>
      <c r="E282" s="17"/>
      <c r="F282" s="17"/>
      <c r="G282" s="12"/>
      <c r="H282" s="20"/>
      <c r="I282" s="41"/>
      <c r="J282" s="42"/>
    </row>
    <row r="283" spans="1:10" x14ac:dyDescent="0.25">
      <c r="B283" s="47" t="s">
        <v>1</v>
      </c>
      <c r="C283" s="15" t="s">
        <v>2</v>
      </c>
      <c r="D283" s="15" t="s">
        <v>37</v>
      </c>
      <c r="E283" s="15" t="s">
        <v>1</v>
      </c>
      <c r="F283" s="15" t="s">
        <v>15</v>
      </c>
      <c r="G283" s="48" t="s">
        <v>3</v>
      </c>
      <c r="H283" s="15" t="s">
        <v>3</v>
      </c>
      <c r="I283" s="15" t="s">
        <v>4</v>
      </c>
      <c r="J283" s="36" t="s">
        <v>4</v>
      </c>
    </row>
    <row r="284" spans="1:10" x14ac:dyDescent="0.25">
      <c r="B284" s="47" t="s">
        <v>5</v>
      </c>
      <c r="C284" s="35"/>
      <c r="D284" s="35"/>
      <c r="E284" s="15" t="s">
        <v>6</v>
      </c>
      <c r="F284" s="15" t="s">
        <v>16</v>
      </c>
      <c r="G284" s="48" t="s">
        <v>5</v>
      </c>
      <c r="H284" s="15" t="s">
        <v>7</v>
      </c>
      <c r="I284" s="15" t="s">
        <v>9</v>
      </c>
      <c r="J284" s="36" t="s">
        <v>17</v>
      </c>
    </row>
    <row r="285" spans="1:10" x14ac:dyDescent="0.25">
      <c r="B285" s="47"/>
      <c r="C285" s="15" t="s">
        <v>24</v>
      </c>
      <c r="D285" s="15"/>
      <c r="E285" s="15"/>
      <c r="F285" s="15"/>
      <c r="G285" s="48"/>
      <c r="H285" s="15"/>
      <c r="I285" s="15"/>
      <c r="J285" s="36"/>
    </row>
    <row r="286" spans="1:10" x14ac:dyDescent="0.25">
      <c r="B286" s="47"/>
      <c r="C286" s="15"/>
      <c r="D286" s="15"/>
      <c r="E286" s="15"/>
      <c r="F286" s="15"/>
      <c r="G286" s="48"/>
      <c r="H286" s="15"/>
      <c r="I286" s="15"/>
      <c r="J286" s="36"/>
    </row>
    <row r="287" spans="1:10" x14ac:dyDescent="0.25">
      <c r="A287" s="10" t="s">
        <v>0</v>
      </c>
      <c r="B287" s="10">
        <v>45274</v>
      </c>
      <c r="C287" s="13" t="s">
        <v>47</v>
      </c>
      <c r="D287" s="35" t="s">
        <v>48</v>
      </c>
      <c r="E287" s="16">
        <v>10.5</v>
      </c>
      <c r="F287" s="16">
        <v>6.48</v>
      </c>
      <c r="G287" s="12">
        <v>45293</v>
      </c>
      <c r="H287" s="17">
        <v>13.42</v>
      </c>
      <c r="I287" s="18">
        <f>(H287/E287-1)</f>
        <v>0.27809523809523817</v>
      </c>
      <c r="J287" s="53">
        <f t="shared" ref="J287:J319" si="36">(H287-E287)/(E287-F287)</f>
        <v>0.72636815920398012</v>
      </c>
    </row>
    <row r="288" spans="1:10" ht="14.25" customHeight="1" x14ac:dyDescent="0.25">
      <c r="A288" s="12"/>
      <c r="B288" s="10">
        <v>45293</v>
      </c>
      <c r="C288" s="13" t="s">
        <v>54</v>
      </c>
      <c r="D288" s="126" t="s">
        <v>53</v>
      </c>
      <c r="E288" s="16">
        <v>1.08</v>
      </c>
      <c r="F288" s="16">
        <v>0.56999999999999995</v>
      </c>
      <c r="G288" s="12">
        <v>45294</v>
      </c>
      <c r="H288" s="17">
        <v>1.39</v>
      </c>
      <c r="I288" s="18">
        <f t="shared" ref="I288:I343" si="37">(H288/E288-1)</f>
        <v>0.28703703703703676</v>
      </c>
      <c r="J288" s="53">
        <f t="shared" si="36"/>
        <v>0.60784313725490147</v>
      </c>
    </row>
    <row r="289" spans="1:10" ht="14.25" customHeight="1" x14ac:dyDescent="0.25">
      <c r="A289" s="12"/>
      <c r="B289" s="10" t="s">
        <v>57</v>
      </c>
      <c r="C289" s="13" t="s">
        <v>58</v>
      </c>
      <c r="D289" s="126" t="s">
        <v>55</v>
      </c>
      <c r="E289" s="16">
        <v>12.33</v>
      </c>
      <c r="F289" s="16">
        <v>8.86</v>
      </c>
      <c r="G289" s="12">
        <v>45294</v>
      </c>
      <c r="H289" s="17">
        <v>13.96</v>
      </c>
      <c r="I289" s="18">
        <f t="shared" si="37"/>
        <v>0.13219789132197901</v>
      </c>
      <c r="J289" s="53">
        <f t="shared" si="36"/>
        <v>0.46974063400576382</v>
      </c>
    </row>
    <row r="290" spans="1:10" ht="14.25" customHeight="1" x14ac:dyDescent="0.25">
      <c r="A290" s="12"/>
      <c r="B290" s="10">
        <v>45294</v>
      </c>
      <c r="C290" s="13" t="s">
        <v>59</v>
      </c>
      <c r="D290" s="126" t="s">
        <v>56</v>
      </c>
      <c r="E290" s="16">
        <v>9.18</v>
      </c>
      <c r="F290" s="16">
        <v>3.62</v>
      </c>
      <c r="G290" s="12">
        <v>45299</v>
      </c>
      <c r="H290" s="17">
        <v>7.03</v>
      </c>
      <c r="I290" s="18">
        <f t="shared" si="37"/>
        <v>-0.23420479302832242</v>
      </c>
      <c r="J290" s="53">
        <f t="shared" si="36"/>
        <v>-0.38669064748201432</v>
      </c>
    </row>
    <row r="291" spans="1:10" ht="14.25" customHeight="1" x14ac:dyDescent="0.25">
      <c r="A291" s="10" t="s">
        <v>0</v>
      </c>
      <c r="B291" s="10">
        <v>45299</v>
      </c>
      <c r="C291" s="13" t="s">
        <v>83</v>
      </c>
      <c r="D291" s="35" t="s">
        <v>84</v>
      </c>
      <c r="E291" s="16">
        <v>0.92</v>
      </c>
      <c r="F291" s="16">
        <v>0.46</v>
      </c>
      <c r="G291" s="12">
        <v>45301</v>
      </c>
      <c r="H291" s="17">
        <v>1.1399999999999999</v>
      </c>
      <c r="I291" s="18">
        <f t="shared" si="37"/>
        <v>0.23913043478260843</v>
      </c>
      <c r="J291" s="53">
        <f t="shared" si="36"/>
        <v>0.47826086956521707</v>
      </c>
    </row>
    <row r="292" spans="1:10" ht="14.25" customHeight="1" x14ac:dyDescent="0.25">
      <c r="A292" s="12"/>
      <c r="B292" s="10">
        <v>45295</v>
      </c>
      <c r="C292" s="13" t="s">
        <v>66</v>
      </c>
      <c r="D292" s="126" t="s">
        <v>67</v>
      </c>
      <c r="E292" s="16">
        <v>3.96</v>
      </c>
      <c r="F292" s="16">
        <v>1.87</v>
      </c>
      <c r="G292" s="12">
        <v>45301</v>
      </c>
      <c r="H292" s="17">
        <v>2.71</v>
      </c>
      <c r="I292" s="18">
        <f t="shared" si="37"/>
        <v>-0.31565656565656564</v>
      </c>
      <c r="J292" s="53">
        <f t="shared" si="36"/>
        <v>-0.59808612440191389</v>
      </c>
    </row>
    <row r="293" spans="1:10" ht="14.25" customHeight="1" x14ac:dyDescent="0.25">
      <c r="A293" s="12"/>
      <c r="B293" s="10">
        <v>45295</v>
      </c>
      <c r="C293" s="13" t="s">
        <v>71</v>
      </c>
      <c r="D293" s="126" t="s">
        <v>72</v>
      </c>
      <c r="E293" s="16">
        <v>9.6300000000000008</v>
      </c>
      <c r="F293" s="16">
        <v>4.3899999999999997</v>
      </c>
      <c r="G293" s="12">
        <v>45301</v>
      </c>
      <c r="H293" s="17">
        <v>10.17</v>
      </c>
      <c r="I293" s="18">
        <f t="shared" si="37"/>
        <v>5.6074766355140193E-2</v>
      </c>
      <c r="J293" s="53">
        <f t="shared" si="36"/>
        <v>0.10305343511450363</v>
      </c>
    </row>
    <row r="294" spans="1:10" ht="14.25" customHeight="1" x14ac:dyDescent="0.25">
      <c r="A294" s="12"/>
      <c r="B294" s="10">
        <v>45299</v>
      </c>
      <c r="C294" s="13" t="s">
        <v>81</v>
      </c>
      <c r="D294" s="126" t="s">
        <v>82</v>
      </c>
      <c r="E294" s="16">
        <v>1.61</v>
      </c>
      <c r="F294" s="16">
        <v>1.05</v>
      </c>
      <c r="G294" s="12">
        <v>45303</v>
      </c>
      <c r="H294" s="17">
        <v>2.96</v>
      </c>
      <c r="I294" s="18">
        <f t="shared" si="37"/>
        <v>0.83850931677018625</v>
      </c>
      <c r="J294" s="53">
        <f t="shared" si="36"/>
        <v>2.4107142857142851</v>
      </c>
    </row>
    <row r="295" spans="1:10" x14ac:dyDescent="0.25">
      <c r="B295" s="10">
        <v>45306</v>
      </c>
      <c r="C295" s="13" t="s">
        <v>108</v>
      </c>
      <c r="D295" s="35" t="s">
        <v>109</v>
      </c>
      <c r="E295" s="16">
        <v>2.11</v>
      </c>
      <c r="F295" s="16">
        <v>1.49</v>
      </c>
      <c r="G295" s="12">
        <v>45307</v>
      </c>
      <c r="H295" s="17">
        <v>2.34</v>
      </c>
      <c r="I295" s="18">
        <f t="shared" si="37"/>
        <v>0.1090047393364928</v>
      </c>
      <c r="J295" s="53">
        <f t="shared" si="36"/>
        <v>0.37096774193548393</v>
      </c>
    </row>
    <row r="296" spans="1:10" ht="14.25" customHeight="1" x14ac:dyDescent="0.25">
      <c r="A296" s="12"/>
      <c r="B296" s="10">
        <v>45303</v>
      </c>
      <c r="C296" s="13" t="s">
        <v>102</v>
      </c>
      <c r="D296" s="126" t="s">
        <v>99</v>
      </c>
      <c r="E296" s="16">
        <v>0.9</v>
      </c>
      <c r="F296" s="16">
        <v>0.51</v>
      </c>
      <c r="G296" s="12">
        <v>45307</v>
      </c>
      <c r="H296" s="17">
        <v>1.04</v>
      </c>
      <c r="I296" s="18">
        <f t="shared" si="37"/>
        <v>0.15555555555555567</v>
      </c>
      <c r="J296" s="53">
        <f t="shared" si="36"/>
        <v>0.35897435897435898</v>
      </c>
    </row>
    <row r="297" spans="1:10" ht="14.25" customHeight="1" x14ac:dyDescent="0.25">
      <c r="A297" s="10" t="s">
        <v>0</v>
      </c>
      <c r="B297" s="10">
        <v>45294</v>
      </c>
      <c r="C297" s="13" t="s">
        <v>63</v>
      </c>
      <c r="D297" s="35" t="s">
        <v>64</v>
      </c>
      <c r="E297" s="16">
        <v>6.36</v>
      </c>
      <c r="F297" s="16">
        <v>3.9</v>
      </c>
      <c r="G297" s="12">
        <v>45307</v>
      </c>
      <c r="H297" s="17">
        <v>6.14</v>
      </c>
      <c r="I297" s="18">
        <f t="shared" si="37"/>
        <v>-3.4591194968553562E-2</v>
      </c>
      <c r="J297" s="53">
        <f t="shared" si="36"/>
        <v>-8.943089430894334E-2</v>
      </c>
    </row>
    <row r="298" spans="1:10" ht="14.25" customHeight="1" x14ac:dyDescent="0.25">
      <c r="A298" s="12"/>
      <c r="B298" s="10">
        <v>45301</v>
      </c>
      <c r="C298" s="13" t="s">
        <v>91</v>
      </c>
      <c r="D298" s="126" t="s">
        <v>92</v>
      </c>
      <c r="E298" s="16">
        <v>2.2799999999999998</v>
      </c>
      <c r="F298" s="16">
        <v>1.58</v>
      </c>
      <c r="G298" s="12">
        <v>45307</v>
      </c>
      <c r="H298" s="17">
        <v>2.83</v>
      </c>
      <c r="I298" s="18">
        <f>(H298/E298-1)</f>
        <v>0.24122807017543879</v>
      </c>
      <c r="J298" s="53">
        <f t="shared" si="36"/>
        <v>0.78571428571428636</v>
      </c>
    </row>
    <row r="299" spans="1:10" ht="14.25" customHeight="1" x14ac:dyDescent="0.25">
      <c r="A299" s="12"/>
      <c r="B299" s="10" t="s">
        <v>106</v>
      </c>
      <c r="C299" s="13" t="s">
        <v>107</v>
      </c>
      <c r="D299" s="126" t="s">
        <v>90</v>
      </c>
      <c r="E299" s="16">
        <v>3.9449999999999998</v>
      </c>
      <c r="F299" s="16">
        <v>2.5499999999999998</v>
      </c>
      <c r="G299" s="12">
        <v>45310</v>
      </c>
      <c r="H299" s="17">
        <v>3.78</v>
      </c>
      <c r="I299" s="18">
        <f t="shared" si="37"/>
        <v>-4.1825095057034245E-2</v>
      </c>
      <c r="J299" s="53">
        <f t="shared" si="36"/>
        <v>-0.11827956989247314</v>
      </c>
    </row>
    <row r="300" spans="1:10" ht="14.25" customHeight="1" x14ac:dyDescent="0.25">
      <c r="A300" s="12"/>
      <c r="B300" s="10">
        <v>45308</v>
      </c>
      <c r="C300" s="13" t="s">
        <v>119</v>
      </c>
      <c r="D300" s="126" t="s">
        <v>120</v>
      </c>
      <c r="E300" s="16">
        <v>1.94</v>
      </c>
      <c r="F300" s="16">
        <v>0.82</v>
      </c>
      <c r="G300" s="12">
        <v>45314</v>
      </c>
      <c r="H300" s="17">
        <v>1.06</v>
      </c>
      <c r="I300" s="18">
        <f t="shared" si="37"/>
        <v>-0.45360824742268036</v>
      </c>
      <c r="J300" s="53">
        <f t="shared" si="36"/>
        <v>-0.78571428571428559</v>
      </c>
    </row>
    <row r="301" spans="1:10" ht="14.25" customHeight="1" x14ac:dyDescent="0.25">
      <c r="A301" s="12"/>
      <c r="B301" s="10">
        <v>45308</v>
      </c>
      <c r="C301" s="13" t="s">
        <v>117</v>
      </c>
      <c r="D301" s="126" t="s">
        <v>118</v>
      </c>
      <c r="E301" s="16">
        <v>6.33</v>
      </c>
      <c r="F301" s="16">
        <v>3.5</v>
      </c>
      <c r="G301" s="12">
        <v>45314</v>
      </c>
      <c r="H301" s="17">
        <v>3.48</v>
      </c>
      <c r="I301" s="18">
        <f t="shared" si="37"/>
        <v>-0.45023696682464454</v>
      </c>
      <c r="J301" s="53">
        <f t="shared" si="36"/>
        <v>-1.0070671378091873</v>
      </c>
    </row>
    <row r="302" spans="1:10" ht="14.25" customHeight="1" x14ac:dyDescent="0.25">
      <c r="A302" s="10" t="s">
        <v>0</v>
      </c>
      <c r="B302" s="10">
        <v>45313</v>
      </c>
      <c r="C302" s="13" t="s">
        <v>132</v>
      </c>
      <c r="D302" s="35" t="s">
        <v>133</v>
      </c>
      <c r="E302" s="16">
        <v>5.78</v>
      </c>
      <c r="F302" s="16">
        <v>3.69</v>
      </c>
      <c r="G302" s="12">
        <v>45315</v>
      </c>
      <c r="H302" s="17">
        <v>5.31</v>
      </c>
      <c r="I302" s="18">
        <f t="shared" si="37"/>
        <v>-8.13148788927337E-2</v>
      </c>
      <c r="J302" s="53">
        <f t="shared" si="36"/>
        <v>-0.2248803827751199</v>
      </c>
    </row>
    <row r="303" spans="1:10" ht="14.25" customHeight="1" x14ac:dyDescent="0.25">
      <c r="A303" s="12"/>
      <c r="B303" s="10" t="s">
        <v>131</v>
      </c>
      <c r="C303" s="13" t="s">
        <v>130</v>
      </c>
      <c r="D303" s="126" t="s">
        <v>121</v>
      </c>
      <c r="E303" s="16">
        <v>5.64</v>
      </c>
      <c r="F303" s="16">
        <v>3.4</v>
      </c>
      <c r="G303" s="12">
        <v>45317</v>
      </c>
      <c r="H303" s="17">
        <v>4.7300000000000004</v>
      </c>
      <c r="I303" s="18">
        <f t="shared" si="37"/>
        <v>-0.16134751773049638</v>
      </c>
      <c r="J303" s="53">
        <f t="shared" si="36"/>
        <v>-0.40624999999999972</v>
      </c>
    </row>
    <row r="304" spans="1:10" ht="14.25" customHeight="1" x14ac:dyDescent="0.25">
      <c r="A304" s="10" t="s">
        <v>0</v>
      </c>
      <c r="B304" s="10">
        <v>45302</v>
      </c>
      <c r="C304" s="13" t="s">
        <v>95</v>
      </c>
      <c r="D304" s="35" t="s">
        <v>96</v>
      </c>
      <c r="E304" s="16">
        <v>0.45</v>
      </c>
      <c r="F304" s="16">
        <v>0.19</v>
      </c>
      <c r="G304" s="12">
        <v>45317</v>
      </c>
      <c r="H304" s="17">
        <v>0.19</v>
      </c>
      <c r="I304" s="18">
        <f t="shared" si="37"/>
        <v>-0.57777777777777772</v>
      </c>
      <c r="J304" s="53">
        <f t="shared" si="36"/>
        <v>-1</v>
      </c>
    </row>
    <row r="305" spans="1:10" ht="14.25" customHeight="1" x14ac:dyDescent="0.25">
      <c r="A305" s="12"/>
      <c r="B305" s="10">
        <v>45317</v>
      </c>
      <c r="C305" s="13" t="s">
        <v>144</v>
      </c>
      <c r="D305" s="126" t="s">
        <v>145</v>
      </c>
      <c r="E305" s="16">
        <v>2.57</v>
      </c>
      <c r="F305" s="16">
        <v>1.56</v>
      </c>
      <c r="G305" s="12">
        <v>45321</v>
      </c>
      <c r="H305" s="17">
        <v>2.12</v>
      </c>
      <c r="I305" s="18">
        <f t="shared" si="37"/>
        <v>-0.17509727626459137</v>
      </c>
      <c r="J305" s="53">
        <f t="shared" si="36"/>
        <v>-0.44554455445544539</v>
      </c>
    </row>
    <row r="306" spans="1:10" ht="14.25" customHeight="1" x14ac:dyDescent="0.25">
      <c r="A306" s="12"/>
      <c r="B306" s="10">
        <v>45323</v>
      </c>
      <c r="C306" s="13" t="s">
        <v>155</v>
      </c>
      <c r="D306" s="126" t="s">
        <v>156</v>
      </c>
      <c r="E306" s="16">
        <v>1.86</v>
      </c>
      <c r="F306" s="16">
        <v>1.08</v>
      </c>
      <c r="G306" s="12">
        <v>45324</v>
      </c>
      <c r="H306" s="17">
        <v>1.25</v>
      </c>
      <c r="I306" s="18">
        <f t="shared" si="37"/>
        <v>-0.32795698924731187</v>
      </c>
      <c r="J306" s="53">
        <f t="shared" si="36"/>
        <v>-0.78205128205128216</v>
      </c>
    </row>
    <row r="307" spans="1:10" ht="14.25" customHeight="1" x14ac:dyDescent="0.25">
      <c r="A307" s="12"/>
      <c r="B307" s="10">
        <v>45323</v>
      </c>
      <c r="C307" s="13" t="s">
        <v>158</v>
      </c>
      <c r="D307" s="126" t="s">
        <v>157</v>
      </c>
      <c r="E307" s="16">
        <v>4.875</v>
      </c>
      <c r="F307" s="16">
        <v>2.0499999999999998</v>
      </c>
      <c r="G307" s="12">
        <v>45324</v>
      </c>
      <c r="H307" s="17">
        <v>4.09</v>
      </c>
      <c r="I307" s="18">
        <f t="shared" si="37"/>
        <v>-0.1610256410256411</v>
      </c>
      <c r="J307" s="53">
        <f t="shared" si="36"/>
        <v>-0.27787610619469028</v>
      </c>
    </row>
    <row r="308" spans="1:10" ht="14.25" customHeight="1" x14ac:dyDescent="0.25">
      <c r="A308" s="10" t="s">
        <v>0</v>
      </c>
      <c r="B308" s="10">
        <v>45323</v>
      </c>
      <c r="C308" s="13" t="s">
        <v>153</v>
      </c>
      <c r="D308" s="35" t="s">
        <v>154</v>
      </c>
      <c r="E308" s="16">
        <v>6.35</v>
      </c>
      <c r="F308" s="16">
        <v>3.17</v>
      </c>
      <c r="G308" s="12">
        <v>45327</v>
      </c>
      <c r="H308" s="17">
        <v>4.91</v>
      </c>
      <c r="I308" s="18">
        <f t="shared" si="37"/>
        <v>-0.22677165354330697</v>
      </c>
      <c r="J308" s="53">
        <f t="shared" si="36"/>
        <v>-0.45283018867924518</v>
      </c>
    </row>
    <row r="309" spans="1:10" ht="14.25" customHeight="1" x14ac:dyDescent="0.25">
      <c r="A309" s="10"/>
      <c r="B309" s="10">
        <v>45315</v>
      </c>
      <c r="C309" s="13" t="s">
        <v>138</v>
      </c>
      <c r="D309" s="35" t="s">
        <v>139</v>
      </c>
      <c r="E309" s="16">
        <v>1.92</v>
      </c>
      <c r="F309" s="16">
        <v>0.49</v>
      </c>
      <c r="G309" s="12">
        <v>45328</v>
      </c>
      <c r="H309" s="17">
        <v>1.78</v>
      </c>
      <c r="I309" s="18">
        <f t="shared" si="37"/>
        <v>-7.291666666666663E-2</v>
      </c>
      <c r="J309" s="53">
        <f t="shared" si="36"/>
        <v>-9.7902097902097834E-2</v>
      </c>
    </row>
    <row r="310" spans="1:10" ht="14.25" customHeight="1" x14ac:dyDescent="0.25">
      <c r="A310" s="12"/>
      <c r="B310" s="10">
        <v>45327</v>
      </c>
      <c r="C310" s="13" t="s">
        <v>171</v>
      </c>
      <c r="D310" s="126" t="s">
        <v>172</v>
      </c>
      <c r="E310" s="16">
        <v>3.76</v>
      </c>
      <c r="F310" s="16">
        <v>1.85</v>
      </c>
      <c r="G310" s="12">
        <v>45328</v>
      </c>
      <c r="H310" s="17">
        <v>2.9</v>
      </c>
      <c r="I310" s="18">
        <f t="shared" si="37"/>
        <v>-0.22872340425531912</v>
      </c>
      <c r="J310" s="53">
        <f t="shared" si="36"/>
        <v>-0.45026178010471207</v>
      </c>
    </row>
    <row r="311" spans="1:10" ht="14.25" customHeight="1" x14ac:dyDescent="0.25">
      <c r="A311" s="12"/>
      <c r="B311" s="10">
        <v>45327</v>
      </c>
      <c r="C311" s="13" t="s">
        <v>166</v>
      </c>
      <c r="D311" s="126" t="s">
        <v>165</v>
      </c>
      <c r="E311" s="16">
        <v>3.86</v>
      </c>
      <c r="F311" s="16">
        <v>2.2999999999999998</v>
      </c>
      <c r="G311" s="12">
        <v>45330</v>
      </c>
      <c r="H311" s="17">
        <v>3.2</v>
      </c>
      <c r="I311" s="18">
        <f t="shared" si="37"/>
        <v>-0.17098445595854916</v>
      </c>
      <c r="J311" s="53">
        <f t="shared" si="36"/>
        <v>-0.42307692307692285</v>
      </c>
    </row>
    <row r="312" spans="1:10" ht="14.25" customHeight="1" x14ac:dyDescent="0.25">
      <c r="A312" s="12"/>
      <c r="B312" s="10">
        <v>45329</v>
      </c>
      <c r="C312" s="13" t="s">
        <v>184</v>
      </c>
      <c r="D312" s="126" t="s">
        <v>179</v>
      </c>
      <c r="E312" s="16">
        <v>3.91</v>
      </c>
      <c r="F312" s="16">
        <v>2.2599999999999998</v>
      </c>
      <c r="G312" s="12">
        <v>45335</v>
      </c>
      <c r="H312" s="17">
        <v>3.84</v>
      </c>
      <c r="I312" s="18">
        <f t="shared" si="37"/>
        <v>-1.7902813299232823E-2</v>
      </c>
      <c r="J312" s="53">
        <f t="shared" si="36"/>
        <v>-4.2424242424242586E-2</v>
      </c>
    </row>
    <row r="313" spans="1:10" ht="14.25" customHeight="1" x14ac:dyDescent="0.25">
      <c r="A313" s="12"/>
      <c r="B313" s="10">
        <v>45335</v>
      </c>
      <c r="C313" s="13" t="s">
        <v>191</v>
      </c>
      <c r="D313" s="126" t="s">
        <v>192</v>
      </c>
      <c r="E313" s="16">
        <v>1.2</v>
      </c>
      <c r="F313" s="16">
        <v>0.56000000000000005</v>
      </c>
      <c r="G313" s="12">
        <v>45336</v>
      </c>
      <c r="H313" s="17">
        <v>0.93</v>
      </c>
      <c r="I313" s="18">
        <f t="shared" si="37"/>
        <v>-0.22499999999999998</v>
      </c>
      <c r="J313" s="53">
        <f t="shared" si="36"/>
        <v>-0.42187499999999994</v>
      </c>
    </row>
    <row r="314" spans="1:10" ht="14.25" customHeight="1" x14ac:dyDescent="0.25">
      <c r="A314" s="10" t="s">
        <v>0</v>
      </c>
      <c r="B314" s="10">
        <v>45329</v>
      </c>
      <c r="C314" s="13" t="s">
        <v>177</v>
      </c>
      <c r="D314" s="35" t="s">
        <v>178</v>
      </c>
      <c r="E314" s="16">
        <v>0.78</v>
      </c>
      <c r="F314" s="16">
        <v>0.45</v>
      </c>
      <c r="G314" s="12">
        <v>45338</v>
      </c>
      <c r="H314" s="17">
        <v>0.79</v>
      </c>
      <c r="I314" s="18">
        <f t="shared" si="37"/>
        <v>1.2820512820512775E-2</v>
      </c>
      <c r="J314" s="53">
        <f t="shared" si="36"/>
        <v>3.0303030303030328E-2</v>
      </c>
    </row>
    <row r="315" spans="1:10" ht="14.25" customHeight="1" x14ac:dyDescent="0.25">
      <c r="A315" s="12"/>
      <c r="B315" s="10" t="s">
        <v>195</v>
      </c>
      <c r="C315" s="13" t="s">
        <v>206</v>
      </c>
      <c r="D315" s="126" t="s">
        <v>182</v>
      </c>
      <c r="E315" s="16">
        <v>4.24</v>
      </c>
      <c r="F315" s="16">
        <v>2.89</v>
      </c>
      <c r="G315" s="12">
        <v>45338</v>
      </c>
      <c r="H315" s="17">
        <v>3.91</v>
      </c>
      <c r="I315" s="18">
        <f t="shared" si="37"/>
        <v>-7.7830188679245293E-2</v>
      </c>
      <c r="J315" s="53">
        <f t="shared" si="36"/>
        <v>-0.24444444444444449</v>
      </c>
    </row>
    <row r="316" spans="1:10" ht="14.25" customHeight="1" x14ac:dyDescent="0.25">
      <c r="A316" s="12"/>
      <c r="B316" s="10">
        <v>45335</v>
      </c>
      <c r="C316" s="13" t="s">
        <v>194</v>
      </c>
      <c r="D316" s="126" t="s">
        <v>193</v>
      </c>
      <c r="E316" s="16">
        <v>7.76</v>
      </c>
      <c r="F316" s="16">
        <v>4.01</v>
      </c>
      <c r="G316" s="12">
        <v>45342</v>
      </c>
      <c r="H316" s="17">
        <v>9.16</v>
      </c>
      <c r="I316" s="18">
        <f t="shared" si="37"/>
        <v>0.18041237113402064</v>
      </c>
      <c r="J316" s="53">
        <f t="shared" si="36"/>
        <v>0.37333333333333341</v>
      </c>
    </row>
    <row r="317" spans="1:10" ht="14.25" customHeight="1" x14ac:dyDescent="0.25">
      <c r="A317" s="12"/>
      <c r="B317" s="10">
        <v>45336</v>
      </c>
      <c r="C317" s="13" t="s">
        <v>200</v>
      </c>
      <c r="D317" s="126" t="s">
        <v>201</v>
      </c>
      <c r="E317" s="16">
        <v>1.48</v>
      </c>
      <c r="F317" s="16">
        <v>0.63</v>
      </c>
      <c r="G317" s="12">
        <v>45342</v>
      </c>
      <c r="H317" s="17">
        <v>1.24</v>
      </c>
      <c r="I317" s="18">
        <f t="shared" si="37"/>
        <v>-0.16216216216216217</v>
      </c>
      <c r="J317" s="53">
        <f t="shared" si="36"/>
        <v>-0.28235294117647058</v>
      </c>
    </row>
    <row r="318" spans="1:10" ht="14.25" customHeight="1" x14ac:dyDescent="0.25">
      <c r="A318" s="10" t="s">
        <v>0</v>
      </c>
      <c r="B318" s="10">
        <v>45341</v>
      </c>
      <c r="C318" s="13" t="s">
        <v>214</v>
      </c>
      <c r="D318" s="35" t="s">
        <v>215</v>
      </c>
      <c r="E318" s="16">
        <v>0.62</v>
      </c>
      <c r="F318" s="16">
        <v>0.21</v>
      </c>
      <c r="G318" s="12">
        <v>45344</v>
      </c>
      <c r="H318" s="17">
        <v>0.83</v>
      </c>
      <c r="I318" s="18">
        <f t="shared" si="37"/>
        <v>0.33870967741935476</v>
      </c>
      <c r="J318" s="53">
        <f t="shared" si="36"/>
        <v>0.51219512195121941</v>
      </c>
    </row>
    <row r="319" spans="1:10" ht="14.25" customHeight="1" x14ac:dyDescent="0.25">
      <c r="A319" s="12"/>
      <c r="B319" s="10">
        <v>45342</v>
      </c>
      <c r="C319" s="13" t="s">
        <v>221</v>
      </c>
      <c r="D319" s="126" t="s">
        <v>220</v>
      </c>
      <c r="E319" s="16">
        <v>18.010000000000002</v>
      </c>
      <c r="F319" s="16">
        <v>10.92</v>
      </c>
      <c r="G319" s="12">
        <v>45345</v>
      </c>
      <c r="H319" s="17">
        <v>16.61</v>
      </c>
      <c r="I319" s="18">
        <f t="shared" si="37"/>
        <v>-7.7734591893392713E-2</v>
      </c>
      <c r="J319" s="53">
        <f t="shared" si="36"/>
        <v>-0.19746121297602282</v>
      </c>
    </row>
    <row r="320" spans="1:10" ht="14.25" customHeight="1" x14ac:dyDescent="0.25">
      <c r="A320" s="12"/>
      <c r="B320" s="10">
        <v>45343</v>
      </c>
      <c r="C320" s="13" t="s">
        <v>224</v>
      </c>
      <c r="D320" s="126" t="s">
        <v>225</v>
      </c>
      <c r="E320" s="83">
        <v>2.4500000000000002</v>
      </c>
      <c r="F320" s="16">
        <v>1.1000000000000001</v>
      </c>
      <c r="G320" s="12">
        <v>45348</v>
      </c>
      <c r="H320" s="17">
        <v>3</v>
      </c>
      <c r="I320" s="18">
        <f t="shared" si="37"/>
        <v>0.22448979591836715</v>
      </c>
      <c r="J320" s="53">
        <f>(H320-E320)/(E320-F320)/2</f>
        <v>0.20370370370370364</v>
      </c>
    </row>
    <row r="321" spans="1:10" ht="14.25" customHeight="1" x14ac:dyDescent="0.25">
      <c r="A321" s="12"/>
      <c r="B321" s="10">
        <v>45341</v>
      </c>
      <c r="C321" s="13" t="s">
        <v>212</v>
      </c>
      <c r="D321" s="126" t="s">
        <v>213</v>
      </c>
      <c r="E321" s="16">
        <v>2.31</v>
      </c>
      <c r="F321" s="16">
        <v>1.35</v>
      </c>
      <c r="G321" s="12">
        <v>45348</v>
      </c>
      <c r="H321" s="17">
        <v>1.72</v>
      </c>
      <c r="I321" s="18">
        <f t="shared" si="37"/>
        <v>-0.25541125541125542</v>
      </c>
      <c r="J321" s="53">
        <f t="shared" ref="J321:J330" si="38">(H321-E321)/(E321-F321)</f>
        <v>-0.61458333333333348</v>
      </c>
    </row>
    <row r="322" spans="1:10" ht="14.25" customHeight="1" x14ac:dyDescent="0.25">
      <c r="A322" s="12"/>
      <c r="B322" s="10">
        <v>45342</v>
      </c>
      <c r="C322" s="13" t="s">
        <v>216</v>
      </c>
      <c r="D322" s="126" t="s">
        <v>217</v>
      </c>
      <c r="E322" s="16">
        <v>4.84</v>
      </c>
      <c r="F322" s="16">
        <v>2.0499999999999998</v>
      </c>
      <c r="G322" s="12">
        <v>45349</v>
      </c>
      <c r="H322" s="17">
        <v>2.88</v>
      </c>
      <c r="I322" s="18">
        <f t="shared" si="37"/>
        <v>-0.4049586776859504</v>
      </c>
      <c r="J322" s="53">
        <f t="shared" si="38"/>
        <v>-0.70250896057347667</v>
      </c>
    </row>
    <row r="323" spans="1:10" ht="14.25" customHeight="1" x14ac:dyDescent="0.25">
      <c r="A323" s="12"/>
      <c r="B323" s="10">
        <v>45334</v>
      </c>
      <c r="C323" s="13" t="s">
        <v>183</v>
      </c>
      <c r="D323" s="126" t="s">
        <v>185</v>
      </c>
      <c r="E323" s="16">
        <v>5.87</v>
      </c>
      <c r="F323" s="16">
        <v>3.04</v>
      </c>
      <c r="G323" s="12">
        <v>45351</v>
      </c>
      <c r="H323" s="17">
        <v>6.36</v>
      </c>
      <c r="I323" s="18">
        <f t="shared" si="37"/>
        <v>8.347529812606469E-2</v>
      </c>
      <c r="J323" s="53">
        <f t="shared" si="38"/>
        <v>0.1731448763250884</v>
      </c>
    </row>
    <row r="324" spans="1:10" ht="14.25" customHeight="1" x14ac:dyDescent="0.25">
      <c r="A324" s="12"/>
      <c r="B324" s="10">
        <v>45342</v>
      </c>
      <c r="C324" s="13" t="s">
        <v>218</v>
      </c>
      <c r="D324" s="126" t="s">
        <v>219</v>
      </c>
      <c r="E324" s="16">
        <v>0.89</v>
      </c>
      <c r="F324" s="16">
        <v>0.35</v>
      </c>
      <c r="G324" s="12">
        <v>45352</v>
      </c>
      <c r="H324" s="17">
        <v>0.51</v>
      </c>
      <c r="I324" s="18">
        <f t="shared" si="37"/>
        <v>-0.4269662921348315</v>
      </c>
      <c r="J324" s="53">
        <f t="shared" si="38"/>
        <v>-0.70370370370370372</v>
      </c>
    </row>
    <row r="325" spans="1:10" ht="14.25" customHeight="1" x14ac:dyDescent="0.25">
      <c r="A325" s="12"/>
      <c r="B325" s="10">
        <v>45338</v>
      </c>
      <c r="C325" s="13" t="s">
        <v>210</v>
      </c>
      <c r="D325" s="126" t="s">
        <v>211</v>
      </c>
      <c r="E325" s="16">
        <v>4.41</v>
      </c>
      <c r="F325" s="16">
        <v>2.42</v>
      </c>
      <c r="G325" s="12">
        <v>44989</v>
      </c>
      <c r="H325" s="17">
        <v>3.32</v>
      </c>
      <c r="I325" s="18">
        <f t="shared" si="37"/>
        <v>-0.24716553287981868</v>
      </c>
      <c r="J325" s="53">
        <f t="shared" si="38"/>
        <v>-0.54773869346733672</v>
      </c>
    </row>
    <row r="326" spans="1:10" ht="14.25" customHeight="1" x14ac:dyDescent="0.25">
      <c r="A326" s="12"/>
      <c r="B326" s="10">
        <v>45343</v>
      </c>
      <c r="C326" s="13" t="s">
        <v>223</v>
      </c>
      <c r="D326" s="126" t="s">
        <v>222</v>
      </c>
      <c r="E326" s="16">
        <v>4.0599999999999996</v>
      </c>
      <c r="F326" s="16">
        <v>2.0699999999999998</v>
      </c>
      <c r="G326" s="12">
        <v>45355</v>
      </c>
      <c r="H326" s="17">
        <v>3.59</v>
      </c>
      <c r="I326" s="18">
        <f t="shared" si="37"/>
        <v>-0.11576354679802947</v>
      </c>
      <c r="J326" s="53">
        <f t="shared" si="38"/>
        <v>-0.23618090452261298</v>
      </c>
    </row>
    <row r="327" spans="1:10" ht="14.25" customHeight="1" x14ac:dyDescent="0.25">
      <c r="A327" s="12"/>
      <c r="B327" s="10">
        <v>45349</v>
      </c>
      <c r="C327" s="13" t="s">
        <v>233</v>
      </c>
      <c r="D327" s="126" t="s">
        <v>232</v>
      </c>
      <c r="E327" s="16">
        <v>2.23</v>
      </c>
      <c r="F327" s="16">
        <v>1.1000000000000001</v>
      </c>
      <c r="G327" s="12">
        <v>45355</v>
      </c>
      <c r="H327" s="17">
        <v>2.38</v>
      </c>
      <c r="I327" s="18">
        <f t="shared" si="37"/>
        <v>6.7264573991031362E-2</v>
      </c>
      <c r="J327" s="53">
        <f t="shared" si="38"/>
        <v>0.13274336283185834</v>
      </c>
    </row>
    <row r="328" spans="1:10" ht="14.25" customHeight="1" x14ac:dyDescent="0.25">
      <c r="A328" s="12"/>
      <c r="B328" s="10">
        <v>45351</v>
      </c>
      <c r="C328" s="13" t="s">
        <v>236</v>
      </c>
      <c r="D328" s="126" t="s">
        <v>237</v>
      </c>
      <c r="E328" s="16">
        <v>4.25</v>
      </c>
      <c r="F328" s="16">
        <v>2.87</v>
      </c>
      <c r="G328" s="12">
        <v>45355</v>
      </c>
      <c r="H328" s="17">
        <v>4.9400000000000004</v>
      </c>
      <c r="I328" s="18">
        <f t="shared" si="37"/>
        <v>0.16235294117647059</v>
      </c>
      <c r="J328" s="53">
        <f t="shared" si="38"/>
        <v>0.50000000000000033</v>
      </c>
    </row>
    <row r="329" spans="1:10" ht="14.25" customHeight="1" x14ac:dyDescent="0.25">
      <c r="A329" s="12"/>
      <c r="B329" s="10">
        <v>45350</v>
      </c>
      <c r="C329" s="13" t="s">
        <v>234</v>
      </c>
      <c r="D329" s="126" t="s">
        <v>235</v>
      </c>
      <c r="E329" s="16">
        <v>1.72</v>
      </c>
      <c r="F329" s="16">
        <v>0.26</v>
      </c>
      <c r="G329" s="12">
        <v>45356</v>
      </c>
      <c r="H329" s="17">
        <v>3.19</v>
      </c>
      <c r="I329" s="18">
        <f t="shared" si="37"/>
        <v>0.85465116279069764</v>
      </c>
      <c r="J329" s="53">
        <f t="shared" si="38"/>
        <v>1.0068493150684932</v>
      </c>
    </row>
    <row r="330" spans="1:10" ht="14.25" customHeight="1" x14ac:dyDescent="0.25">
      <c r="A330" s="12"/>
      <c r="B330" s="10">
        <v>45358</v>
      </c>
      <c r="C330" s="13" t="s">
        <v>252</v>
      </c>
      <c r="D330" s="126" t="s">
        <v>251</v>
      </c>
      <c r="E330" s="16">
        <v>2.08</v>
      </c>
      <c r="F330" s="16">
        <v>1.44</v>
      </c>
      <c r="G330" s="12">
        <v>45358</v>
      </c>
      <c r="H330" s="17">
        <v>1.44</v>
      </c>
      <c r="I330" s="18">
        <f t="shared" si="37"/>
        <v>-0.30769230769230771</v>
      </c>
      <c r="J330" s="53">
        <f t="shared" si="38"/>
        <v>-1</v>
      </c>
    </row>
    <row r="331" spans="1:10" ht="14.25" customHeight="1" x14ac:dyDescent="0.25">
      <c r="A331" s="12"/>
      <c r="B331" s="10">
        <v>45357</v>
      </c>
      <c r="C331" s="13" t="s">
        <v>364</v>
      </c>
      <c r="D331" s="126" t="s">
        <v>248</v>
      </c>
      <c r="E331" s="83">
        <v>11.06</v>
      </c>
      <c r="F331" s="16">
        <v>6.15</v>
      </c>
      <c r="G331" s="12">
        <v>45364</v>
      </c>
      <c r="H331" s="17">
        <v>14.27</v>
      </c>
      <c r="I331" s="18">
        <f t="shared" si="37"/>
        <v>0.29023508137432175</v>
      </c>
      <c r="J331" s="53">
        <f>(H331-E331)/(E331-F331)/3</f>
        <v>0.21792260692464352</v>
      </c>
    </row>
    <row r="332" spans="1:10" ht="14.25" customHeight="1" x14ac:dyDescent="0.25">
      <c r="A332" s="12"/>
      <c r="B332" s="10">
        <v>45356</v>
      </c>
      <c r="C332" s="13" t="s">
        <v>245</v>
      </c>
      <c r="D332" s="126" t="s">
        <v>246</v>
      </c>
      <c r="E332" s="16">
        <v>4.0199999999999996</v>
      </c>
      <c r="F332" s="16">
        <v>2.88</v>
      </c>
      <c r="G332" s="12">
        <v>45364</v>
      </c>
      <c r="H332" s="17">
        <v>4.03</v>
      </c>
      <c r="I332" s="18">
        <f t="shared" si="37"/>
        <v>2.4875621890549926E-3</v>
      </c>
      <c r="J332" s="53">
        <f t="shared" ref="J332:J359" si="39">(H332-E332)/(E332-F332)</f>
        <v>8.771929824561998E-3</v>
      </c>
    </row>
    <row r="333" spans="1:10" ht="14.25" customHeight="1" x14ac:dyDescent="0.25">
      <c r="A333" s="12"/>
      <c r="B333" s="10">
        <v>45363</v>
      </c>
      <c r="C333" s="13" t="s">
        <v>262</v>
      </c>
      <c r="D333" s="126" t="s">
        <v>261</v>
      </c>
      <c r="E333" s="16">
        <v>2.56</v>
      </c>
      <c r="F333" s="16">
        <v>1.5</v>
      </c>
      <c r="G333" s="12">
        <v>45369</v>
      </c>
      <c r="H333" s="17">
        <v>3.69</v>
      </c>
      <c r="I333" s="18">
        <f t="shared" si="37"/>
        <v>0.44140625</v>
      </c>
      <c r="J333" s="53">
        <f t="shared" si="39"/>
        <v>1.0660377358490565</v>
      </c>
    </row>
    <row r="334" spans="1:10" ht="14.25" customHeight="1" x14ac:dyDescent="0.25">
      <c r="A334" s="12"/>
      <c r="B334" s="10" t="s">
        <v>258</v>
      </c>
      <c r="C334" s="13" t="s">
        <v>274</v>
      </c>
      <c r="D334" s="126" t="s">
        <v>255</v>
      </c>
      <c r="E334" s="16">
        <v>1.46</v>
      </c>
      <c r="F334" s="16">
        <v>0.74</v>
      </c>
      <c r="G334" s="12">
        <v>45369</v>
      </c>
      <c r="H334" s="17">
        <v>0.96</v>
      </c>
      <c r="I334" s="18">
        <f t="shared" si="37"/>
        <v>-0.34246575342465757</v>
      </c>
      <c r="J334" s="53">
        <f t="shared" si="39"/>
        <v>-0.69444444444444442</v>
      </c>
    </row>
    <row r="335" spans="1:10" ht="14.25" customHeight="1" x14ac:dyDescent="0.25">
      <c r="A335" s="12"/>
      <c r="B335" s="10">
        <v>45364</v>
      </c>
      <c r="C335" s="13" t="s">
        <v>263</v>
      </c>
      <c r="D335" s="126" t="s">
        <v>264</v>
      </c>
      <c r="E335" s="16">
        <v>3.93</v>
      </c>
      <c r="F335" s="16">
        <v>3.04</v>
      </c>
      <c r="G335" s="12">
        <v>45370</v>
      </c>
      <c r="H335" s="17">
        <v>4.67</v>
      </c>
      <c r="I335" s="18">
        <f t="shared" si="37"/>
        <v>0.18829516539440205</v>
      </c>
      <c r="J335" s="53">
        <f t="shared" si="39"/>
        <v>0.83146067415730296</v>
      </c>
    </row>
    <row r="336" spans="1:10" ht="14.25" customHeight="1" x14ac:dyDescent="0.25">
      <c r="A336" s="12"/>
      <c r="B336" s="10">
        <v>45362</v>
      </c>
      <c r="C336" s="13" t="s">
        <v>257</v>
      </c>
      <c r="D336" s="126" t="s">
        <v>256</v>
      </c>
      <c r="E336" s="16">
        <v>2.2000000000000002</v>
      </c>
      <c r="F336" s="16">
        <v>1.39</v>
      </c>
      <c r="G336" s="12">
        <v>45371</v>
      </c>
      <c r="H336" s="17">
        <v>1.75</v>
      </c>
      <c r="I336" s="18">
        <f t="shared" si="37"/>
        <v>-0.20454545454545459</v>
      </c>
      <c r="J336" s="53">
        <f t="shared" si="39"/>
        <v>-0.55555555555555558</v>
      </c>
    </row>
    <row r="337" spans="1:10" ht="14.25" customHeight="1" x14ac:dyDescent="0.25">
      <c r="A337" s="12"/>
      <c r="B337" s="10">
        <v>45369</v>
      </c>
      <c r="C337" s="13" t="s">
        <v>270</v>
      </c>
      <c r="D337" s="126" t="s">
        <v>271</v>
      </c>
      <c r="E337" s="16">
        <v>5.76</v>
      </c>
      <c r="F337" s="16">
        <v>1.98</v>
      </c>
      <c r="G337" s="12">
        <v>45372</v>
      </c>
      <c r="H337" s="17">
        <v>1.46</v>
      </c>
      <c r="I337" s="18">
        <f t="shared" si="37"/>
        <v>-0.74652777777777779</v>
      </c>
      <c r="J337" s="53">
        <f t="shared" si="39"/>
        <v>-1.1375661375661377</v>
      </c>
    </row>
    <row r="338" spans="1:10" ht="14.25" customHeight="1" x14ac:dyDescent="0.25">
      <c r="A338" s="12"/>
      <c r="B338" s="10">
        <v>45370</v>
      </c>
      <c r="C338" s="13" t="s">
        <v>276</v>
      </c>
      <c r="D338" s="126" t="s">
        <v>275</v>
      </c>
      <c r="E338" s="16">
        <v>1.17</v>
      </c>
      <c r="F338" s="16">
        <v>0.45</v>
      </c>
      <c r="G338" s="12">
        <v>45372</v>
      </c>
      <c r="H338" s="17">
        <v>0.89</v>
      </c>
      <c r="I338" s="18">
        <f t="shared" si="37"/>
        <v>-0.23931623931623924</v>
      </c>
      <c r="J338" s="53">
        <f t="shared" si="39"/>
        <v>-0.38888888888888878</v>
      </c>
    </row>
    <row r="339" spans="1:10" ht="14.25" customHeight="1" x14ac:dyDescent="0.25">
      <c r="A339" s="12"/>
      <c r="B339" s="10">
        <v>45369</v>
      </c>
      <c r="C339" s="13" t="s">
        <v>269</v>
      </c>
      <c r="D339" s="126" t="s">
        <v>268</v>
      </c>
      <c r="E339" s="16">
        <v>7.86</v>
      </c>
      <c r="F339" s="16">
        <v>3.11</v>
      </c>
      <c r="G339" s="12">
        <v>45377</v>
      </c>
      <c r="H339" s="17">
        <v>4.8499999999999996</v>
      </c>
      <c r="I339" s="18">
        <f t="shared" si="37"/>
        <v>-0.38295165394402042</v>
      </c>
      <c r="J339" s="53">
        <f t="shared" si="39"/>
        <v>-0.63368421052631596</v>
      </c>
    </row>
    <row r="340" spans="1:10" ht="14.25" customHeight="1" x14ac:dyDescent="0.25">
      <c r="A340" s="12"/>
      <c r="B340" s="10">
        <v>45372</v>
      </c>
      <c r="C340" s="13" t="s">
        <v>283</v>
      </c>
      <c r="D340" s="126" t="s">
        <v>284</v>
      </c>
      <c r="E340" s="16">
        <v>3.7</v>
      </c>
      <c r="F340" s="16">
        <v>2.82</v>
      </c>
      <c r="G340" s="12">
        <v>45378</v>
      </c>
      <c r="H340" s="17">
        <v>4.7</v>
      </c>
      <c r="I340" s="18">
        <f t="shared" si="37"/>
        <v>0.27027027027027017</v>
      </c>
      <c r="J340" s="53">
        <f t="shared" si="39"/>
        <v>1.136363636363636</v>
      </c>
    </row>
    <row r="341" spans="1:10" ht="14.25" customHeight="1" x14ac:dyDescent="0.25">
      <c r="A341" s="12"/>
      <c r="B341" s="10">
        <v>45371</v>
      </c>
      <c r="C341" s="13" t="s">
        <v>281</v>
      </c>
      <c r="D341" s="126" t="s">
        <v>282</v>
      </c>
      <c r="E341" s="16">
        <v>4.03</v>
      </c>
      <c r="F341" s="16">
        <v>2.95</v>
      </c>
      <c r="G341" s="12">
        <v>45379</v>
      </c>
      <c r="H341" s="17">
        <v>4.3</v>
      </c>
      <c r="I341" s="18">
        <f t="shared" si="37"/>
        <v>6.6997518610421691E-2</v>
      </c>
      <c r="J341" s="53">
        <f t="shared" si="39"/>
        <v>0.24999999999999958</v>
      </c>
    </row>
    <row r="342" spans="1:10" ht="14.25" customHeight="1" x14ac:dyDescent="0.25">
      <c r="A342" s="12"/>
      <c r="B342" s="10" t="s">
        <v>291</v>
      </c>
      <c r="C342" s="13" t="s">
        <v>290</v>
      </c>
      <c r="D342" s="126" t="s">
        <v>285</v>
      </c>
      <c r="E342" s="16">
        <v>1.415</v>
      </c>
      <c r="F342" s="16">
        <v>0.83</v>
      </c>
      <c r="G342" s="12">
        <v>45384</v>
      </c>
      <c r="H342" s="17">
        <v>1.17</v>
      </c>
      <c r="I342" s="18">
        <f t="shared" si="37"/>
        <v>-0.17314487632508846</v>
      </c>
      <c r="J342" s="53">
        <f t="shared" si="39"/>
        <v>-0.41880341880341893</v>
      </c>
    </row>
    <row r="343" spans="1:10" ht="14.25" customHeight="1" x14ac:dyDescent="0.25">
      <c r="A343" s="12"/>
      <c r="B343" s="10">
        <v>45370</v>
      </c>
      <c r="C343" s="13" t="s">
        <v>277</v>
      </c>
      <c r="D343" s="126" t="s">
        <v>278</v>
      </c>
      <c r="E343" s="16">
        <v>1.71</v>
      </c>
      <c r="F343" s="16">
        <v>0.78</v>
      </c>
      <c r="G343" s="12">
        <v>45385</v>
      </c>
      <c r="H343" s="17">
        <v>1.84</v>
      </c>
      <c r="I343" s="18">
        <f t="shared" si="37"/>
        <v>7.6023391812865659E-2</v>
      </c>
      <c r="J343" s="53">
        <f t="shared" si="39"/>
        <v>0.13978494623655927</v>
      </c>
    </row>
    <row r="344" spans="1:10" ht="14.25" customHeight="1" x14ac:dyDescent="0.25">
      <c r="A344" s="12"/>
      <c r="B344" s="10">
        <v>45371</v>
      </c>
      <c r="C344" s="13" t="s">
        <v>279</v>
      </c>
      <c r="D344" s="126" t="s">
        <v>280</v>
      </c>
      <c r="E344" s="16">
        <v>1.54</v>
      </c>
      <c r="F344" s="16">
        <v>0.97</v>
      </c>
      <c r="G344" s="12">
        <v>45386</v>
      </c>
      <c r="H344" s="17">
        <v>1.1499999999999999</v>
      </c>
      <c r="I344" s="18">
        <f t="shared" ref="I344:I350" si="40">(H344/E344-1)</f>
        <v>-0.25324675324675328</v>
      </c>
      <c r="J344" s="53">
        <f t="shared" si="39"/>
        <v>-0.6842105263157896</v>
      </c>
    </row>
    <row r="345" spans="1:10" ht="14.25" customHeight="1" x14ac:dyDescent="0.25">
      <c r="A345" s="12"/>
      <c r="B345" s="10">
        <v>45378</v>
      </c>
      <c r="C345" s="13" t="s">
        <v>298</v>
      </c>
      <c r="D345" s="126" t="s">
        <v>297</v>
      </c>
      <c r="E345" s="16">
        <v>2.54</v>
      </c>
      <c r="F345" s="16">
        <v>0.88</v>
      </c>
      <c r="G345" s="12">
        <v>45386</v>
      </c>
      <c r="H345" s="17">
        <v>3.35</v>
      </c>
      <c r="I345" s="18">
        <f t="shared" si="40"/>
        <v>0.31889763779527569</v>
      </c>
      <c r="J345" s="53">
        <f t="shared" si="39"/>
        <v>0.48795180722891568</v>
      </c>
    </row>
    <row r="346" spans="1:10" ht="14.25" customHeight="1" x14ac:dyDescent="0.25">
      <c r="A346" s="10" t="s">
        <v>0</v>
      </c>
      <c r="B346" s="10">
        <v>45376</v>
      </c>
      <c r="C346" s="13" t="s">
        <v>293</v>
      </c>
      <c r="D346" s="35" t="s">
        <v>292</v>
      </c>
      <c r="E346" s="16">
        <v>5.2</v>
      </c>
      <c r="F346" s="16">
        <v>3.15</v>
      </c>
      <c r="G346" s="12">
        <v>45390</v>
      </c>
      <c r="H346" s="17">
        <v>5.28</v>
      </c>
      <c r="I346" s="18">
        <f t="shared" si="40"/>
        <v>1.538461538461533E-2</v>
      </c>
      <c r="J346" s="53">
        <f t="shared" si="39"/>
        <v>3.9024390243902467E-2</v>
      </c>
    </row>
    <row r="347" spans="1:10" x14ac:dyDescent="0.25">
      <c r="B347" s="10">
        <v>45385</v>
      </c>
      <c r="C347" s="13" t="s">
        <v>307</v>
      </c>
      <c r="D347" s="35" t="s">
        <v>308</v>
      </c>
      <c r="E347" s="16">
        <v>1.96</v>
      </c>
      <c r="F347" s="16">
        <v>1.74</v>
      </c>
      <c r="G347" s="12">
        <v>45390</v>
      </c>
      <c r="H347" s="17">
        <v>1.81</v>
      </c>
      <c r="I347" s="18">
        <f t="shared" si="40"/>
        <v>-7.6530612244897878E-2</v>
      </c>
      <c r="J347" s="53">
        <f t="shared" si="39"/>
        <v>-0.68181818181818155</v>
      </c>
    </row>
    <row r="348" spans="1:10" ht="14.25" customHeight="1" x14ac:dyDescent="0.25">
      <c r="A348" s="12"/>
      <c r="B348" s="10">
        <v>45390</v>
      </c>
      <c r="C348" s="13" t="s">
        <v>325</v>
      </c>
      <c r="D348" s="126" t="s">
        <v>326</v>
      </c>
      <c r="E348" s="16">
        <v>4.3600000000000003</v>
      </c>
      <c r="F348" s="16">
        <v>2.5099999999999998</v>
      </c>
      <c r="G348" s="12">
        <v>45392</v>
      </c>
      <c r="H348" s="17">
        <v>3.92</v>
      </c>
      <c r="I348" s="18">
        <f t="shared" si="40"/>
        <v>-0.10091743119266061</v>
      </c>
      <c r="J348" s="53">
        <f t="shared" si="39"/>
        <v>-0.23783783783783799</v>
      </c>
    </row>
    <row r="349" spans="1:10" ht="14.25" customHeight="1" x14ac:dyDescent="0.25">
      <c r="A349" s="12"/>
      <c r="B349" s="10">
        <v>45384</v>
      </c>
      <c r="C349" s="13" t="s">
        <v>304</v>
      </c>
      <c r="D349" s="126" t="s">
        <v>303</v>
      </c>
      <c r="E349" s="16">
        <v>6.19</v>
      </c>
      <c r="F349" s="16">
        <v>2.93</v>
      </c>
      <c r="G349" s="12">
        <v>45392</v>
      </c>
      <c r="H349" s="17">
        <v>8.4600000000000009</v>
      </c>
      <c r="I349" s="18">
        <f t="shared" si="40"/>
        <v>0.36672051696284336</v>
      </c>
      <c r="J349" s="53">
        <f t="shared" si="39"/>
        <v>0.69631901840490806</v>
      </c>
    </row>
    <row r="350" spans="1:10" ht="14.25" customHeight="1" x14ac:dyDescent="0.25">
      <c r="A350" s="12"/>
      <c r="B350" s="10">
        <v>45387</v>
      </c>
      <c r="C350" s="13" t="s">
        <v>318</v>
      </c>
      <c r="D350" s="126" t="s">
        <v>319</v>
      </c>
      <c r="E350" s="16">
        <v>5.9</v>
      </c>
      <c r="F350" s="16">
        <v>5.13</v>
      </c>
      <c r="G350" s="12">
        <v>45392</v>
      </c>
      <c r="H350" s="17">
        <v>6.16</v>
      </c>
      <c r="I350" s="18">
        <f t="shared" si="40"/>
        <v>4.4067796610169463E-2</v>
      </c>
      <c r="J350" s="53">
        <f t="shared" si="39"/>
        <v>0.33766233766233716</v>
      </c>
    </row>
    <row r="351" spans="1:10" ht="14.25" customHeight="1" x14ac:dyDescent="0.25">
      <c r="A351" s="10" t="s">
        <v>0</v>
      </c>
      <c r="B351" s="10">
        <v>45387</v>
      </c>
      <c r="C351" s="13" t="s">
        <v>320</v>
      </c>
      <c r="D351" s="35" t="s">
        <v>321</v>
      </c>
      <c r="E351" s="16">
        <v>2.57</v>
      </c>
      <c r="F351" s="16">
        <v>0.98</v>
      </c>
      <c r="G351" s="12">
        <v>45392</v>
      </c>
      <c r="H351" s="17">
        <v>1.93</v>
      </c>
      <c r="I351" s="18">
        <f t="shared" ref="I351:I360" si="41">(H351/E351-1)</f>
        <v>-0.24902723735408561</v>
      </c>
      <c r="J351" s="53">
        <f t="shared" si="39"/>
        <v>-0.40251572327044022</v>
      </c>
    </row>
    <row r="352" spans="1:10" ht="14.25" customHeight="1" x14ac:dyDescent="0.25">
      <c r="A352" s="12"/>
      <c r="B352" s="10">
        <v>45392</v>
      </c>
      <c r="C352" s="13" t="s">
        <v>335</v>
      </c>
      <c r="D352" s="126" t="s">
        <v>336</v>
      </c>
      <c r="E352" s="16">
        <v>1.1000000000000001</v>
      </c>
      <c r="F352" s="16">
        <v>0.7</v>
      </c>
      <c r="G352" s="12">
        <v>45393</v>
      </c>
      <c r="H352" s="17">
        <v>0.85</v>
      </c>
      <c r="I352" s="18">
        <f t="shared" si="41"/>
        <v>-0.2272727272727274</v>
      </c>
      <c r="J352" s="53">
        <f t="shared" si="39"/>
        <v>-0.62500000000000011</v>
      </c>
    </row>
    <row r="353" spans="1:10" ht="14.25" customHeight="1" x14ac:dyDescent="0.25">
      <c r="A353" s="12"/>
      <c r="B353" s="10">
        <v>45393</v>
      </c>
      <c r="C353" s="13" t="s">
        <v>338</v>
      </c>
      <c r="D353" s="126" t="s">
        <v>337</v>
      </c>
      <c r="E353" s="16">
        <v>7.22</v>
      </c>
      <c r="F353" s="16">
        <v>3.75</v>
      </c>
      <c r="G353" s="12">
        <v>45393</v>
      </c>
      <c r="H353" s="17">
        <v>7.02</v>
      </c>
      <c r="I353" s="18">
        <f t="shared" si="41"/>
        <v>-2.7700831024930817E-2</v>
      </c>
      <c r="J353" s="53">
        <f t="shared" si="39"/>
        <v>-5.7636887608069218E-2</v>
      </c>
    </row>
    <row r="354" spans="1:10" ht="14.25" customHeight="1" x14ac:dyDescent="0.25">
      <c r="A354" s="10" t="s">
        <v>0</v>
      </c>
      <c r="B354" s="10">
        <v>45387</v>
      </c>
      <c r="C354" s="13" t="s">
        <v>317</v>
      </c>
      <c r="D354" s="35" t="s">
        <v>316</v>
      </c>
      <c r="E354" s="16">
        <v>0.99</v>
      </c>
      <c r="F354" s="16">
        <v>0.1</v>
      </c>
      <c r="G354" s="12">
        <v>45397</v>
      </c>
      <c r="H354" s="17">
        <v>1.0900000000000001</v>
      </c>
      <c r="I354" s="18">
        <f t="shared" si="41"/>
        <v>0.10101010101010099</v>
      </c>
      <c r="J354" s="53">
        <f t="shared" si="39"/>
        <v>0.11235955056179785</v>
      </c>
    </row>
    <row r="355" spans="1:10" ht="14.25" customHeight="1" x14ac:dyDescent="0.25">
      <c r="A355" s="10" t="s">
        <v>0</v>
      </c>
      <c r="B355" s="10">
        <v>45392</v>
      </c>
      <c r="C355" s="13" t="s">
        <v>331</v>
      </c>
      <c r="D355" s="35" t="s">
        <v>332</v>
      </c>
      <c r="E355" s="16">
        <v>3.56</v>
      </c>
      <c r="F355" s="16">
        <v>1.45</v>
      </c>
      <c r="G355" s="12">
        <v>45397</v>
      </c>
      <c r="H355" s="17">
        <v>4.1100000000000003</v>
      </c>
      <c r="I355" s="18">
        <f t="shared" si="41"/>
        <v>0.15449438202247201</v>
      </c>
      <c r="J355" s="53">
        <f t="shared" si="39"/>
        <v>0.26066350710900482</v>
      </c>
    </row>
    <row r="356" spans="1:10" ht="14.25" customHeight="1" x14ac:dyDescent="0.25">
      <c r="A356" s="12"/>
      <c r="B356" s="10">
        <v>45393</v>
      </c>
      <c r="C356" s="13" t="s">
        <v>339</v>
      </c>
      <c r="D356" s="126" t="s">
        <v>340</v>
      </c>
      <c r="E356" s="16">
        <v>3.06</v>
      </c>
      <c r="F356" s="16">
        <v>1.98</v>
      </c>
      <c r="G356" s="12">
        <v>45397</v>
      </c>
      <c r="H356" s="17">
        <v>2.5299999999999998</v>
      </c>
      <c r="I356" s="18">
        <f t="shared" si="41"/>
        <v>-0.17320261437908502</v>
      </c>
      <c r="J356" s="53">
        <f t="shared" si="39"/>
        <v>-0.49074074074074092</v>
      </c>
    </row>
    <row r="357" spans="1:10" ht="14.25" customHeight="1" x14ac:dyDescent="0.25">
      <c r="A357" s="10" t="s">
        <v>0</v>
      </c>
      <c r="B357" s="10">
        <v>45394</v>
      </c>
      <c r="C357" s="13" t="s">
        <v>342</v>
      </c>
      <c r="D357" s="35" t="s">
        <v>341</v>
      </c>
      <c r="E357" s="16">
        <v>1.26</v>
      </c>
      <c r="F357" s="16">
        <v>0.46</v>
      </c>
      <c r="G357" s="12">
        <v>45397</v>
      </c>
      <c r="H357" s="17">
        <v>1.29</v>
      </c>
      <c r="I357" s="18">
        <f t="shared" si="41"/>
        <v>2.3809523809523725E-2</v>
      </c>
      <c r="J357" s="53">
        <f t="shared" si="39"/>
        <v>3.7500000000000033E-2</v>
      </c>
    </row>
    <row r="358" spans="1:10" ht="14.25" customHeight="1" x14ac:dyDescent="0.25">
      <c r="A358" s="12"/>
      <c r="B358" s="10">
        <v>45397</v>
      </c>
      <c r="C358" s="13" t="s">
        <v>344</v>
      </c>
      <c r="D358" s="126" t="s">
        <v>345</v>
      </c>
      <c r="E358" s="16">
        <v>9.4499999999999993</v>
      </c>
      <c r="F358" s="16">
        <v>5.77</v>
      </c>
      <c r="G358" s="12">
        <v>45398</v>
      </c>
      <c r="H358" s="17">
        <v>11.9</v>
      </c>
      <c r="I358" s="18">
        <f t="shared" si="41"/>
        <v>0.2592592592592593</v>
      </c>
      <c r="J358" s="53">
        <f t="shared" si="39"/>
        <v>0.66576086956521774</v>
      </c>
    </row>
    <row r="359" spans="1:10" ht="14.25" customHeight="1" x14ac:dyDescent="0.25">
      <c r="A359" s="12"/>
      <c r="B359" s="10" t="s">
        <v>346</v>
      </c>
      <c r="C359" s="13" t="s">
        <v>347</v>
      </c>
      <c r="D359" s="126" t="s">
        <v>343</v>
      </c>
      <c r="E359" s="16">
        <v>6.9749999999999996</v>
      </c>
      <c r="F359" s="16">
        <v>3.9</v>
      </c>
      <c r="G359" s="12">
        <v>45399</v>
      </c>
      <c r="H359" s="17">
        <v>5.04</v>
      </c>
      <c r="I359" s="18">
        <f t="shared" si="41"/>
        <v>-0.27741935483870961</v>
      </c>
      <c r="J359" s="53">
        <f t="shared" si="39"/>
        <v>-0.62926829268292672</v>
      </c>
    </row>
    <row r="360" spans="1:10" ht="14.25" customHeight="1" x14ac:dyDescent="0.25">
      <c r="A360" s="10" t="s">
        <v>0</v>
      </c>
      <c r="B360" s="10">
        <v>45400</v>
      </c>
      <c r="C360" s="13" t="s">
        <v>361</v>
      </c>
      <c r="D360" s="35" t="s">
        <v>360</v>
      </c>
      <c r="E360" s="16">
        <v>1.74</v>
      </c>
      <c r="F360" s="16">
        <v>0.99</v>
      </c>
      <c r="G360" s="12">
        <v>45405</v>
      </c>
      <c r="H360" s="17">
        <v>1.6</v>
      </c>
      <c r="I360" s="18">
        <f t="shared" si="41"/>
        <v>-8.045977011494243E-2</v>
      </c>
      <c r="J360" s="53">
        <f t="shared" ref="J360:J366" si="42">(H360-E360)/(E360-F360)</f>
        <v>-0.18666666666666654</v>
      </c>
    </row>
    <row r="361" spans="1:10" x14ac:dyDescent="0.25">
      <c r="A361" s="10" t="s">
        <v>0</v>
      </c>
      <c r="B361" s="10">
        <v>45400</v>
      </c>
      <c r="C361" s="13" t="s">
        <v>356</v>
      </c>
      <c r="D361" s="35" t="s">
        <v>357</v>
      </c>
      <c r="E361" s="16">
        <v>1.18</v>
      </c>
      <c r="F361" s="16">
        <v>0.9</v>
      </c>
      <c r="G361" s="12">
        <v>45406</v>
      </c>
      <c r="H361" s="17">
        <v>1.1299999999999999</v>
      </c>
      <c r="I361" s="18">
        <f>(H361/E361-1)</f>
        <v>-4.2372881355932202E-2</v>
      </c>
      <c r="J361" s="53">
        <f t="shared" si="42"/>
        <v>-0.1785714285714288</v>
      </c>
    </row>
    <row r="362" spans="1:10" ht="14.25" customHeight="1" x14ac:dyDescent="0.25">
      <c r="A362" s="10" t="s">
        <v>0</v>
      </c>
      <c r="B362" s="10">
        <v>45404</v>
      </c>
      <c r="C362" s="13" t="s">
        <v>367</v>
      </c>
      <c r="D362" s="35" t="s">
        <v>368</v>
      </c>
      <c r="E362" s="16">
        <v>5.75</v>
      </c>
      <c r="F362" s="16">
        <v>2.2200000000000002</v>
      </c>
      <c r="G362" s="12">
        <v>45407</v>
      </c>
      <c r="H362" s="17">
        <v>5.9</v>
      </c>
      <c r="I362" s="18">
        <f t="shared" ref="I362:I378" si="43">(H362/E362-1)</f>
        <v>2.6086956521739202E-2</v>
      </c>
      <c r="J362" s="53">
        <f t="shared" si="42"/>
        <v>4.2492917847025601E-2</v>
      </c>
    </row>
    <row r="363" spans="1:10" ht="14.25" customHeight="1" x14ac:dyDescent="0.25">
      <c r="A363" s="10" t="s">
        <v>0</v>
      </c>
      <c r="B363" s="10">
        <v>45404</v>
      </c>
      <c r="C363" s="13" t="s">
        <v>365</v>
      </c>
      <c r="D363" s="35" t="s">
        <v>366</v>
      </c>
      <c r="E363" s="16">
        <v>1.33</v>
      </c>
      <c r="F363" s="16">
        <v>0.42</v>
      </c>
      <c r="G363" s="12">
        <v>45407</v>
      </c>
      <c r="H363" s="17">
        <v>1.3</v>
      </c>
      <c r="I363" s="18">
        <f t="shared" si="43"/>
        <v>-2.2556390977443663E-2</v>
      </c>
      <c r="J363" s="53">
        <f t="shared" si="42"/>
        <v>-3.2967032967032989E-2</v>
      </c>
    </row>
    <row r="364" spans="1:10" ht="14.25" customHeight="1" x14ac:dyDescent="0.25">
      <c r="A364" s="12"/>
      <c r="B364" s="10">
        <v>45411</v>
      </c>
      <c r="C364" s="13" t="s">
        <v>392</v>
      </c>
      <c r="D364" s="126" t="s">
        <v>391</v>
      </c>
      <c r="E364" s="16">
        <v>7.75</v>
      </c>
      <c r="F364" s="16">
        <v>3.71</v>
      </c>
      <c r="G364" s="12">
        <v>45414</v>
      </c>
      <c r="H364" s="17">
        <v>3.7</v>
      </c>
      <c r="I364" s="18">
        <f t="shared" si="43"/>
        <v>-0.52258064516129032</v>
      </c>
      <c r="J364" s="53">
        <f t="shared" si="42"/>
        <v>-1.0024752475247525</v>
      </c>
    </row>
    <row r="365" spans="1:10" ht="14.25" customHeight="1" x14ac:dyDescent="0.25">
      <c r="A365" s="10" t="s">
        <v>0</v>
      </c>
      <c r="B365" s="10">
        <v>45407</v>
      </c>
      <c r="C365" s="13" t="s">
        <v>388</v>
      </c>
      <c r="D365" s="35" t="s">
        <v>386</v>
      </c>
      <c r="E365" s="16">
        <v>1.51</v>
      </c>
      <c r="F365" s="16">
        <v>1.03</v>
      </c>
      <c r="G365" s="12">
        <v>45414</v>
      </c>
      <c r="H365" s="17">
        <v>1.3</v>
      </c>
      <c r="I365" s="18">
        <f t="shared" si="43"/>
        <v>-0.13907284768211914</v>
      </c>
      <c r="J365" s="53">
        <f t="shared" si="42"/>
        <v>-0.43749999999999994</v>
      </c>
    </row>
    <row r="366" spans="1:10" ht="14.25" customHeight="1" x14ac:dyDescent="0.25">
      <c r="A366" s="10" t="s">
        <v>0</v>
      </c>
      <c r="B366" s="10">
        <v>45404</v>
      </c>
      <c r="C366" s="13" t="s">
        <v>371</v>
      </c>
      <c r="D366" s="35" t="s">
        <v>372</v>
      </c>
      <c r="E366" s="16">
        <v>2.3199999999999998</v>
      </c>
      <c r="F366" s="16">
        <v>0.37</v>
      </c>
      <c r="G366" s="12">
        <v>45415</v>
      </c>
      <c r="H366" s="17">
        <v>3.43</v>
      </c>
      <c r="I366" s="18">
        <f t="shared" si="43"/>
        <v>0.47844827586206917</v>
      </c>
      <c r="J366" s="53">
        <f t="shared" si="42"/>
        <v>0.56923076923076943</v>
      </c>
    </row>
    <row r="367" spans="1:10" ht="14.25" customHeight="1" x14ac:dyDescent="0.25">
      <c r="A367" s="12"/>
      <c r="B367" s="10">
        <v>45414</v>
      </c>
      <c r="C367" s="13" t="s">
        <v>401</v>
      </c>
      <c r="D367" s="126" t="s">
        <v>402</v>
      </c>
      <c r="E367" s="16">
        <v>3.54</v>
      </c>
      <c r="F367" s="16">
        <v>0.54</v>
      </c>
      <c r="G367" s="12">
        <v>45415</v>
      </c>
      <c r="H367" s="17">
        <v>1.3</v>
      </c>
      <c r="I367" s="18">
        <f t="shared" si="43"/>
        <v>-0.63276836158192085</v>
      </c>
      <c r="J367" s="53">
        <f t="shared" ref="J367:J377" si="44">(H367-E367)/(E367-F367)</f>
        <v>-0.7466666666666667</v>
      </c>
    </row>
    <row r="368" spans="1:10" ht="14.25" customHeight="1" x14ac:dyDescent="0.25">
      <c r="A368" s="10" t="s">
        <v>0</v>
      </c>
      <c r="B368" s="10">
        <v>45407</v>
      </c>
      <c r="C368" s="13" t="s">
        <v>387</v>
      </c>
      <c r="D368" s="35" t="s">
        <v>385</v>
      </c>
      <c r="E368" s="16">
        <v>4.42</v>
      </c>
      <c r="F368" s="16">
        <v>2.4300000000000002</v>
      </c>
      <c r="G368" s="12">
        <v>45420</v>
      </c>
      <c r="H368" s="17">
        <v>9.02</v>
      </c>
      <c r="I368" s="18">
        <f t="shared" si="43"/>
        <v>1.0407239819004523</v>
      </c>
      <c r="J368" s="53">
        <f t="shared" si="44"/>
        <v>2.3115577889447239</v>
      </c>
    </row>
    <row r="369" spans="1:11" ht="14.25" customHeight="1" x14ac:dyDescent="0.25">
      <c r="A369" s="12"/>
      <c r="B369" s="10">
        <v>45415</v>
      </c>
      <c r="C369" s="13" t="s">
        <v>406</v>
      </c>
      <c r="D369" s="126" t="s">
        <v>405</v>
      </c>
      <c r="E369" s="16">
        <v>3.68</v>
      </c>
      <c r="F369" s="16">
        <v>2.06</v>
      </c>
      <c r="G369" s="12">
        <v>45420</v>
      </c>
      <c r="H369" s="17">
        <v>3.02</v>
      </c>
      <c r="I369" s="18">
        <f t="shared" si="43"/>
        <v>-0.17934782608695654</v>
      </c>
      <c r="J369" s="53">
        <f t="shared" si="44"/>
        <v>-0.4074074074074075</v>
      </c>
    </row>
    <row r="370" spans="1:11" ht="14.25" customHeight="1" x14ac:dyDescent="0.25">
      <c r="A370" s="12"/>
      <c r="B370" s="10">
        <v>45415</v>
      </c>
      <c r="C370" s="13" t="s">
        <v>410</v>
      </c>
      <c r="D370" s="126" t="s">
        <v>407</v>
      </c>
      <c r="E370" s="16">
        <v>1.895</v>
      </c>
      <c r="F370" s="16">
        <v>0.68</v>
      </c>
      <c r="G370" s="12">
        <v>45420</v>
      </c>
      <c r="H370" s="17">
        <v>2.64</v>
      </c>
      <c r="I370" s="18">
        <f t="shared" si="43"/>
        <v>0.39313984168865446</v>
      </c>
      <c r="J370" s="53">
        <f t="shared" si="44"/>
        <v>0.6131687242798356</v>
      </c>
      <c r="K370" t="s">
        <v>0</v>
      </c>
    </row>
    <row r="371" spans="1:11" ht="14.25" customHeight="1" x14ac:dyDescent="0.25">
      <c r="A371" s="12"/>
      <c r="B371" s="10">
        <v>45418</v>
      </c>
      <c r="C371" s="13" t="s">
        <v>411</v>
      </c>
      <c r="D371" s="126" t="s">
        <v>412</v>
      </c>
      <c r="E371" s="16">
        <v>0.83</v>
      </c>
      <c r="F371" s="16">
        <v>0.28000000000000003</v>
      </c>
      <c r="G371" s="12">
        <v>45420</v>
      </c>
      <c r="H371" s="17">
        <v>1.38</v>
      </c>
      <c r="I371" s="18">
        <f t="shared" si="43"/>
        <v>0.66265060240963858</v>
      </c>
      <c r="J371" s="53">
        <f t="shared" si="44"/>
        <v>1</v>
      </c>
    </row>
    <row r="372" spans="1:11" ht="14.25" customHeight="1" x14ac:dyDescent="0.25">
      <c r="A372" s="12"/>
      <c r="B372" s="10">
        <v>45414</v>
      </c>
      <c r="C372" s="13" t="s">
        <v>403</v>
      </c>
      <c r="D372" s="126" t="s">
        <v>404</v>
      </c>
      <c r="E372" s="16">
        <v>2.3199999999999998</v>
      </c>
      <c r="F372" s="16">
        <v>1.37</v>
      </c>
      <c r="G372" s="12">
        <v>45420</v>
      </c>
      <c r="H372" s="17">
        <v>2.84</v>
      </c>
      <c r="I372" s="18">
        <f t="shared" si="43"/>
        <v>0.22413793103448287</v>
      </c>
      <c r="J372" s="53">
        <f t="shared" si="44"/>
        <v>0.54736842105263173</v>
      </c>
    </row>
    <row r="373" spans="1:11" ht="14.25" customHeight="1" x14ac:dyDescent="0.25">
      <c r="A373" s="12"/>
      <c r="B373" s="10">
        <v>45412</v>
      </c>
      <c r="C373" s="13" t="s">
        <v>395</v>
      </c>
      <c r="D373" s="126" t="s">
        <v>396</v>
      </c>
      <c r="E373" s="16">
        <v>0.35</v>
      </c>
      <c r="F373" s="16">
        <v>0.15</v>
      </c>
      <c r="G373" s="12">
        <v>45422</v>
      </c>
      <c r="H373" s="17">
        <v>0.51</v>
      </c>
      <c r="I373" s="18">
        <f t="shared" si="43"/>
        <v>0.4571428571428573</v>
      </c>
      <c r="J373" s="53">
        <f t="shared" si="44"/>
        <v>0.80000000000000027</v>
      </c>
    </row>
    <row r="374" spans="1:11" ht="14.25" customHeight="1" x14ac:dyDescent="0.25">
      <c r="A374" s="12"/>
      <c r="B374" s="10">
        <v>45419</v>
      </c>
      <c r="C374" s="13" t="s">
        <v>415</v>
      </c>
      <c r="D374" s="126" t="s">
        <v>416</v>
      </c>
      <c r="E374" s="16">
        <v>3.48</v>
      </c>
      <c r="F374" s="16">
        <v>2.54</v>
      </c>
      <c r="G374" s="12">
        <v>45422</v>
      </c>
      <c r="H374" s="17">
        <v>4.78</v>
      </c>
      <c r="I374" s="18">
        <f t="shared" si="43"/>
        <v>0.37356321839080464</v>
      </c>
      <c r="J374" s="53">
        <f t="shared" si="44"/>
        <v>1.3829787234042556</v>
      </c>
      <c r="K374" t="s">
        <v>0</v>
      </c>
    </row>
    <row r="375" spans="1:11" ht="14.25" customHeight="1" x14ac:dyDescent="0.25">
      <c r="A375" s="10" t="s">
        <v>0</v>
      </c>
      <c r="B375" s="10">
        <v>45407</v>
      </c>
      <c r="C375" s="13" t="s">
        <v>383</v>
      </c>
      <c r="D375" s="35" t="s">
        <v>384</v>
      </c>
      <c r="E375" s="16">
        <v>0.85</v>
      </c>
      <c r="F375" s="16">
        <v>0.36</v>
      </c>
      <c r="G375" s="12">
        <v>45425</v>
      </c>
      <c r="H375" s="17">
        <v>1.25</v>
      </c>
      <c r="I375" s="18">
        <f t="shared" si="43"/>
        <v>0.47058823529411775</v>
      </c>
      <c r="J375" s="53">
        <f t="shared" si="44"/>
        <v>0.81632653061224492</v>
      </c>
    </row>
    <row r="376" spans="1:11" ht="14.25" customHeight="1" x14ac:dyDescent="0.25">
      <c r="A376" s="12"/>
      <c r="B376" s="10">
        <v>45425</v>
      </c>
      <c r="C376" s="13" t="s">
        <v>423</v>
      </c>
      <c r="D376" s="126" t="s">
        <v>424</v>
      </c>
      <c r="E376" s="16">
        <v>0.88</v>
      </c>
      <c r="F376" s="16">
        <v>0.54</v>
      </c>
      <c r="G376" s="12">
        <v>45425</v>
      </c>
      <c r="H376" s="17">
        <v>0.78</v>
      </c>
      <c r="I376" s="18">
        <f t="shared" si="43"/>
        <v>-0.11363636363636365</v>
      </c>
      <c r="J376" s="53">
        <f t="shared" si="44"/>
        <v>-0.29411764705882348</v>
      </c>
    </row>
    <row r="377" spans="1:11" ht="14.25" customHeight="1" x14ac:dyDescent="0.25">
      <c r="A377" s="12"/>
      <c r="B377" s="10" t="s">
        <v>427</v>
      </c>
      <c r="C377" s="13" t="s">
        <v>422</v>
      </c>
      <c r="D377" s="126" t="s">
        <v>417</v>
      </c>
      <c r="E377" s="16">
        <v>5.7350000000000003</v>
      </c>
      <c r="F377" s="16">
        <v>3.78</v>
      </c>
      <c r="G377" s="12">
        <v>45518</v>
      </c>
      <c r="H377" s="17">
        <v>7.84</v>
      </c>
      <c r="I377" s="18">
        <f t="shared" si="43"/>
        <v>0.36704446381865719</v>
      </c>
      <c r="J377" s="53">
        <f t="shared" si="44"/>
        <v>1.076726342710997</v>
      </c>
      <c r="K377" t="s">
        <v>0</v>
      </c>
    </row>
    <row r="378" spans="1:11" ht="14.25" customHeight="1" x14ac:dyDescent="0.25">
      <c r="A378" s="12"/>
      <c r="B378" s="10">
        <v>45414</v>
      </c>
      <c r="C378" s="13" t="s">
        <v>399</v>
      </c>
      <c r="D378" s="126" t="s">
        <v>400</v>
      </c>
      <c r="E378" s="16">
        <v>3.63</v>
      </c>
      <c r="F378" s="16">
        <v>2.7</v>
      </c>
      <c r="G378" s="12">
        <v>45396</v>
      </c>
      <c r="H378" s="17">
        <v>4.1399999999999997</v>
      </c>
      <c r="I378" s="18">
        <f t="shared" si="43"/>
        <v>0.14049586776859502</v>
      </c>
      <c r="J378" s="53">
        <f>(H378-E378)/(E378-F378)/2</f>
        <v>0.27419354838709675</v>
      </c>
      <c r="K378" t="s">
        <v>0</v>
      </c>
    </row>
    <row r="379" spans="1:11" x14ac:dyDescent="0.25">
      <c r="A379" s="10" t="s">
        <v>0</v>
      </c>
      <c r="B379" s="10">
        <v>45422</v>
      </c>
      <c r="C379" s="13" t="s">
        <v>421</v>
      </c>
      <c r="D379" s="35" t="s">
        <v>420</v>
      </c>
      <c r="E379" s="16">
        <v>1.1200000000000001</v>
      </c>
      <c r="F379" s="16">
        <v>0.68</v>
      </c>
      <c r="G379" s="12">
        <v>45428</v>
      </c>
      <c r="H379" s="17">
        <v>1.28</v>
      </c>
      <c r="I379" s="18">
        <f t="shared" ref="I379:I384" si="45">(H379/E379-1)</f>
        <v>0.14285714285714279</v>
      </c>
      <c r="J379" s="53">
        <f t="shared" ref="J379:J384" si="46">(H379-E379)/(E379-F379)</f>
        <v>0.36363636363636342</v>
      </c>
    </row>
    <row r="380" spans="1:11" ht="14.25" customHeight="1" x14ac:dyDescent="0.25">
      <c r="A380" s="12"/>
      <c r="B380" s="10">
        <v>45428</v>
      </c>
      <c r="C380" s="13" t="s">
        <v>436</v>
      </c>
      <c r="D380" s="126" t="s">
        <v>437</v>
      </c>
      <c r="E380" s="16">
        <v>3.08</v>
      </c>
      <c r="F380" s="16">
        <v>1.6</v>
      </c>
      <c r="G380" s="12">
        <v>45433</v>
      </c>
      <c r="H380" s="17">
        <v>4.08</v>
      </c>
      <c r="I380" s="18">
        <f t="shared" si="45"/>
        <v>0.32467532467532467</v>
      </c>
      <c r="J380" s="53">
        <f t="shared" si="46"/>
        <v>0.67567567567567566</v>
      </c>
    </row>
    <row r="381" spans="1:11" ht="14.25" customHeight="1" x14ac:dyDescent="0.25">
      <c r="A381" s="12"/>
      <c r="B381" s="10">
        <v>45426</v>
      </c>
      <c r="C381" s="13" t="s">
        <v>431</v>
      </c>
      <c r="D381" s="126" t="s">
        <v>430</v>
      </c>
      <c r="E381" s="16">
        <v>1.74</v>
      </c>
      <c r="F381" s="16">
        <v>0.61</v>
      </c>
      <c r="G381" s="12">
        <v>45433</v>
      </c>
      <c r="H381" s="17">
        <v>1.04</v>
      </c>
      <c r="I381" s="18">
        <f t="shared" si="45"/>
        <v>-0.4022988505747126</v>
      </c>
      <c r="J381" s="53">
        <f t="shared" si="46"/>
        <v>-0.61946902654867253</v>
      </c>
    </row>
    <row r="382" spans="1:11" ht="14.25" customHeight="1" x14ac:dyDescent="0.25">
      <c r="A382" s="12"/>
      <c r="B382" s="10">
        <v>45428</v>
      </c>
      <c r="C382" s="13" t="s">
        <v>438</v>
      </c>
      <c r="D382" s="126" t="s">
        <v>439</v>
      </c>
      <c r="E382" s="16">
        <v>5.23</v>
      </c>
      <c r="F382" s="16">
        <v>2.94</v>
      </c>
      <c r="G382" s="12">
        <v>45433</v>
      </c>
      <c r="H382" s="17">
        <v>4.63</v>
      </c>
      <c r="I382" s="18">
        <f t="shared" si="45"/>
        <v>-0.1147227533460804</v>
      </c>
      <c r="J382" s="53">
        <f t="shared" si="46"/>
        <v>-0.26200873362445432</v>
      </c>
    </row>
    <row r="383" spans="1:11" ht="14.25" customHeight="1" x14ac:dyDescent="0.25">
      <c r="A383" s="12"/>
      <c r="B383" s="10">
        <v>45426</v>
      </c>
      <c r="C383" s="13" t="s">
        <v>428</v>
      </c>
      <c r="D383" s="126" t="s">
        <v>429</v>
      </c>
      <c r="E383" s="16">
        <v>5.96</v>
      </c>
      <c r="F383" s="16">
        <v>4.2</v>
      </c>
      <c r="G383" s="12">
        <v>45439</v>
      </c>
      <c r="H383" s="17">
        <v>6.92</v>
      </c>
      <c r="I383" s="18">
        <f t="shared" si="45"/>
        <v>0.16107382550335569</v>
      </c>
      <c r="J383" s="53">
        <f t="shared" si="46"/>
        <v>0.54545454545454553</v>
      </c>
    </row>
    <row r="384" spans="1:11" ht="14.25" customHeight="1" x14ac:dyDescent="0.25">
      <c r="A384" s="10" t="s">
        <v>0</v>
      </c>
      <c r="B384" s="10">
        <v>45420</v>
      </c>
      <c r="C384" s="13" t="s">
        <v>418</v>
      </c>
      <c r="D384" s="35" t="s">
        <v>419</v>
      </c>
      <c r="E384" s="16">
        <v>3.63</v>
      </c>
      <c r="F384" s="16">
        <v>2.0099999999999998</v>
      </c>
      <c r="G384" s="12">
        <v>45440</v>
      </c>
      <c r="H384" s="17">
        <v>5.38</v>
      </c>
      <c r="I384" s="18">
        <f t="shared" si="45"/>
        <v>0.48209366391184583</v>
      </c>
      <c r="J384" s="53">
        <f t="shared" si="46"/>
        <v>1.0802469135802468</v>
      </c>
    </row>
    <row r="385" spans="1:11" ht="14.25" customHeight="1" x14ac:dyDescent="0.25">
      <c r="A385" s="12"/>
      <c r="B385" s="10">
        <v>45435</v>
      </c>
      <c r="C385" s="13" t="s">
        <v>448</v>
      </c>
      <c r="D385" s="126" t="s">
        <v>447</v>
      </c>
      <c r="E385" s="16">
        <v>4.5199999999999996</v>
      </c>
      <c r="F385" s="16">
        <v>2.73</v>
      </c>
      <c r="G385" s="12">
        <v>45443</v>
      </c>
      <c r="H385" s="17">
        <v>5.1100000000000003</v>
      </c>
      <c r="I385" s="18">
        <f>(H385/E385-1)</f>
        <v>0.13053097345132758</v>
      </c>
      <c r="J385" s="53">
        <f>(H385-E385)/(E385-F385)</f>
        <v>0.32960893854748652</v>
      </c>
      <c r="K385" t="s">
        <v>0</v>
      </c>
    </row>
    <row r="386" spans="1:11" ht="14.25" customHeight="1" x14ac:dyDescent="0.25">
      <c r="A386" s="12"/>
      <c r="B386" s="10">
        <v>45439</v>
      </c>
      <c r="C386" s="13" t="s">
        <v>457</v>
      </c>
      <c r="D386" s="126" t="s">
        <v>458</v>
      </c>
      <c r="E386" s="16">
        <v>7.36</v>
      </c>
      <c r="F386" s="16">
        <v>4.99</v>
      </c>
      <c r="G386" s="12">
        <v>45443</v>
      </c>
      <c r="H386" s="17">
        <v>6.84</v>
      </c>
      <c r="I386" s="18">
        <f t="shared" ref="I386:I388" si="47">(H386/E386-1)</f>
        <v>-7.065217391304357E-2</v>
      </c>
      <c r="J386" s="53">
        <f t="shared" ref="J386:J388" si="48">(H386-E386)/(E386-F386)</f>
        <v>-0.21940928270042212</v>
      </c>
    </row>
    <row r="387" spans="1:11" ht="14.25" customHeight="1" x14ac:dyDescent="0.25">
      <c r="A387" s="12"/>
      <c r="B387" s="10">
        <v>45440</v>
      </c>
      <c r="C387" s="13" t="s">
        <v>459</v>
      </c>
      <c r="D387" s="126" t="s">
        <v>460</v>
      </c>
      <c r="E387" s="16">
        <v>7.34</v>
      </c>
      <c r="F387" s="16">
        <v>2.4</v>
      </c>
      <c r="G387" s="12">
        <v>45447</v>
      </c>
      <c r="H387" s="17">
        <v>7.59</v>
      </c>
      <c r="I387" s="18">
        <f t="shared" si="47"/>
        <v>3.4059945504087086E-2</v>
      </c>
      <c r="J387" s="53">
        <f t="shared" si="48"/>
        <v>5.0607287449392718E-2</v>
      </c>
    </row>
    <row r="388" spans="1:11" ht="14.25" customHeight="1" x14ac:dyDescent="0.25">
      <c r="A388" s="12"/>
      <c r="B388" s="10">
        <v>45443</v>
      </c>
      <c r="C388" s="13" t="s">
        <v>474</v>
      </c>
      <c r="D388" s="126" t="s">
        <v>473</v>
      </c>
      <c r="E388" s="16">
        <v>4.6399999999999997</v>
      </c>
      <c r="F388" s="16">
        <v>2.04</v>
      </c>
      <c r="G388" s="12">
        <v>45447</v>
      </c>
      <c r="H388" s="17">
        <v>4.5199999999999996</v>
      </c>
      <c r="I388" s="18">
        <f t="shared" si="47"/>
        <v>-2.5862068965517238E-2</v>
      </c>
      <c r="J388" s="53">
        <f t="shared" si="48"/>
        <v>-4.6153846153846198E-2</v>
      </c>
      <c r="K388" t="s">
        <v>0</v>
      </c>
    </row>
    <row r="389" spans="1:11" ht="14.25" customHeight="1" x14ac:dyDescent="0.25">
      <c r="A389" s="12"/>
      <c r="B389" s="10" t="s">
        <v>465</v>
      </c>
      <c r="C389" s="13" t="s">
        <v>461</v>
      </c>
      <c r="D389" s="126" t="s">
        <v>442</v>
      </c>
      <c r="E389" s="16">
        <v>2.44</v>
      </c>
      <c r="F389" s="16">
        <v>1.19</v>
      </c>
      <c r="G389" s="12">
        <v>45447</v>
      </c>
      <c r="H389" s="17">
        <v>2.67</v>
      </c>
      <c r="I389" s="18">
        <f>(H389/E389-1)</f>
        <v>9.4262295081967151E-2</v>
      </c>
      <c r="J389" s="53">
        <f>(H389-E389)/(E389-F389)</f>
        <v>0.184</v>
      </c>
    </row>
    <row r="390" spans="1:11" ht="14.25" customHeight="1" x14ac:dyDescent="0.25">
      <c r="A390" s="10" t="s">
        <v>0</v>
      </c>
      <c r="B390" s="10">
        <v>45442</v>
      </c>
      <c r="C390" s="13" t="s">
        <v>470</v>
      </c>
      <c r="D390" s="35" t="s">
        <v>469</v>
      </c>
      <c r="E390" s="16">
        <v>6.45</v>
      </c>
      <c r="F390" s="16">
        <v>2.04</v>
      </c>
      <c r="G390" s="12">
        <v>45447</v>
      </c>
      <c r="H390" s="17">
        <v>7.5</v>
      </c>
      <c r="I390" s="18">
        <f t="shared" ref="I390:I391" si="49">(H390/E390-1)</f>
        <v>0.16279069767441867</v>
      </c>
      <c r="J390" s="53">
        <f t="shared" ref="J390" si="50">(H390-E390)/(E390-F390)</f>
        <v>0.23809523809523805</v>
      </c>
    </row>
    <row r="391" spans="1:11" ht="14.25" customHeight="1" x14ac:dyDescent="0.25">
      <c r="A391" s="12"/>
      <c r="B391" s="10">
        <v>45442</v>
      </c>
      <c r="C391" s="13" t="s">
        <v>471</v>
      </c>
      <c r="D391" s="126" t="s">
        <v>472</v>
      </c>
      <c r="E391" s="16">
        <v>2.95</v>
      </c>
      <c r="F391" s="16">
        <v>1.87</v>
      </c>
      <c r="G391" s="12">
        <v>45447</v>
      </c>
      <c r="H391" s="17">
        <v>3.04</v>
      </c>
      <c r="I391" s="18">
        <f t="shared" si="49"/>
        <v>3.050847457627115E-2</v>
      </c>
      <c r="J391" s="53">
        <f>(H391-E391)/(E391-F391)</f>
        <v>8.333333333333319E-2</v>
      </c>
      <c r="K391" t="s">
        <v>0</v>
      </c>
    </row>
    <row r="392" spans="1:11" ht="14.25" customHeight="1" x14ac:dyDescent="0.25">
      <c r="A392" s="10" t="s">
        <v>0</v>
      </c>
      <c r="B392" s="10">
        <v>45443</v>
      </c>
      <c r="C392" s="13" t="s">
        <v>475</v>
      </c>
      <c r="D392" s="35" t="s">
        <v>476</v>
      </c>
      <c r="E392" s="16">
        <v>2.16</v>
      </c>
      <c r="F392" s="16">
        <v>1.67</v>
      </c>
      <c r="G392" s="12">
        <v>45447</v>
      </c>
      <c r="H392" s="17">
        <v>2.27</v>
      </c>
      <c r="I392" s="18">
        <f>(H392/E392-1)</f>
        <v>5.0925925925925819E-2</v>
      </c>
      <c r="J392" s="53">
        <f>(H392-E392)/(E392-F392)</f>
        <v>0.22448979591836699</v>
      </c>
    </row>
    <row r="393" spans="1:11" x14ac:dyDescent="0.25">
      <c r="B393" s="10">
        <v>45454</v>
      </c>
      <c r="C393" s="13" t="s">
        <v>486</v>
      </c>
      <c r="D393" s="126" t="s">
        <v>485</v>
      </c>
      <c r="E393" s="16">
        <v>6.85</v>
      </c>
      <c r="F393" s="16">
        <v>3.33</v>
      </c>
      <c r="G393" s="12">
        <v>45457</v>
      </c>
      <c r="H393" s="17">
        <v>10.75</v>
      </c>
      <c r="I393" s="18">
        <f t="shared" ref="I393:I395" si="51">(H393/E393-1)</f>
        <v>0.56934306569343063</v>
      </c>
      <c r="J393" s="53">
        <f t="shared" ref="J393:J395" si="52">(H393-E393)/(E393-F393)</f>
        <v>1.1079545454545456</v>
      </c>
    </row>
    <row r="394" spans="1:11" ht="14.25" customHeight="1" x14ac:dyDescent="0.25">
      <c r="A394" s="12"/>
      <c r="B394" s="10">
        <v>45455</v>
      </c>
      <c r="C394" s="13" t="s">
        <v>495</v>
      </c>
      <c r="D394" s="126" t="s">
        <v>494</v>
      </c>
      <c r="E394" s="16">
        <v>10.65</v>
      </c>
      <c r="F394" s="16">
        <v>4.32</v>
      </c>
      <c r="G394" s="12">
        <v>45457</v>
      </c>
      <c r="H394" s="17">
        <v>16.86</v>
      </c>
      <c r="I394" s="18">
        <f t="shared" si="51"/>
        <v>0.58309859154929566</v>
      </c>
      <c r="J394" s="53">
        <f t="shared" si="52"/>
        <v>0.98104265402843582</v>
      </c>
    </row>
    <row r="395" spans="1:11" ht="14.25" customHeight="1" x14ac:dyDescent="0.25">
      <c r="A395" s="12"/>
      <c r="B395" s="10">
        <v>45453</v>
      </c>
      <c r="C395" s="13" t="s">
        <v>484</v>
      </c>
      <c r="D395" s="126" t="s">
        <v>483</v>
      </c>
      <c r="E395" s="16">
        <v>2.54</v>
      </c>
      <c r="F395" s="16">
        <v>0.99</v>
      </c>
      <c r="G395" s="12">
        <v>45460</v>
      </c>
      <c r="H395" s="17">
        <v>3.12</v>
      </c>
      <c r="I395" s="18">
        <f t="shared" si="51"/>
        <v>0.22834645669291342</v>
      </c>
      <c r="J395" s="53">
        <f t="shared" si="52"/>
        <v>0.37419354838709679</v>
      </c>
    </row>
    <row r="396" spans="1:11" ht="14.25" customHeight="1" x14ac:dyDescent="0.25">
      <c r="A396" s="12"/>
      <c r="B396" s="10">
        <v>45460</v>
      </c>
      <c r="C396" s="13" t="s">
        <v>511</v>
      </c>
      <c r="D396" s="126" t="s">
        <v>510</v>
      </c>
      <c r="E396" s="16">
        <v>2.98</v>
      </c>
      <c r="F396" s="16">
        <v>0.62</v>
      </c>
      <c r="G396" s="12">
        <v>45462</v>
      </c>
      <c r="H396" s="17">
        <v>3.85</v>
      </c>
      <c r="I396" s="18">
        <f>(H396/E396-1)</f>
        <v>0.29194630872483218</v>
      </c>
      <c r="J396" s="53">
        <f>(H396-E396)/(E396-F396)</f>
        <v>0.36864406779661024</v>
      </c>
    </row>
    <row r="397" spans="1:11" ht="14.25" customHeight="1" x14ac:dyDescent="0.25">
      <c r="A397" s="10" t="s">
        <v>0</v>
      </c>
      <c r="B397" s="10" t="s">
        <v>466</v>
      </c>
      <c r="C397" s="13" t="s">
        <v>464</v>
      </c>
      <c r="D397" s="35" t="s">
        <v>453</v>
      </c>
      <c r="E397" s="16">
        <v>2.2949999999999999</v>
      </c>
      <c r="F397" s="16">
        <v>1.31</v>
      </c>
      <c r="G397" s="12">
        <v>45464</v>
      </c>
      <c r="H397" s="17">
        <v>2.2400000000000002</v>
      </c>
      <c r="I397" s="18">
        <f>(H397/E397-1)</f>
        <v>-2.3965141612200314E-2</v>
      </c>
      <c r="J397" s="53">
        <f>(H397-E397)/(E397-F397)</f>
        <v>-5.5837563451776366E-2</v>
      </c>
    </row>
    <row r="398" spans="1:11" ht="14.25" customHeight="1" x14ac:dyDescent="0.25">
      <c r="A398" s="12"/>
      <c r="B398" s="10">
        <v>45456</v>
      </c>
      <c r="C398" s="13" t="s">
        <v>497</v>
      </c>
      <c r="D398" s="126" t="s">
        <v>496</v>
      </c>
      <c r="E398" s="16">
        <v>4.01</v>
      </c>
      <c r="F398" s="16">
        <v>2.15</v>
      </c>
      <c r="G398" s="12">
        <v>45464</v>
      </c>
      <c r="H398" s="17">
        <v>3.49</v>
      </c>
      <c r="I398" s="18">
        <f t="shared" ref="I398:I422" si="53">(H398/E398-1)</f>
        <v>-0.12967581047381538</v>
      </c>
      <c r="J398" s="53">
        <f t="shared" ref="J398:J402" si="54">(H398-E398)/(E398-F398)</f>
        <v>-0.27956989247311809</v>
      </c>
      <c r="K398" t="s">
        <v>0</v>
      </c>
    </row>
    <row r="399" spans="1:11" ht="14.25" customHeight="1" x14ac:dyDescent="0.25">
      <c r="A399" s="12"/>
      <c r="B399" s="10">
        <v>45460</v>
      </c>
      <c r="C399" s="13" t="s">
        <v>508</v>
      </c>
      <c r="D399" s="126" t="s">
        <v>509</v>
      </c>
      <c r="E399" s="16">
        <v>9.85</v>
      </c>
      <c r="F399" s="16">
        <v>3.12</v>
      </c>
      <c r="G399" s="12">
        <v>45469</v>
      </c>
      <c r="H399" s="17">
        <v>9.02</v>
      </c>
      <c r="I399" s="18">
        <f t="shared" si="53"/>
        <v>-8.4263959390862953E-2</v>
      </c>
      <c r="J399" s="53">
        <f t="shared" si="54"/>
        <v>-0.12332838038632989</v>
      </c>
    </row>
    <row r="400" spans="1:11" ht="14.25" customHeight="1" x14ac:dyDescent="0.25">
      <c r="A400" s="12"/>
      <c r="B400" s="10">
        <v>45467</v>
      </c>
      <c r="C400" s="13" t="s">
        <v>522</v>
      </c>
      <c r="D400" s="126" t="s">
        <v>523</v>
      </c>
      <c r="E400" s="16">
        <v>8.27</v>
      </c>
      <c r="F400" s="16">
        <v>4.5999999999999996</v>
      </c>
      <c r="G400" s="12">
        <v>45469</v>
      </c>
      <c r="H400" s="17">
        <v>6.97</v>
      </c>
      <c r="I400" s="18">
        <f t="shared" si="53"/>
        <v>-0.15719467956469169</v>
      </c>
      <c r="J400" s="53">
        <f t="shared" si="54"/>
        <v>-0.35422343324250677</v>
      </c>
    </row>
    <row r="401" spans="1:11" ht="14.25" customHeight="1" x14ac:dyDescent="0.25">
      <c r="A401" s="12"/>
      <c r="B401" s="10">
        <v>45467</v>
      </c>
      <c r="C401" s="13" t="s">
        <v>524</v>
      </c>
      <c r="D401" s="126" t="s">
        <v>525</v>
      </c>
      <c r="E401" s="16">
        <v>1.79</v>
      </c>
      <c r="F401" s="16">
        <v>0.77</v>
      </c>
      <c r="G401" s="12">
        <v>45471</v>
      </c>
      <c r="H401" s="17">
        <v>1.86</v>
      </c>
      <c r="I401" s="18">
        <f t="shared" si="53"/>
        <v>3.9106145251396773E-2</v>
      </c>
      <c r="J401" s="53">
        <f t="shared" si="54"/>
        <v>6.8627450980392218E-2</v>
      </c>
    </row>
    <row r="402" spans="1:11" ht="14.25" customHeight="1" x14ac:dyDescent="0.25">
      <c r="A402" s="12"/>
      <c r="B402" s="10">
        <v>45469</v>
      </c>
      <c r="C402" s="13" t="s">
        <v>528</v>
      </c>
      <c r="D402" s="126" t="s">
        <v>529</v>
      </c>
      <c r="E402" s="16">
        <v>6.24</v>
      </c>
      <c r="F402" s="16">
        <v>4.0199999999999996</v>
      </c>
      <c r="G402" s="12">
        <v>45474</v>
      </c>
      <c r="H402" s="17">
        <v>3.97</v>
      </c>
      <c r="I402" s="18">
        <f t="shared" si="53"/>
        <v>-0.36378205128205132</v>
      </c>
      <c r="J402" s="53">
        <f t="shared" si="54"/>
        <v>-1.0225225225225223</v>
      </c>
    </row>
    <row r="403" spans="1:11" ht="14.25" customHeight="1" x14ac:dyDescent="0.25">
      <c r="A403" s="10" t="s">
        <v>0</v>
      </c>
      <c r="B403" s="10" t="s">
        <v>480</v>
      </c>
      <c r="C403" s="13" t="s">
        <v>481</v>
      </c>
      <c r="D403" s="35" t="s">
        <v>479</v>
      </c>
      <c r="E403" s="16">
        <v>3.895</v>
      </c>
      <c r="F403" s="16">
        <v>2.4900000000000002</v>
      </c>
      <c r="G403" s="12">
        <v>45474</v>
      </c>
      <c r="H403" s="17">
        <v>3.93</v>
      </c>
      <c r="I403" s="18">
        <f t="shared" si="53"/>
        <v>8.9858793324775199E-3</v>
      </c>
      <c r="J403" s="53">
        <f>(H403-E403)/(E403-F403)</f>
        <v>2.4911032028469855E-2</v>
      </c>
    </row>
    <row r="404" spans="1:11" ht="14.25" customHeight="1" x14ac:dyDescent="0.25">
      <c r="A404" s="12"/>
      <c r="B404" s="10">
        <v>45474</v>
      </c>
      <c r="C404" s="13" t="s">
        <v>536</v>
      </c>
      <c r="D404" s="126" t="s">
        <v>537</v>
      </c>
      <c r="E404" s="16">
        <v>2.4500000000000002</v>
      </c>
      <c r="F404" s="16">
        <v>1.56</v>
      </c>
      <c r="G404" s="12">
        <v>45475</v>
      </c>
      <c r="H404" s="17">
        <v>3.61</v>
      </c>
      <c r="I404" s="18">
        <f t="shared" si="53"/>
        <v>0.47346938775510194</v>
      </c>
      <c r="J404" s="53">
        <f t="shared" ref="J404:J416" si="55">(H404-E404)/(E404-F404)</f>
        <v>1.3033707865168533</v>
      </c>
    </row>
    <row r="405" spans="1:11" ht="14.25" customHeight="1" x14ac:dyDescent="0.25">
      <c r="A405" s="12"/>
      <c r="B405" s="10">
        <v>45470</v>
      </c>
      <c r="C405" s="13" t="s">
        <v>532</v>
      </c>
      <c r="D405" s="126" t="s">
        <v>533</v>
      </c>
      <c r="E405" s="16">
        <v>10.55</v>
      </c>
      <c r="F405" s="16">
        <v>6.45</v>
      </c>
      <c r="G405" s="12">
        <v>45476</v>
      </c>
      <c r="H405" s="17">
        <v>7.98</v>
      </c>
      <c r="I405" s="18">
        <f t="shared" si="53"/>
        <v>-0.24360189573459712</v>
      </c>
      <c r="J405" s="53">
        <f t="shared" si="55"/>
        <v>-0.62682926829268293</v>
      </c>
    </row>
    <row r="406" spans="1:11" ht="14.25" customHeight="1" x14ac:dyDescent="0.25">
      <c r="A406" s="12"/>
      <c r="B406" s="10">
        <v>45475</v>
      </c>
      <c r="C406" s="13" t="s">
        <v>543</v>
      </c>
      <c r="D406" s="126" t="s">
        <v>542</v>
      </c>
      <c r="E406" s="16">
        <v>2.19</v>
      </c>
      <c r="F406" s="16">
        <v>1.36</v>
      </c>
      <c r="G406" s="12">
        <v>45477</v>
      </c>
      <c r="H406" s="17">
        <v>1.34</v>
      </c>
      <c r="I406" s="18">
        <f t="shared" si="53"/>
        <v>-0.38812785388127846</v>
      </c>
      <c r="J406" s="53">
        <f t="shared" si="55"/>
        <v>-1.0240963855421688</v>
      </c>
    </row>
    <row r="407" spans="1:11" ht="14.25" customHeight="1" x14ac:dyDescent="0.25">
      <c r="A407" s="12"/>
      <c r="B407" s="10">
        <v>45476</v>
      </c>
      <c r="C407" s="13" t="s">
        <v>545</v>
      </c>
      <c r="D407" s="126" t="s">
        <v>544</v>
      </c>
      <c r="E407" s="16">
        <v>1.56</v>
      </c>
      <c r="F407" s="16">
        <v>0.56000000000000005</v>
      </c>
      <c r="G407" s="12">
        <v>45478</v>
      </c>
      <c r="H407" s="17">
        <v>2.6</v>
      </c>
      <c r="I407" s="18">
        <f t="shared" si="53"/>
        <v>0.66666666666666674</v>
      </c>
      <c r="J407" s="53">
        <f t="shared" si="55"/>
        <v>1.04</v>
      </c>
      <c r="K407" t="s">
        <v>0</v>
      </c>
    </row>
    <row r="408" spans="1:11" ht="14.25" customHeight="1" x14ac:dyDescent="0.25">
      <c r="A408" s="12"/>
      <c r="B408" s="10">
        <v>45475</v>
      </c>
      <c r="C408" s="13" t="s">
        <v>539</v>
      </c>
      <c r="D408" s="126" t="s">
        <v>538</v>
      </c>
      <c r="E408" s="16">
        <v>3.18</v>
      </c>
      <c r="F408" s="16">
        <v>1.54</v>
      </c>
      <c r="G408" s="12">
        <v>45478</v>
      </c>
      <c r="H408" s="17">
        <v>3.27</v>
      </c>
      <c r="I408" s="18">
        <f t="shared" si="53"/>
        <v>2.8301886792452713E-2</v>
      </c>
      <c r="J408" s="53">
        <f t="shared" si="55"/>
        <v>5.4878048780487715E-2</v>
      </c>
    </row>
    <row r="409" spans="1:11" ht="14.25" customHeight="1" x14ac:dyDescent="0.25">
      <c r="A409" s="12"/>
      <c r="B409" s="10">
        <v>45475</v>
      </c>
      <c r="C409" s="13" t="s">
        <v>541</v>
      </c>
      <c r="D409" s="126" t="s">
        <v>540</v>
      </c>
      <c r="E409" s="16">
        <v>3.82</v>
      </c>
      <c r="F409" s="16">
        <v>1.46</v>
      </c>
      <c r="G409" s="12">
        <v>45481</v>
      </c>
      <c r="H409" s="17">
        <v>4.78</v>
      </c>
      <c r="I409" s="18">
        <f t="shared" si="53"/>
        <v>0.25130890052356025</v>
      </c>
      <c r="J409" s="53">
        <f t="shared" si="55"/>
        <v>0.40677966101694935</v>
      </c>
      <c r="K409" t="s">
        <v>0</v>
      </c>
    </row>
    <row r="410" spans="1:11" ht="14.25" customHeight="1" x14ac:dyDescent="0.25">
      <c r="A410" s="12"/>
      <c r="B410" s="10">
        <v>45470</v>
      </c>
      <c r="C410" s="13" t="s">
        <v>457</v>
      </c>
      <c r="D410" s="126" t="s">
        <v>458</v>
      </c>
      <c r="E410" s="16">
        <v>10.38</v>
      </c>
      <c r="F410" s="16">
        <v>7.04</v>
      </c>
      <c r="G410" s="12">
        <v>45483</v>
      </c>
      <c r="H410" s="17">
        <v>10.28</v>
      </c>
      <c r="I410" s="18">
        <f t="shared" si="53"/>
        <v>-9.633911368015502E-3</v>
      </c>
      <c r="J410" s="53">
        <f t="shared" si="55"/>
        <v>-2.9940119760479462E-2</v>
      </c>
    </row>
    <row r="411" spans="1:11" ht="14.25" customHeight="1" x14ac:dyDescent="0.25">
      <c r="A411" s="12"/>
      <c r="B411" s="10">
        <v>45476</v>
      </c>
      <c r="C411" s="13" t="s">
        <v>546</v>
      </c>
      <c r="D411" s="126" t="s">
        <v>494</v>
      </c>
      <c r="E411" s="16">
        <v>9.76</v>
      </c>
      <c r="F411" s="16">
        <v>3.14</v>
      </c>
      <c r="G411" s="12">
        <v>45484</v>
      </c>
      <c r="H411" s="17">
        <v>6.91</v>
      </c>
      <c r="I411" s="18">
        <f t="shared" si="53"/>
        <v>-0.2920081967213114</v>
      </c>
      <c r="J411" s="53">
        <f t="shared" si="55"/>
        <v>-0.43051359516616317</v>
      </c>
    </row>
    <row r="412" spans="1:11" ht="14.25" customHeight="1" x14ac:dyDescent="0.25">
      <c r="A412" s="12"/>
      <c r="B412" s="10">
        <v>45477</v>
      </c>
      <c r="C412" s="13" t="s">
        <v>549</v>
      </c>
      <c r="D412" s="126" t="s">
        <v>550</v>
      </c>
      <c r="E412" s="16">
        <v>2.2599999999999998</v>
      </c>
      <c r="F412" s="16">
        <v>1.18</v>
      </c>
      <c r="G412" s="12">
        <v>45484</v>
      </c>
      <c r="H412" s="17">
        <v>1.69</v>
      </c>
      <c r="I412" s="18">
        <f t="shared" si="53"/>
        <v>-0.25221238938053092</v>
      </c>
      <c r="J412" s="53">
        <f t="shared" si="55"/>
        <v>-0.52777777777777768</v>
      </c>
    </row>
    <row r="413" spans="1:11" ht="14.25" customHeight="1" x14ac:dyDescent="0.25">
      <c r="A413" s="12"/>
      <c r="B413" s="10">
        <v>45481</v>
      </c>
      <c r="C413" s="13" t="s">
        <v>556</v>
      </c>
      <c r="D413" s="126" t="s">
        <v>555</v>
      </c>
      <c r="E413" s="16">
        <v>7.16</v>
      </c>
      <c r="F413" s="16">
        <v>3.57</v>
      </c>
      <c r="G413" s="12">
        <v>45484</v>
      </c>
      <c r="H413" s="17">
        <v>7.93</v>
      </c>
      <c r="I413" s="18">
        <f t="shared" si="53"/>
        <v>0.10754189944134063</v>
      </c>
      <c r="J413" s="53">
        <f t="shared" si="55"/>
        <v>0.21448467966573803</v>
      </c>
    </row>
    <row r="414" spans="1:11" ht="14.25" customHeight="1" x14ac:dyDescent="0.25">
      <c r="A414" s="12"/>
      <c r="B414" s="10">
        <v>45482</v>
      </c>
      <c r="C414" s="13" t="s">
        <v>559</v>
      </c>
      <c r="D414" s="126" t="s">
        <v>560</v>
      </c>
      <c r="E414" s="16">
        <v>1.87</v>
      </c>
      <c r="F414" s="16">
        <v>0.69</v>
      </c>
      <c r="G414" s="12">
        <v>45484</v>
      </c>
      <c r="H414" s="17">
        <v>3.1</v>
      </c>
      <c r="I414" s="18">
        <f t="shared" si="53"/>
        <v>0.65775401069518713</v>
      </c>
      <c r="J414" s="53">
        <f t="shared" si="55"/>
        <v>1.0423728813559321</v>
      </c>
    </row>
    <row r="415" spans="1:11" ht="14.25" customHeight="1" x14ac:dyDescent="0.25">
      <c r="A415" s="12"/>
      <c r="B415" s="10">
        <v>45470</v>
      </c>
      <c r="C415" s="13" t="s">
        <v>534</v>
      </c>
      <c r="D415" s="126" t="s">
        <v>535</v>
      </c>
      <c r="E415" s="16">
        <v>7.33</v>
      </c>
      <c r="F415" s="16">
        <v>3.74</v>
      </c>
      <c r="G415" s="12">
        <v>45484</v>
      </c>
      <c r="H415" s="17">
        <v>14.43</v>
      </c>
      <c r="I415" s="18">
        <f t="shared" si="53"/>
        <v>0.96862210095497958</v>
      </c>
      <c r="J415" s="53">
        <f t="shared" si="55"/>
        <v>1.9777158774373258</v>
      </c>
    </row>
    <row r="416" spans="1:11" ht="14.25" customHeight="1" x14ac:dyDescent="0.25">
      <c r="A416" s="10" t="s">
        <v>0</v>
      </c>
      <c r="B416" s="10">
        <v>45477</v>
      </c>
      <c r="C416" s="13" t="s">
        <v>548</v>
      </c>
      <c r="D416" s="35" t="s">
        <v>547</v>
      </c>
      <c r="E416" s="16">
        <v>5.45</v>
      </c>
      <c r="F416" s="16">
        <v>2.59</v>
      </c>
      <c r="G416" s="12">
        <v>45488</v>
      </c>
      <c r="H416" s="17">
        <v>6.9</v>
      </c>
      <c r="I416" s="18">
        <f t="shared" si="53"/>
        <v>0.26605504587155959</v>
      </c>
      <c r="J416" s="53">
        <f t="shared" si="55"/>
        <v>0.50699300699300698</v>
      </c>
    </row>
    <row r="417" spans="1:11" ht="14.25" customHeight="1" x14ac:dyDescent="0.25">
      <c r="A417" s="12"/>
      <c r="B417" s="10">
        <v>45488</v>
      </c>
      <c r="C417" s="13" t="s">
        <v>566</v>
      </c>
      <c r="D417" s="126" t="s">
        <v>565</v>
      </c>
      <c r="E417" s="83">
        <v>9.81</v>
      </c>
      <c r="F417" s="16">
        <v>3.65</v>
      </c>
      <c r="G417" s="12">
        <v>45489</v>
      </c>
      <c r="H417" s="17">
        <v>14.79</v>
      </c>
      <c r="I417" s="18">
        <f t="shared" si="53"/>
        <v>0.50764525993883769</v>
      </c>
      <c r="J417" s="53">
        <f>(H417-E417)/(E417-F417)/2</f>
        <v>0.40422077922077909</v>
      </c>
    </row>
    <row r="418" spans="1:11" ht="14.25" customHeight="1" x14ac:dyDescent="0.25">
      <c r="A418" s="12"/>
      <c r="B418" s="10">
        <v>45488</v>
      </c>
      <c r="C418" s="13" t="s">
        <v>567</v>
      </c>
      <c r="D418" s="126" t="s">
        <v>568</v>
      </c>
      <c r="E418" s="16">
        <v>5.86</v>
      </c>
      <c r="F418" s="16">
        <v>2.63</v>
      </c>
      <c r="G418" s="12">
        <v>45490</v>
      </c>
      <c r="H418" s="17">
        <v>5.54</v>
      </c>
      <c r="I418" s="18">
        <f t="shared" si="53"/>
        <v>-5.4607508532423243E-2</v>
      </c>
      <c r="J418" s="53">
        <f t="shared" ref="J418:J421" si="56">(H418-E418)/(E418-F418)</f>
        <v>-9.9071207430340633E-2</v>
      </c>
    </row>
    <row r="419" spans="1:11" ht="14.25" customHeight="1" x14ac:dyDescent="0.25">
      <c r="A419" s="12"/>
      <c r="B419" s="10">
        <v>45485</v>
      </c>
      <c r="C419" s="13" t="s">
        <v>562</v>
      </c>
      <c r="D419" s="126" t="s">
        <v>561</v>
      </c>
      <c r="E419" s="16">
        <v>1.3</v>
      </c>
      <c r="F419" s="16">
        <v>0.54</v>
      </c>
      <c r="G419" s="12">
        <v>45492</v>
      </c>
      <c r="H419" s="17">
        <v>1.72</v>
      </c>
      <c r="I419" s="18">
        <f t="shared" si="53"/>
        <v>0.32307692307692304</v>
      </c>
      <c r="J419" s="53">
        <f t="shared" si="56"/>
        <v>0.55263157894736836</v>
      </c>
    </row>
    <row r="420" spans="1:11" ht="14.25" customHeight="1" x14ac:dyDescent="0.25">
      <c r="A420" s="12"/>
      <c r="B420" s="10">
        <v>45488</v>
      </c>
      <c r="C420" s="13" t="s">
        <v>574</v>
      </c>
      <c r="D420" s="126" t="s">
        <v>571</v>
      </c>
      <c r="E420" s="16">
        <v>6.98</v>
      </c>
      <c r="F420" s="16">
        <v>4.72</v>
      </c>
      <c r="G420" s="12">
        <v>45492</v>
      </c>
      <c r="H420" s="17">
        <v>10.38</v>
      </c>
      <c r="I420" s="18">
        <f t="shared" si="53"/>
        <v>0.48710601719197699</v>
      </c>
      <c r="J420" s="53">
        <f t="shared" si="56"/>
        <v>1.5044247787610616</v>
      </c>
    </row>
    <row r="421" spans="1:11" ht="14.25" customHeight="1" x14ac:dyDescent="0.25">
      <c r="A421" s="12"/>
      <c r="B421" s="10">
        <v>45492</v>
      </c>
      <c r="C421" s="13" t="s">
        <v>584</v>
      </c>
      <c r="D421" s="126" t="s">
        <v>583</v>
      </c>
      <c r="E421" s="16">
        <v>4.3899999999999997</v>
      </c>
      <c r="F421" s="16">
        <v>1.55</v>
      </c>
      <c r="G421" s="12">
        <v>45495</v>
      </c>
      <c r="H421" s="17">
        <v>2.92</v>
      </c>
      <c r="I421" s="18">
        <f t="shared" si="53"/>
        <v>-0.33485193621867881</v>
      </c>
      <c r="J421" s="53">
        <f t="shared" si="56"/>
        <v>-0.51760563380281688</v>
      </c>
    </row>
    <row r="422" spans="1:11" ht="14.25" customHeight="1" x14ac:dyDescent="0.25">
      <c r="A422" s="12"/>
      <c r="B422" s="10">
        <v>45492</v>
      </c>
      <c r="C422" s="13" t="s">
        <v>586</v>
      </c>
      <c r="D422" s="126" t="s">
        <v>585</v>
      </c>
      <c r="E422" s="16">
        <v>10.35</v>
      </c>
      <c r="F422" s="16">
        <v>4.66</v>
      </c>
      <c r="G422" s="12">
        <v>45495</v>
      </c>
      <c r="H422" s="17">
        <v>9.18</v>
      </c>
      <c r="I422" s="18">
        <f t="shared" si="53"/>
        <v>-0.11304347826086958</v>
      </c>
      <c r="J422" s="53">
        <f>(H422-E422)/(E422-F422)</f>
        <v>-0.20562390158172233</v>
      </c>
    </row>
    <row r="423" spans="1:11" ht="14.25" customHeight="1" x14ac:dyDescent="0.25">
      <c r="A423" s="10" t="s">
        <v>0</v>
      </c>
      <c r="B423" s="10">
        <v>45491</v>
      </c>
      <c r="C423" s="13" t="s">
        <v>580</v>
      </c>
      <c r="D423" s="35" t="s">
        <v>579</v>
      </c>
      <c r="E423" s="16">
        <v>1.74</v>
      </c>
      <c r="F423" s="16">
        <v>0.83</v>
      </c>
      <c r="G423" s="12">
        <v>45495</v>
      </c>
      <c r="H423" s="17">
        <v>1.42</v>
      </c>
      <c r="I423" s="18">
        <f>(H423/E423-1)</f>
        <v>-0.18390804597701149</v>
      </c>
      <c r="J423" s="53">
        <f>(H423-E423)/(E423-F423)</f>
        <v>-0.35164835164835173</v>
      </c>
    </row>
    <row r="424" spans="1:11" ht="14.25" customHeight="1" x14ac:dyDescent="0.25">
      <c r="A424" s="12"/>
      <c r="B424" s="10">
        <v>45495</v>
      </c>
      <c r="C424" s="13" t="s">
        <v>593</v>
      </c>
      <c r="D424" s="126" t="s">
        <v>591</v>
      </c>
      <c r="E424" s="16">
        <v>3.0150000000000001</v>
      </c>
      <c r="F424" s="16">
        <v>2.21</v>
      </c>
      <c r="G424" s="12">
        <v>45496</v>
      </c>
      <c r="H424" s="17">
        <v>2.21</v>
      </c>
      <c r="I424" s="18">
        <f t="shared" ref="I424:I435" si="57">(H424/E424-1)</f>
        <v>-0.2669983416252073</v>
      </c>
      <c r="J424" s="53">
        <f>(H424-E424)/(E424-F424)</f>
        <v>-1</v>
      </c>
    </row>
    <row r="425" spans="1:11" ht="14.25" customHeight="1" x14ac:dyDescent="0.25">
      <c r="A425" s="12"/>
      <c r="B425" s="10">
        <v>45496</v>
      </c>
      <c r="C425" s="13" t="s">
        <v>598</v>
      </c>
      <c r="D425" s="126" t="s">
        <v>599</v>
      </c>
      <c r="E425" s="16">
        <v>6.65</v>
      </c>
      <c r="F425" s="16">
        <v>4.2699999999999996</v>
      </c>
      <c r="G425" s="12">
        <v>45499</v>
      </c>
      <c r="H425" s="17">
        <v>9.36</v>
      </c>
      <c r="I425" s="18">
        <f t="shared" si="57"/>
        <v>0.40751879699248095</v>
      </c>
      <c r="J425" s="53">
        <f t="shared" ref="J425:J428" si="58">(H425-E425)/(E425-F425)</f>
        <v>1.1386554621848732</v>
      </c>
    </row>
    <row r="426" spans="1:11" ht="14.25" customHeight="1" x14ac:dyDescent="0.25">
      <c r="A426" s="12"/>
      <c r="B426" s="10">
        <v>45490</v>
      </c>
      <c r="C426" s="13" t="s">
        <v>577</v>
      </c>
      <c r="D426" s="126" t="s">
        <v>578</v>
      </c>
      <c r="E426" s="16">
        <v>4.38</v>
      </c>
      <c r="F426" s="16">
        <v>2.4700000000000002</v>
      </c>
      <c r="G426" s="12">
        <v>45499</v>
      </c>
      <c r="H426" s="17">
        <v>6.91</v>
      </c>
      <c r="I426" s="18">
        <f t="shared" si="57"/>
        <v>0.57762557077625587</v>
      </c>
      <c r="J426" s="53">
        <f t="shared" si="58"/>
        <v>1.3246073298429322</v>
      </c>
    </row>
    <row r="427" spans="1:11" x14ac:dyDescent="0.25">
      <c r="B427" s="10">
        <v>45497</v>
      </c>
      <c r="C427" s="13" t="s">
        <v>601</v>
      </c>
      <c r="D427" s="126" t="s">
        <v>600</v>
      </c>
      <c r="E427" s="16">
        <v>1.41</v>
      </c>
      <c r="F427" s="16">
        <v>0.43</v>
      </c>
      <c r="G427" s="12">
        <v>45499</v>
      </c>
      <c r="H427" s="17">
        <v>2.0699999999999998</v>
      </c>
      <c r="I427" s="18">
        <f t="shared" si="57"/>
        <v>0.46808510638297873</v>
      </c>
      <c r="J427" s="53">
        <f t="shared" si="58"/>
        <v>0.67346938775510201</v>
      </c>
    </row>
    <row r="428" spans="1:11" ht="14.25" customHeight="1" x14ac:dyDescent="0.25">
      <c r="A428" s="12"/>
      <c r="B428" s="10">
        <v>45497</v>
      </c>
      <c r="C428" s="13" t="s">
        <v>602</v>
      </c>
      <c r="D428" s="126" t="s">
        <v>603</v>
      </c>
      <c r="E428" s="16">
        <v>5.64</v>
      </c>
      <c r="F428" s="16">
        <v>3.51</v>
      </c>
      <c r="G428" s="12">
        <v>45506</v>
      </c>
      <c r="H428" s="17">
        <v>6.69</v>
      </c>
      <c r="I428" s="18">
        <f t="shared" si="57"/>
        <v>0.18617021276595769</v>
      </c>
      <c r="J428" s="53">
        <f t="shared" si="58"/>
        <v>0.49295774647887358</v>
      </c>
    </row>
    <row r="429" spans="1:11" ht="14.25" customHeight="1" x14ac:dyDescent="0.25">
      <c r="A429" s="12"/>
      <c r="B429" s="10" t="s">
        <v>616</v>
      </c>
      <c r="C429" s="13" t="s">
        <v>615</v>
      </c>
      <c r="D429" s="126" t="s">
        <v>608</v>
      </c>
      <c r="E429" s="16">
        <v>15.79</v>
      </c>
      <c r="F429" s="16">
        <v>3.33</v>
      </c>
      <c r="G429" s="12">
        <v>45506</v>
      </c>
      <c r="H429" s="17">
        <v>19.96</v>
      </c>
      <c r="I429" s="18">
        <f t="shared" si="57"/>
        <v>0.26409119696010142</v>
      </c>
      <c r="J429" s="53">
        <f>(H429-E429)/(E429-F429)</f>
        <v>0.33467094703049777</v>
      </c>
    </row>
    <row r="430" spans="1:11" ht="14.25" customHeight="1" x14ac:dyDescent="0.25">
      <c r="A430" s="12"/>
      <c r="B430" s="10">
        <v>45492</v>
      </c>
      <c r="C430" s="13" t="s">
        <v>588</v>
      </c>
      <c r="D430" s="126" t="s">
        <v>587</v>
      </c>
      <c r="E430" s="83">
        <v>3.67</v>
      </c>
      <c r="F430" s="16">
        <v>2.2200000000000002</v>
      </c>
      <c r="G430" s="12">
        <v>45506</v>
      </c>
      <c r="H430" s="17">
        <v>2.87</v>
      </c>
      <c r="I430" s="18">
        <f t="shared" si="57"/>
        <v>-0.21798365122615804</v>
      </c>
      <c r="J430" s="53">
        <f>(H430-E430)/(E430-F430)/2</f>
        <v>-0.27586206896551724</v>
      </c>
      <c r="K430" t="s">
        <v>0</v>
      </c>
    </row>
    <row r="431" spans="1:11" ht="14.25" customHeight="1" x14ac:dyDescent="0.25">
      <c r="A431" s="12"/>
      <c r="B431" s="10">
        <v>45503</v>
      </c>
      <c r="C431" s="13" t="s">
        <v>609</v>
      </c>
      <c r="D431" s="126" t="s">
        <v>610</v>
      </c>
      <c r="E431" s="16">
        <v>1.55</v>
      </c>
      <c r="F431" s="16">
        <v>0.98</v>
      </c>
      <c r="G431" s="12">
        <v>45506</v>
      </c>
      <c r="H431" s="17">
        <v>2.82</v>
      </c>
      <c r="I431" s="18">
        <f t="shared" si="57"/>
        <v>0.81935483870967718</v>
      </c>
      <c r="J431" s="53">
        <f>(H431-E431)/(E431-F431)</f>
        <v>2.2280701754385959</v>
      </c>
    </row>
    <row r="432" spans="1:11" ht="14.25" customHeight="1" x14ac:dyDescent="0.25">
      <c r="A432" s="12"/>
      <c r="B432" s="10">
        <v>45504</v>
      </c>
      <c r="C432" s="13" t="s">
        <v>612</v>
      </c>
      <c r="D432" s="126" t="s">
        <v>611</v>
      </c>
      <c r="E432" s="16">
        <v>2.44</v>
      </c>
      <c r="F432" s="16">
        <v>1.1599999999999999</v>
      </c>
      <c r="G432" s="12">
        <v>45506</v>
      </c>
      <c r="H432" s="17">
        <v>3.51</v>
      </c>
      <c r="I432" s="18">
        <f t="shared" si="57"/>
        <v>0.4385245901639343</v>
      </c>
      <c r="J432" s="53">
        <f t="shared" ref="J432" si="59">(H432-E432)/(E432-F432)</f>
        <v>0.83593749999999989</v>
      </c>
    </row>
    <row r="433" spans="1:11" ht="14.25" customHeight="1" x14ac:dyDescent="0.25">
      <c r="A433" s="12"/>
      <c r="B433" s="10">
        <v>45504</v>
      </c>
      <c r="C433" s="13" t="s">
        <v>614</v>
      </c>
      <c r="D433" s="126" t="s">
        <v>613</v>
      </c>
      <c r="E433" s="16">
        <v>1.67</v>
      </c>
      <c r="F433" s="16">
        <v>1.0900000000000001</v>
      </c>
      <c r="G433" s="12">
        <v>45506</v>
      </c>
      <c r="H433" s="17">
        <v>2.09</v>
      </c>
      <c r="I433" s="18">
        <f t="shared" si="57"/>
        <v>0.25149700598802394</v>
      </c>
      <c r="J433" s="53">
        <f>(H433-E433)/(E433-F433)</f>
        <v>0.72413793103448287</v>
      </c>
    </row>
    <row r="434" spans="1:11" ht="14.25" customHeight="1" x14ac:dyDescent="0.25">
      <c r="A434" s="12"/>
      <c r="B434" s="10">
        <v>45511</v>
      </c>
      <c r="C434" s="13" t="s">
        <v>626</v>
      </c>
      <c r="D434" s="126" t="s">
        <v>627</v>
      </c>
      <c r="E434" s="16">
        <v>4.37</v>
      </c>
      <c r="F434" s="16">
        <v>3.48</v>
      </c>
      <c r="G434" s="12">
        <v>45511</v>
      </c>
      <c r="H434" s="17">
        <v>3.48</v>
      </c>
      <c r="I434" s="18">
        <f t="shared" si="57"/>
        <v>-0.20366132723112129</v>
      </c>
      <c r="J434" s="53">
        <f>(H434-E434)/(E434-F434)</f>
        <v>-1</v>
      </c>
    </row>
    <row r="435" spans="1:11" ht="14.25" customHeight="1" x14ac:dyDescent="0.25">
      <c r="A435" s="12"/>
      <c r="B435" s="10">
        <v>45512</v>
      </c>
      <c r="C435" s="13" t="s">
        <v>630</v>
      </c>
      <c r="D435" s="126" t="s">
        <v>631</v>
      </c>
      <c r="E435" s="16">
        <v>0.83</v>
      </c>
      <c r="F435" s="16">
        <v>0.3</v>
      </c>
      <c r="G435" s="12">
        <v>45518</v>
      </c>
      <c r="H435" s="17">
        <v>0.93</v>
      </c>
      <c r="I435" s="18">
        <f t="shared" si="57"/>
        <v>0.12048192771084354</v>
      </c>
      <c r="J435" s="53">
        <f t="shared" ref="J435" si="60">(H435-E435)/(E435-F435)</f>
        <v>0.18867924528301902</v>
      </c>
      <c r="K435" t="s">
        <v>0</v>
      </c>
    </row>
    <row r="436" spans="1:11" ht="14.25" customHeight="1" x14ac:dyDescent="0.25">
      <c r="A436" s="12"/>
      <c r="B436" s="10">
        <v>45509</v>
      </c>
      <c r="C436" s="13" t="s">
        <v>623</v>
      </c>
      <c r="D436" s="126" t="s">
        <v>624</v>
      </c>
      <c r="E436" s="16">
        <v>4.7300000000000004</v>
      </c>
      <c r="F436" s="16">
        <v>0.37</v>
      </c>
      <c r="G436" s="12">
        <v>45518</v>
      </c>
      <c r="H436" s="17">
        <v>11.26</v>
      </c>
      <c r="I436" s="18">
        <f>(H436/E436-1)</f>
        <v>1.3805496828752641</v>
      </c>
      <c r="J436" s="53">
        <f>(H436-E436)/(E436-F436)</f>
        <v>1.4977064220183485</v>
      </c>
    </row>
    <row r="437" spans="1:11" ht="14.25" customHeight="1" x14ac:dyDescent="0.25">
      <c r="A437" s="12"/>
      <c r="B437" s="10">
        <v>45518</v>
      </c>
      <c r="C437" s="13" t="s">
        <v>645</v>
      </c>
      <c r="D437" s="126" t="s">
        <v>646</v>
      </c>
      <c r="E437" s="16">
        <v>7.55</v>
      </c>
      <c r="F437" s="16">
        <v>4.97</v>
      </c>
      <c r="G437" s="12">
        <v>45519</v>
      </c>
      <c r="H437" s="17">
        <v>6.17</v>
      </c>
      <c r="I437" s="18">
        <f t="shared" ref="I437:I441" si="61">(H437/E437-1)</f>
        <v>-0.18278145695364234</v>
      </c>
      <c r="J437" s="53">
        <f t="shared" ref="J437:J439" si="62">(H437-E437)/(E437-F437)</f>
        <v>-0.53488372093023251</v>
      </c>
    </row>
    <row r="438" spans="1:11" ht="14.25" customHeight="1" x14ac:dyDescent="0.25">
      <c r="A438" s="12"/>
      <c r="B438" s="10">
        <v>45517</v>
      </c>
      <c r="C438" s="13" t="s">
        <v>637</v>
      </c>
      <c r="D438" s="126" t="s">
        <v>638</v>
      </c>
      <c r="E438" s="16">
        <v>6.23</v>
      </c>
      <c r="F438" s="16">
        <v>3.59</v>
      </c>
      <c r="G438" s="12">
        <v>45519</v>
      </c>
      <c r="H438" s="17">
        <v>3.59</v>
      </c>
      <c r="I438" s="18">
        <f t="shared" si="61"/>
        <v>-0.42375601926163731</v>
      </c>
      <c r="J438" s="53">
        <f t="shared" si="62"/>
        <v>-1</v>
      </c>
    </row>
    <row r="439" spans="1:11" ht="14.25" customHeight="1" x14ac:dyDescent="0.25">
      <c r="A439" s="12"/>
      <c r="B439" s="10">
        <v>45516</v>
      </c>
      <c r="C439" s="13" t="s">
        <v>635</v>
      </c>
      <c r="D439" s="126" t="s">
        <v>636</v>
      </c>
      <c r="E439" s="16">
        <v>2.27</v>
      </c>
      <c r="F439" s="16">
        <v>1.1000000000000001</v>
      </c>
      <c r="G439" s="12">
        <v>45520</v>
      </c>
      <c r="H439" s="17">
        <v>1.93</v>
      </c>
      <c r="I439" s="18">
        <f t="shared" si="61"/>
        <v>-0.14977973568281944</v>
      </c>
      <c r="J439" s="53">
        <f t="shared" si="62"/>
        <v>-0.29059829059829068</v>
      </c>
    </row>
    <row r="440" spans="1:11" ht="14.25" customHeight="1" x14ac:dyDescent="0.25">
      <c r="A440" s="12"/>
      <c r="B440" s="10">
        <v>45518</v>
      </c>
      <c r="C440" s="13" t="s">
        <v>642</v>
      </c>
      <c r="D440" s="126" t="s">
        <v>641</v>
      </c>
      <c r="E440" s="16">
        <v>2.09</v>
      </c>
      <c r="F440" s="16">
        <v>1.52</v>
      </c>
      <c r="G440" s="12">
        <v>45520</v>
      </c>
      <c r="H440" s="17">
        <v>1.64</v>
      </c>
      <c r="I440" s="18">
        <f t="shared" si="61"/>
        <v>-0.21531100478468901</v>
      </c>
      <c r="J440" s="53">
        <f t="shared" ref="J440" si="63">(H440-E440)/(E440-F440)</f>
        <v>-0.78947368421052644</v>
      </c>
    </row>
    <row r="441" spans="1:11" ht="14.25" customHeight="1" x14ac:dyDescent="0.25">
      <c r="A441" s="12"/>
      <c r="B441" s="10">
        <v>45518</v>
      </c>
      <c r="C441" s="13" t="s">
        <v>639</v>
      </c>
      <c r="D441" s="126" t="s">
        <v>640</v>
      </c>
      <c r="E441" s="16">
        <v>3.61</v>
      </c>
      <c r="F441" s="16">
        <v>2.02</v>
      </c>
      <c r="G441" s="12">
        <v>45520</v>
      </c>
      <c r="H441" s="17">
        <v>2.27</v>
      </c>
      <c r="I441" s="18">
        <f t="shared" si="61"/>
        <v>-0.37119113573407203</v>
      </c>
      <c r="J441" s="53">
        <f>(H441-E441)/(E441-F441)</f>
        <v>-0.84276729559748431</v>
      </c>
    </row>
    <row r="442" spans="1:11" ht="14.25" customHeight="1" x14ac:dyDescent="0.25">
      <c r="A442" s="12"/>
      <c r="B442" s="10">
        <v>45523</v>
      </c>
      <c r="C442" s="13" t="s">
        <v>652</v>
      </c>
      <c r="D442" s="126" t="s">
        <v>653</v>
      </c>
      <c r="E442" s="16">
        <v>4.41</v>
      </c>
      <c r="F442" s="16">
        <v>2.5099999999999998</v>
      </c>
      <c r="G442" s="12">
        <v>45524</v>
      </c>
      <c r="H442" s="17">
        <v>3.34</v>
      </c>
      <c r="I442" s="18">
        <f>(H442/E442-1)</f>
        <v>-0.24263038548752835</v>
      </c>
      <c r="J442" s="53">
        <f>(H442-E442)/(E442-F442)</f>
        <v>-0.56315789473684219</v>
      </c>
    </row>
    <row r="443" spans="1:11" ht="14.25" customHeight="1" x14ac:dyDescent="0.25">
      <c r="A443" s="12"/>
      <c r="B443" s="10">
        <v>45519</v>
      </c>
      <c r="C443" s="13" t="s">
        <v>648</v>
      </c>
      <c r="D443" s="126" t="s">
        <v>647</v>
      </c>
      <c r="E443" s="16">
        <v>9.1199999999999992</v>
      </c>
      <c r="F443" s="16">
        <v>4.7699999999999996</v>
      </c>
      <c r="G443" s="12">
        <v>45524</v>
      </c>
      <c r="H443" s="17">
        <v>14.97</v>
      </c>
      <c r="I443" s="18">
        <f>(H443/E443-1)</f>
        <v>0.64144736842105288</v>
      </c>
      <c r="J443" s="53">
        <f>(H443-E443)/(E443-F443)</f>
        <v>1.344827586206897</v>
      </c>
    </row>
    <row r="444" spans="1:11" ht="14.25" customHeight="1" x14ac:dyDescent="0.25">
      <c r="A444" s="12"/>
      <c r="B444" s="10">
        <v>45509</v>
      </c>
      <c r="C444" s="13" t="s">
        <v>622</v>
      </c>
      <c r="D444" s="126" t="s">
        <v>621</v>
      </c>
      <c r="E444" s="16">
        <v>2.9</v>
      </c>
      <c r="F444" s="16">
        <v>1.61</v>
      </c>
      <c r="G444" s="12">
        <v>45527</v>
      </c>
      <c r="H444" s="17">
        <v>4.5</v>
      </c>
      <c r="I444" s="18">
        <f>(H444/E444-1)</f>
        <v>0.55172413793103448</v>
      </c>
      <c r="J444" s="53">
        <f>(H444-E444)/(E444-F444)</f>
        <v>1.24031007751938</v>
      </c>
    </row>
    <row r="445" spans="1:11" ht="14.25" customHeight="1" x14ac:dyDescent="0.25">
      <c r="A445" s="12"/>
      <c r="B445" s="10">
        <v>45512</v>
      </c>
      <c r="C445" s="13" t="s">
        <v>658</v>
      </c>
      <c r="D445" s="126" t="s">
        <v>632</v>
      </c>
      <c r="E445" s="16">
        <v>4.42</v>
      </c>
      <c r="F445" s="16">
        <v>2.75</v>
      </c>
      <c r="G445" s="12">
        <v>45527</v>
      </c>
      <c r="H445" s="17">
        <v>4.75</v>
      </c>
      <c r="I445" s="18">
        <f>(H445/E445-1)</f>
        <v>7.4660633484162853E-2</v>
      </c>
      <c r="J445" s="53">
        <f>(H445-E445)/(E445-F445)</f>
        <v>0.19760479041916174</v>
      </c>
    </row>
    <row r="446" spans="1:11" ht="14.25" customHeight="1" x14ac:dyDescent="0.25">
      <c r="A446" s="12"/>
      <c r="B446" s="10">
        <v>45524</v>
      </c>
      <c r="C446" s="13" t="s">
        <v>659</v>
      </c>
      <c r="D446" s="126" t="s">
        <v>660</v>
      </c>
      <c r="E446" s="16">
        <v>11.26</v>
      </c>
      <c r="F446" s="16">
        <v>6.95</v>
      </c>
      <c r="G446" s="12">
        <v>45527</v>
      </c>
      <c r="H446" s="17">
        <v>9.93</v>
      </c>
      <c r="I446" s="18">
        <f t="shared" ref="I446" si="64">(H446/E446-1)</f>
        <v>-0.11811722912966249</v>
      </c>
      <c r="J446" s="53">
        <f t="shared" ref="J446" si="65">(H446-E446)/(E446-F446)</f>
        <v>-0.30858468677494205</v>
      </c>
    </row>
    <row r="447" spans="1:11" ht="14.25" customHeight="1" x14ac:dyDescent="0.25">
      <c r="A447" s="12"/>
      <c r="B447" s="10">
        <v>45525</v>
      </c>
      <c r="C447" s="13" t="s">
        <v>661</v>
      </c>
      <c r="D447" s="126" t="s">
        <v>662</v>
      </c>
      <c r="E447" s="16">
        <v>1.59</v>
      </c>
      <c r="F447" s="16">
        <v>1.1299999999999999</v>
      </c>
      <c r="G447" s="12">
        <v>45531</v>
      </c>
      <c r="H447" s="17">
        <v>1.32</v>
      </c>
      <c r="I447" s="18">
        <f>(H447/E447-1)</f>
        <v>-0.16981132075471694</v>
      </c>
      <c r="J447" s="53">
        <f>(H447-E447)/(E447-F447)</f>
        <v>-0.58695652173913027</v>
      </c>
    </row>
    <row r="448" spans="1:11" ht="14.25" customHeight="1" x14ac:dyDescent="0.25">
      <c r="A448" s="12"/>
      <c r="B448" s="10">
        <v>45524</v>
      </c>
      <c r="C448" s="13" t="s">
        <v>657</v>
      </c>
      <c r="D448" s="126" t="s">
        <v>656</v>
      </c>
      <c r="E448" s="16">
        <v>2.36</v>
      </c>
      <c r="F448" s="16">
        <v>1.37</v>
      </c>
      <c r="G448" s="12">
        <v>45531</v>
      </c>
      <c r="H448" s="17">
        <v>1.9</v>
      </c>
      <c r="I448" s="18">
        <f t="shared" ref="I448:I449" si="66">(H448/E448-1)</f>
        <v>-0.19491525423728817</v>
      </c>
      <c r="J448" s="53">
        <f t="shared" ref="J448:J449" si="67">(H448-E448)/(E448-F448)</f>
        <v>-0.4646464646464647</v>
      </c>
    </row>
    <row r="449" spans="1:11" ht="14.25" customHeight="1" x14ac:dyDescent="0.25">
      <c r="A449" s="12"/>
      <c r="B449" s="10">
        <v>45533</v>
      </c>
      <c r="C449" s="13" t="s">
        <v>675</v>
      </c>
      <c r="D449" s="126" t="s">
        <v>676</v>
      </c>
      <c r="E449" s="16">
        <v>5.24</v>
      </c>
      <c r="F449" s="16">
        <v>2.3199999999999998</v>
      </c>
      <c r="G449" s="12">
        <v>45534</v>
      </c>
      <c r="H449" s="17">
        <v>2.29</v>
      </c>
      <c r="I449" s="18">
        <f t="shared" si="66"/>
        <v>-0.56297709923664119</v>
      </c>
      <c r="J449" s="53">
        <f t="shared" si="67"/>
        <v>-1.0102739726027397</v>
      </c>
    </row>
    <row r="450" spans="1:11" ht="14.25" customHeight="1" x14ac:dyDescent="0.25">
      <c r="A450" s="12"/>
      <c r="B450" s="10">
        <v>45532</v>
      </c>
      <c r="C450" s="13" t="s">
        <v>672</v>
      </c>
      <c r="D450" s="126" t="s">
        <v>671</v>
      </c>
      <c r="E450" s="16">
        <v>1.99</v>
      </c>
      <c r="F450" s="16">
        <v>1.07</v>
      </c>
      <c r="G450" s="12" t="s">
        <v>677</v>
      </c>
      <c r="H450" s="17">
        <v>1.42</v>
      </c>
      <c r="I450" s="18">
        <f t="shared" ref="I450:I455" si="68">(H450/E450-1)</f>
        <v>-0.28643216080402012</v>
      </c>
      <c r="J450" s="53">
        <f t="shared" ref="J450:J455" si="69">(H450-E450)/(E450-F450)</f>
        <v>-0.61956521739130443</v>
      </c>
    </row>
    <row r="451" spans="1:11" ht="14.25" customHeight="1" x14ac:dyDescent="0.25">
      <c r="A451" s="12"/>
      <c r="B451" s="10">
        <v>45530</v>
      </c>
      <c r="C451" s="13" t="s">
        <v>668</v>
      </c>
      <c r="D451" s="126" t="s">
        <v>667</v>
      </c>
      <c r="E451" s="16">
        <v>3.7</v>
      </c>
      <c r="F451" s="16">
        <v>2.02</v>
      </c>
      <c r="G451" s="12">
        <v>45537</v>
      </c>
      <c r="H451" s="17">
        <v>3.86</v>
      </c>
      <c r="I451" s="18">
        <f t="shared" si="68"/>
        <v>4.3243243243243246E-2</v>
      </c>
      <c r="J451" s="53">
        <f t="shared" si="69"/>
        <v>9.5238095238095052E-2</v>
      </c>
    </row>
    <row r="452" spans="1:11" ht="14.25" customHeight="1" x14ac:dyDescent="0.25">
      <c r="A452" s="12"/>
      <c r="B452" s="10">
        <v>45538</v>
      </c>
      <c r="C452" s="13" t="s">
        <v>684</v>
      </c>
      <c r="D452" s="126" t="s">
        <v>683</v>
      </c>
      <c r="E452" s="16">
        <v>3.4</v>
      </c>
      <c r="F452" s="16">
        <v>2.0299999999999998</v>
      </c>
      <c r="G452" s="12">
        <v>45539</v>
      </c>
      <c r="H452" s="17">
        <v>4.5</v>
      </c>
      <c r="I452" s="18">
        <f t="shared" si="68"/>
        <v>0.32352941176470584</v>
      </c>
      <c r="J452" s="53">
        <f t="shared" si="69"/>
        <v>0.8029197080291971</v>
      </c>
    </row>
    <row r="453" spans="1:11" ht="14.25" customHeight="1" x14ac:dyDescent="0.25">
      <c r="A453" s="12"/>
      <c r="B453" s="10">
        <v>45538</v>
      </c>
      <c r="C453" s="13" t="s">
        <v>685</v>
      </c>
      <c r="D453" s="126" t="s">
        <v>686</v>
      </c>
      <c r="E453" s="16">
        <v>5.26</v>
      </c>
      <c r="F453" s="16">
        <v>1.6</v>
      </c>
      <c r="G453" s="12">
        <v>45539</v>
      </c>
      <c r="H453" s="17">
        <v>10.66</v>
      </c>
      <c r="I453" s="18">
        <f t="shared" si="68"/>
        <v>1.0266159695817492</v>
      </c>
      <c r="J453" s="53">
        <f t="shared" si="69"/>
        <v>1.4754098360655741</v>
      </c>
    </row>
    <row r="454" spans="1:11" ht="14.25" customHeight="1" x14ac:dyDescent="0.25">
      <c r="A454" s="12"/>
      <c r="B454" s="10">
        <v>45538</v>
      </c>
      <c r="C454" s="13" t="s">
        <v>682</v>
      </c>
      <c r="D454" s="126" t="s">
        <v>681</v>
      </c>
      <c r="E454" s="16">
        <v>3.35</v>
      </c>
      <c r="F454" s="16">
        <v>1.78</v>
      </c>
      <c r="G454" s="12">
        <v>45540</v>
      </c>
      <c r="H454" s="17">
        <v>4.92</v>
      </c>
      <c r="I454" s="18">
        <f t="shared" si="68"/>
        <v>0.46865671641791029</v>
      </c>
      <c r="J454" s="53">
        <f t="shared" si="69"/>
        <v>0.99999999999999989</v>
      </c>
    </row>
    <row r="455" spans="1:11" ht="14.25" customHeight="1" x14ac:dyDescent="0.25">
      <c r="A455" s="12"/>
      <c r="B455" s="10" t="s">
        <v>698</v>
      </c>
      <c r="C455" s="13" t="s">
        <v>687</v>
      </c>
      <c r="D455" s="126" t="s">
        <v>680</v>
      </c>
      <c r="E455" s="16">
        <v>2.2999999999999998</v>
      </c>
      <c r="F455" s="16">
        <v>1.35</v>
      </c>
      <c r="G455" s="12">
        <v>45540</v>
      </c>
      <c r="H455" s="17">
        <v>1.35</v>
      </c>
      <c r="I455" s="18">
        <f t="shared" si="68"/>
        <v>-0.41304347826086951</v>
      </c>
      <c r="J455" s="53">
        <f t="shared" si="69"/>
        <v>-1</v>
      </c>
    </row>
    <row r="456" spans="1:11" ht="14.25" customHeight="1" x14ac:dyDescent="0.25">
      <c r="A456" s="12"/>
      <c r="B456" s="10">
        <v>45539</v>
      </c>
      <c r="C456" s="13" t="s">
        <v>692</v>
      </c>
      <c r="D456" s="126" t="s">
        <v>693</v>
      </c>
      <c r="E456" s="16">
        <v>1</v>
      </c>
      <c r="F456" s="16">
        <v>0.42</v>
      </c>
      <c r="G456" s="12">
        <v>45541</v>
      </c>
      <c r="H456" s="17">
        <v>1.38</v>
      </c>
      <c r="I456" s="18">
        <f>(H456/E456-1)</f>
        <v>0.37999999999999989</v>
      </c>
      <c r="J456" s="53">
        <f>(H456-E456)/(E456-F456)</f>
        <v>0.6551724137931032</v>
      </c>
    </row>
    <row r="457" spans="1:11" ht="14.25" customHeight="1" x14ac:dyDescent="0.25">
      <c r="A457" s="12"/>
      <c r="B457" s="10" t="s">
        <v>702</v>
      </c>
      <c r="C457" s="13" t="s">
        <v>699</v>
      </c>
      <c r="D457" s="126" t="s">
        <v>697</v>
      </c>
      <c r="E457" s="16">
        <v>5.83</v>
      </c>
      <c r="F457" s="16">
        <v>4.3099999999999996</v>
      </c>
      <c r="G457" s="12">
        <v>45541</v>
      </c>
      <c r="H457" s="17">
        <v>4.3</v>
      </c>
      <c r="I457" s="18">
        <f t="shared" ref="I457:I459" si="70">(H457/E457-1)</f>
        <v>-0.26243567753001718</v>
      </c>
      <c r="J457" s="53">
        <f t="shared" ref="J457" si="71">(H457-E457)/(E457-F457)</f>
        <v>-1.006578947368421</v>
      </c>
    </row>
    <row r="458" spans="1:11" ht="14.25" customHeight="1" x14ac:dyDescent="0.25">
      <c r="A458" s="12"/>
      <c r="B458" s="10" t="s">
        <v>716</v>
      </c>
      <c r="C458" s="13" t="s">
        <v>717</v>
      </c>
      <c r="D458" s="126" t="s">
        <v>703</v>
      </c>
      <c r="E458" s="16">
        <v>1.4733000000000001</v>
      </c>
      <c r="F458" s="16">
        <v>0.4</v>
      </c>
      <c r="G458" s="12" t="s">
        <v>723</v>
      </c>
      <c r="H458" s="17">
        <v>0.83</v>
      </c>
      <c r="I458" s="18">
        <f t="shared" si="70"/>
        <v>-0.43663883798275982</v>
      </c>
      <c r="J458" s="53">
        <f>(H458-E458)/(E458-F458)</f>
        <v>-0.59936643995155126</v>
      </c>
      <c r="K458" t="s">
        <v>0</v>
      </c>
    </row>
    <row r="459" spans="1:11" ht="14.25" customHeight="1" x14ac:dyDescent="0.25">
      <c r="A459" s="12"/>
      <c r="B459" s="10">
        <v>45547</v>
      </c>
      <c r="C459" s="13" t="s">
        <v>729</v>
      </c>
      <c r="D459" s="126" t="s">
        <v>728</v>
      </c>
      <c r="E459" s="16">
        <v>3.83</v>
      </c>
      <c r="F459" s="16">
        <v>0.72</v>
      </c>
      <c r="G459" s="12">
        <v>45548</v>
      </c>
      <c r="H459" s="17">
        <v>4.8</v>
      </c>
      <c r="I459" s="18">
        <f t="shared" si="70"/>
        <v>0.25326370757180139</v>
      </c>
      <c r="J459" s="53">
        <f>(H459-E459)/(E459-F459)</f>
        <v>0.31189710610932464</v>
      </c>
    </row>
    <row r="460" spans="1:11" ht="14.25" customHeight="1" x14ac:dyDescent="0.25">
      <c r="A460" s="12"/>
      <c r="B460" s="10">
        <v>45544</v>
      </c>
      <c r="C460" s="13" t="s">
        <v>709</v>
      </c>
      <c r="D460" s="126" t="s">
        <v>708</v>
      </c>
      <c r="E460" s="16">
        <v>1.78</v>
      </c>
      <c r="F460" s="16">
        <v>0.82</v>
      </c>
      <c r="G460" s="12">
        <v>45551</v>
      </c>
      <c r="H460" s="17">
        <v>1.56</v>
      </c>
      <c r="I460" s="18">
        <f>(H460/E460-1)</f>
        <v>-0.1235955056179775</v>
      </c>
      <c r="J460" s="53">
        <f>(H460-E460)/(E460-F460)</f>
        <v>-0.22916666666666663</v>
      </c>
    </row>
    <row r="461" spans="1:11" ht="14.25" customHeight="1" x14ac:dyDescent="0.25">
      <c r="A461" s="12"/>
      <c r="B461" s="10">
        <v>45545</v>
      </c>
      <c r="C461" s="13" t="s">
        <v>714</v>
      </c>
      <c r="D461" s="126" t="s">
        <v>715</v>
      </c>
      <c r="E461" s="16">
        <v>16.59</v>
      </c>
      <c r="F461" s="16">
        <v>8.56</v>
      </c>
      <c r="G461" s="12">
        <v>45551</v>
      </c>
      <c r="H461" s="17">
        <v>27.36</v>
      </c>
      <c r="I461" s="18">
        <f t="shared" ref="I461" si="72">(H461/E461-1)</f>
        <v>0.64918625678119346</v>
      </c>
      <c r="J461" s="53">
        <f t="shared" ref="J461" si="73">(H461-E461)/(E461-F461)</f>
        <v>1.3412204234122043</v>
      </c>
    </row>
    <row r="462" spans="1:11" ht="14.25" customHeight="1" x14ac:dyDescent="0.25">
      <c r="A462" s="12"/>
      <c r="B462" s="10">
        <v>45546</v>
      </c>
      <c r="C462" s="13" t="s">
        <v>725</v>
      </c>
      <c r="D462" s="126" t="s">
        <v>724</v>
      </c>
      <c r="E462" s="16">
        <v>1.85</v>
      </c>
      <c r="F462" s="16">
        <v>1.18</v>
      </c>
      <c r="G462" s="12">
        <v>45551</v>
      </c>
      <c r="H462" s="17">
        <v>3.07</v>
      </c>
      <c r="I462" s="18">
        <f t="shared" ref="I462" si="74">(H462/E462-1)</f>
        <v>0.65945945945945939</v>
      </c>
      <c r="J462" s="53">
        <f>(H462-E462)/(E462-F462)</f>
        <v>1.820895522388059</v>
      </c>
      <c r="K462" t="s">
        <v>0</v>
      </c>
    </row>
    <row r="463" spans="1:11" ht="14.25" customHeight="1" x14ac:dyDescent="0.25">
      <c r="A463" s="12"/>
      <c r="B463" s="10">
        <v>45546</v>
      </c>
      <c r="C463" s="13" t="s">
        <v>721</v>
      </c>
      <c r="D463" s="126" t="s">
        <v>722</v>
      </c>
      <c r="E463" s="16">
        <v>2.83</v>
      </c>
      <c r="F463" s="16">
        <v>0.75</v>
      </c>
      <c r="G463" s="12">
        <v>45551</v>
      </c>
      <c r="H463" s="17">
        <v>3.69</v>
      </c>
      <c r="I463" s="18">
        <f>(H463/E463-1)</f>
        <v>0.30388692579505294</v>
      </c>
      <c r="J463" s="53">
        <f>(H463-E463)/(E463-F463)</f>
        <v>0.41346153846153838</v>
      </c>
    </row>
    <row r="464" spans="1:11" x14ac:dyDescent="0.25">
      <c r="B464" s="10" t="s">
        <v>727</v>
      </c>
      <c r="C464" s="13" t="s">
        <v>726</v>
      </c>
      <c r="D464" s="35" t="s">
        <v>711</v>
      </c>
      <c r="E464" s="16">
        <v>3.625</v>
      </c>
      <c r="F464" s="16">
        <v>1.97</v>
      </c>
      <c r="G464" s="12">
        <v>45551</v>
      </c>
      <c r="H464" s="17">
        <v>3.47</v>
      </c>
      <c r="I464" s="18">
        <f t="shared" ref="I464" si="75">(H464/E464-1)</f>
        <v>-4.275862068965508E-2</v>
      </c>
      <c r="J464" s="53">
        <f>(H464-E464)/(E464-F464)/2</f>
        <v>-4.6827794561933478E-2</v>
      </c>
    </row>
    <row r="465" spans="1:10" ht="14.25" customHeight="1" x14ac:dyDescent="0.25">
      <c r="A465" s="12"/>
      <c r="B465" s="10">
        <v>45552</v>
      </c>
      <c r="C465" s="13" t="s">
        <v>731</v>
      </c>
      <c r="D465" s="126" t="s">
        <v>732</v>
      </c>
      <c r="E465" s="16">
        <v>0.52</v>
      </c>
      <c r="F465" s="16">
        <v>0.24</v>
      </c>
      <c r="G465" s="12">
        <v>45554</v>
      </c>
      <c r="H465" s="17">
        <v>0.96</v>
      </c>
      <c r="I465" s="18">
        <f>(H465/E465-1)</f>
        <v>0.84615384615384603</v>
      </c>
      <c r="J465" s="53">
        <f>(H465-E465)/(E465-F465)</f>
        <v>1.5714285714285712</v>
      </c>
    </row>
    <row r="466" spans="1:10" ht="14.25" customHeight="1" x14ac:dyDescent="0.25">
      <c r="A466" s="12"/>
      <c r="B466" s="10">
        <v>45539</v>
      </c>
      <c r="C466" s="13" t="s">
        <v>691</v>
      </c>
      <c r="D466" s="126" t="s">
        <v>690</v>
      </c>
      <c r="E466" s="16">
        <v>4.62</v>
      </c>
      <c r="F466" s="16">
        <v>2.02</v>
      </c>
      <c r="G466" s="12">
        <v>45554</v>
      </c>
      <c r="H466" s="17">
        <v>6.99</v>
      </c>
      <c r="I466" s="18">
        <f t="shared" ref="I466:I467" si="76">(H466/E466-1)</f>
        <v>0.5129870129870131</v>
      </c>
      <c r="J466" s="53">
        <f t="shared" ref="J466" si="77">(H466-E466)/(E466-F466)</f>
        <v>0.91153846153846152</v>
      </c>
    </row>
    <row r="467" spans="1:10" x14ac:dyDescent="0.25">
      <c r="B467" s="10" t="s">
        <v>730</v>
      </c>
      <c r="C467" s="13" t="s">
        <v>718</v>
      </c>
      <c r="D467" s="35" t="s">
        <v>710</v>
      </c>
      <c r="E467" s="16">
        <v>4.0650000000000004</v>
      </c>
      <c r="F467" s="16">
        <v>2.27</v>
      </c>
      <c r="G467" s="12">
        <v>45558</v>
      </c>
      <c r="H467" s="17">
        <v>5.18</v>
      </c>
      <c r="I467" s="18">
        <f t="shared" si="76"/>
        <v>0.27429274292742911</v>
      </c>
      <c r="J467" s="53">
        <f>(H467-E467)/(E467-F467)</f>
        <v>0.62116991643453989</v>
      </c>
    </row>
    <row r="468" spans="1:10" ht="14.25" customHeight="1" x14ac:dyDescent="0.25">
      <c r="A468" s="12"/>
      <c r="B468" s="10">
        <v>45552</v>
      </c>
      <c r="C468" s="13" t="s">
        <v>733</v>
      </c>
      <c r="D468" s="126" t="s">
        <v>735</v>
      </c>
      <c r="E468" s="16">
        <v>3.47</v>
      </c>
      <c r="F468" s="16">
        <v>1.88</v>
      </c>
      <c r="G468" s="12">
        <v>45558</v>
      </c>
      <c r="H468" s="17">
        <v>4.62</v>
      </c>
      <c r="I468" s="18">
        <f>(H468/E468-1)</f>
        <v>0.33141210374639773</v>
      </c>
      <c r="J468" s="53">
        <f>(H468-E468)/(E468-F468)</f>
        <v>0.72327044025157217</v>
      </c>
    </row>
    <row r="469" spans="1:10" ht="14.25" customHeight="1" x14ac:dyDescent="0.25">
      <c r="A469" s="12"/>
      <c r="B469" s="10" t="s">
        <v>736</v>
      </c>
      <c r="C469" s="13" t="s">
        <v>737</v>
      </c>
      <c r="D469" s="126" t="s">
        <v>734</v>
      </c>
      <c r="E469" s="16">
        <v>2.87</v>
      </c>
      <c r="F469" s="16">
        <v>1.18</v>
      </c>
      <c r="G469" s="12">
        <v>45558</v>
      </c>
      <c r="H469" s="17">
        <v>2.79</v>
      </c>
      <c r="I469" s="18">
        <f t="shared" ref="I469:I470" si="78">(H469/E469-1)</f>
        <v>-2.7874564459930307E-2</v>
      </c>
      <c r="J469" s="53">
        <f>(H469-E469)/(E469-F469)</f>
        <v>-4.7337278106508916E-2</v>
      </c>
    </row>
    <row r="470" spans="1:10" ht="14.25" customHeight="1" x14ac:dyDescent="0.25">
      <c r="A470" s="12"/>
      <c r="B470" s="10">
        <v>45544</v>
      </c>
      <c r="C470" s="13" t="s">
        <v>706</v>
      </c>
      <c r="D470" s="126" t="s">
        <v>707</v>
      </c>
      <c r="E470" s="16">
        <v>5.95</v>
      </c>
      <c r="F470" s="16">
        <v>3.16</v>
      </c>
      <c r="G470" s="12">
        <v>45558</v>
      </c>
      <c r="H470" s="17">
        <v>7.63</v>
      </c>
      <c r="I470" s="18">
        <f t="shared" si="78"/>
        <v>0.28235294117647047</v>
      </c>
      <c r="J470" s="53">
        <f t="shared" ref="J470" si="79">(H470-E470)/(E470-F470)</f>
        <v>0.60215053763440851</v>
      </c>
    </row>
    <row r="471" spans="1:10" ht="14.25" customHeight="1" x14ac:dyDescent="0.25">
      <c r="A471" s="12"/>
      <c r="B471" s="10">
        <v>45554</v>
      </c>
      <c r="C471" s="13" t="s">
        <v>739</v>
      </c>
      <c r="D471" s="126" t="s">
        <v>740</v>
      </c>
      <c r="E471" s="16">
        <v>1.98</v>
      </c>
      <c r="F471" s="16">
        <v>0.9</v>
      </c>
      <c r="G471" s="12">
        <v>45559</v>
      </c>
      <c r="H471" s="17">
        <v>2.48</v>
      </c>
      <c r="I471" s="18">
        <f>(H471/E471-1)</f>
        <v>0.2525252525252526</v>
      </c>
      <c r="J471" s="53">
        <f>(H471-E471)/(E471-F471)</f>
        <v>0.46296296296296291</v>
      </c>
    </row>
    <row r="472" spans="1:10" ht="14.25" customHeight="1" x14ac:dyDescent="0.25">
      <c r="A472" s="12"/>
      <c r="B472" s="10">
        <v>45540</v>
      </c>
      <c r="C472" s="13" t="s">
        <v>696</v>
      </c>
      <c r="D472" s="126" t="s">
        <v>587</v>
      </c>
      <c r="E472" s="16">
        <v>2.9</v>
      </c>
      <c r="F472" s="16">
        <v>1.81</v>
      </c>
      <c r="G472" s="12">
        <v>45561</v>
      </c>
      <c r="H472" s="17">
        <v>3.43</v>
      </c>
      <c r="I472" s="18">
        <f t="shared" ref="I472:I483" si="80">(H472/E472-1)</f>
        <v>0.1827586206896552</v>
      </c>
      <c r="J472" s="53">
        <f t="shared" ref="J472:J473" si="81">(H472-E472)/(E472-F472)</f>
        <v>0.48623853211009205</v>
      </c>
    </row>
    <row r="473" spans="1:10" ht="14.25" customHeight="1" x14ac:dyDescent="0.25">
      <c r="A473" s="12"/>
      <c r="B473" s="10">
        <v>45567</v>
      </c>
      <c r="C473" s="13" t="s">
        <v>754</v>
      </c>
      <c r="D473" s="126" t="s">
        <v>755</v>
      </c>
      <c r="E473" s="16">
        <v>5.65</v>
      </c>
      <c r="F473" s="16">
        <v>2.13</v>
      </c>
      <c r="G473" s="12">
        <v>45569</v>
      </c>
      <c r="H473" s="17">
        <v>7.71</v>
      </c>
      <c r="I473" s="18">
        <f t="shared" si="80"/>
        <v>0.36460176991150428</v>
      </c>
      <c r="J473" s="53">
        <f t="shared" si="81"/>
        <v>0.58522727272727249</v>
      </c>
    </row>
    <row r="474" spans="1:10" ht="14.25" customHeight="1" x14ac:dyDescent="0.25">
      <c r="A474" s="12"/>
      <c r="B474" s="10">
        <v>45569</v>
      </c>
      <c r="C474" s="13" t="s">
        <v>766</v>
      </c>
      <c r="D474" s="126" t="s">
        <v>767</v>
      </c>
      <c r="E474" s="16">
        <v>2.13</v>
      </c>
      <c r="F474" s="16">
        <v>0.69</v>
      </c>
      <c r="G474" s="12">
        <v>45572</v>
      </c>
      <c r="H474" s="17">
        <v>1.29</v>
      </c>
      <c r="I474" s="18">
        <f t="shared" si="80"/>
        <v>-0.39436619718309851</v>
      </c>
      <c r="J474" s="53">
        <f>(H474-E474)/(E474-F474)</f>
        <v>-0.58333333333333326</v>
      </c>
    </row>
    <row r="475" spans="1:10" ht="14.25" customHeight="1" x14ac:dyDescent="0.25">
      <c r="A475" s="12"/>
      <c r="B475" s="10">
        <v>45569</v>
      </c>
      <c r="C475" s="13" t="s">
        <v>765</v>
      </c>
      <c r="D475" s="126" t="s">
        <v>764</v>
      </c>
      <c r="E475" s="16">
        <v>3.53</v>
      </c>
      <c r="F475" s="16">
        <v>2.61</v>
      </c>
      <c r="G475" s="12">
        <v>45573</v>
      </c>
      <c r="H475" s="17">
        <v>2.93</v>
      </c>
      <c r="I475" s="18">
        <f t="shared" si="80"/>
        <v>-0.16997167138810187</v>
      </c>
      <c r="J475" s="53">
        <f>(H475-E475)/(E475-F475)</f>
        <v>-0.65217391304347794</v>
      </c>
    </row>
    <row r="476" spans="1:10" ht="14.25" customHeight="1" x14ac:dyDescent="0.25">
      <c r="A476" s="12"/>
      <c r="B476" s="10">
        <v>45572</v>
      </c>
      <c r="C476" s="13" t="s">
        <v>770</v>
      </c>
      <c r="D476" s="126" t="s">
        <v>771</v>
      </c>
      <c r="E476" s="16">
        <v>1.9</v>
      </c>
      <c r="F476" s="16">
        <v>1.08</v>
      </c>
      <c r="G476" s="12">
        <v>45574</v>
      </c>
      <c r="H476" s="17">
        <v>1.85</v>
      </c>
      <c r="I476" s="18">
        <f t="shared" si="80"/>
        <v>-2.631578947368407E-2</v>
      </c>
      <c r="J476" s="53">
        <f t="shared" ref="J476" si="82">(H476-E476)/(E476-F476)</f>
        <v>-6.0975609756097358E-2</v>
      </c>
    </row>
    <row r="477" spans="1:10" ht="14.25" customHeight="1" x14ac:dyDescent="0.25">
      <c r="A477" s="12"/>
      <c r="B477" s="10" t="s">
        <v>768</v>
      </c>
      <c r="C477" s="13" t="s">
        <v>769</v>
      </c>
      <c r="D477" s="126" t="s">
        <v>762</v>
      </c>
      <c r="E477" s="16">
        <v>2.7</v>
      </c>
      <c r="F477" s="16">
        <v>0.9</v>
      </c>
      <c r="G477" s="12">
        <v>45574</v>
      </c>
      <c r="H477" s="17">
        <v>1.34</v>
      </c>
      <c r="I477" s="18">
        <f t="shared" si="80"/>
        <v>-0.50370370370370376</v>
      </c>
      <c r="J477" s="53">
        <f>(H477-E477)/(E477-F477)</f>
        <v>-0.75555555555555554</v>
      </c>
    </row>
    <row r="478" spans="1:10" ht="14.25" customHeight="1" x14ac:dyDescent="0.25">
      <c r="A478" s="12"/>
      <c r="B478" s="10">
        <v>45567</v>
      </c>
      <c r="C478" s="13" t="s">
        <v>757</v>
      </c>
      <c r="D478" s="126" t="s">
        <v>756</v>
      </c>
      <c r="E478" s="16">
        <v>3.22</v>
      </c>
      <c r="F478" s="16">
        <v>1.42</v>
      </c>
      <c r="G478" s="12">
        <v>45580</v>
      </c>
      <c r="H478" s="17">
        <v>1.42</v>
      </c>
      <c r="I478" s="18">
        <f t="shared" si="80"/>
        <v>-0.55900621118012428</v>
      </c>
      <c r="J478" s="53">
        <f t="shared" ref="J478" si="83">(H478-E478)/(E478-F478)</f>
        <v>-1</v>
      </c>
    </row>
    <row r="479" spans="1:10" x14ac:dyDescent="0.25">
      <c r="B479" s="10" t="s">
        <v>800</v>
      </c>
      <c r="C479" s="13" t="s">
        <v>801</v>
      </c>
      <c r="D479" s="35" t="s">
        <v>793</v>
      </c>
      <c r="E479" s="16">
        <v>3.5550000000000002</v>
      </c>
      <c r="F479" s="16">
        <v>1.37</v>
      </c>
      <c r="G479" s="12">
        <v>45582</v>
      </c>
      <c r="H479" s="17">
        <v>2.41</v>
      </c>
      <c r="I479" s="18">
        <f t="shared" si="80"/>
        <v>-0.32208157524613223</v>
      </c>
      <c r="J479" s="53">
        <f>(H479-E479)/(E479-F479)</f>
        <v>-0.52402745995423339</v>
      </c>
    </row>
    <row r="480" spans="1:10" ht="14.25" customHeight="1" x14ac:dyDescent="0.25">
      <c r="B480" s="10" t="s">
        <v>794</v>
      </c>
      <c r="C480" s="13" t="s">
        <v>795</v>
      </c>
      <c r="D480" s="35" t="s">
        <v>785</v>
      </c>
      <c r="E480" s="16">
        <v>2.7749999999999999</v>
      </c>
      <c r="F480" s="16">
        <v>1.66</v>
      </c>
      <c r="G480" s="12">
        <v>45582</v>
      </c>
      <c r="H480" s="17">
        <v>3.35</v>
      </c>
      <c r="I480" s="18">
        <f t="shared" si="80"/>
        <v>0.20720720720720731</v>
      </c>
      <c r="J480" s="53">
        <f t="shared" ref="J480:J485" si="84">(H480-E480)/(E480-F480)</f>
        <v>0.51569506726457415</v>
      </c>
    </row>
    <row r="481" spans="1:11" ht="14.25" customHeight="1" x14ac:dyDescent="0.25">
      <c r="A481" s="12"/>
      <c r="B481" s="10">
        <v>45575</v>
      </c>
      <c r="C481" s="13" t="s">
        <v>792</v>
      </c>
      <c r="D481" s="126" t="s">
        <v>791</v>
      </c>
      <c r="E481" s="16">
        <v>1.86</v>
      </c>
      <c r="F481" s="16">
        <v>0.79</v>
      </c>
      <c r="G481" s="12">
        <v>45582</v>
      </c>
      <c r="H481" s="17">
        <v>2.37</v>
      </c>
      <c r="I481" s="18">
        <f t="shared" si="80"/>
        <v>0.27419354838709675</v>
      </c>
      <c r="J481" s="53">
        <f t="shared" si="84"/>
        <v>0.47663551401869159</v>
      </c>
      <c r="K481" t="s">
        <v>0</v>
      </c>
    </row>
    <row r="482" spans="1:11" ht="14.25" customHeight="1" x14ac:dyDescent="0.25">
      <c r="A482" s="12"/>
      <c r="B482" s="10">
        <v>45573</v>
      </c>
      <c r="C482" s="13" t="s">
        <v>844</v>
      </c>
      <c r="D482" s="126" t="s">
        <v>774</v>
      </c>
      <c r="E482" s="16">
        <v>0.67</v>
      </c>
      <c r="F482" s="16">
        <v>0.25</v>
      </c>
      <c r="G482" s="12">
        <v>45582</v>
      </c>
      <c r="H482" s="17">
        <v>1.21</v>
      </c>
      <c r="I482" s="18">
        <f t="shared" si="80"/>
        <v>0.80597014925373123</v>
      </c>
      <c r="J482" s="53">
        <f t="shared" si="84"/>
        <v>1.2857142857142854</v>
      </c>
    </row>
    <row r="483" spans="1:11" ht="14.25" customHeight="1" x14ac:dyDescent="0.25">
      <c r="A483" s="12"/>
      <c r="B483" s="10">
        <v>45569</v>
      </c>
      <c r="C483" s="13" t="s">
        <v>763</v>
      </c>
      <c r="D483" s="126" t="s">
        <v>761</v>
      </c>
      <c r="E483" s="16">
        <v>4.03</v>
      </c>
      <c r="F483" s="16">
        <v>1.78</v>
      </c>
      <c r="G483" s="12">
        <v>45586</v>
      </c>
      <c r="H483" s="17">
        <v>3.12</v>
      </c>
      <c r="I483" s="18">
        <f t="shared" si="80"/>
        <v>-0.22580645161290325</v>
      </c>
      <c r="J483" s="53">
        <f t="shared" si="84"/>
        <v>-0.4044444444444445</v>
      </c>
    </row>
    <row r="484" spans="1:11" ht="14.25" customHeight="1" x14ac:dyDescent="0.25">
      <c r="A484" s="12"/>
      <c r="B484" s="10">
        <v>45573</v>
      </c>
      <c r="C484" s="13" t="s">
        <v>776</v>
      </c>
      <c r="D484" s="126" t="s">
        <v>775</v>
      </c>
      <c r="E484" s="16">
        <v>3.46</v>
      </c>
      <c r="F484" s="16">
        <v>0.89</v>
      </c>
      <c r="G484" s="12">
        <v>45586</v>
      </c>
      <c r="H484" s="17">
        <v>3.34</v>
      </c>
      <c r="I484" s="18">
        <f>(H484/E484-1)</f>
        <v>-3.4682080924855474E-2</v>
      </c>
      <c r="J484" s="53">
        <f t="shared" si="84"/>
        <v>-4.6692607003891093E-2</v>
      </c>
    </row>
    <row r="485" spans="1:11" ht="14.25" customHeight="1" x14ac:dyDescent="0.25">
      <c r="A485" s="12"/>
      <c r="B485" s="10">
        <v>45575</v>
      </c>
      <c r="C485" s="13" t="s">
        <v>790</v>
      </c>
      <c r="D485" s="126" t="s">
        <v>789</v>
      </c>
      <c r="E485" s="16">
        <v>6.53</v>
      </c>
      <c r="F485" s="16">
        <v>3.2</v>
      </c>
      <c r="G485" s="12">
        <v>45586</v>
      </c>
      <c r="H485" s="17">
        <v>9.83</v>
      </c>
      <c r="I485" s="18">
        <f t="shared" ref="I485:I489" si="85">(H485/E485-1)</f>
        <v>0.50535987748851441</v>
      </c>
      <c r="J485" s="53">
        <f t="shared" si="84"/>
        <v>0.99099099099099086</v>
      </c>
    </row>
    <row r="486" spans="1:11" x14ac:dyDescent="0.25">
      <c r="B486" s="10" t="s">
        <v>811</v>
      </c>
      <c r="C486" s="13" t="s">
        <v>812</v>
      </c>
      <c r="D486" s="35" t="s">
        <v>796</v>
      </c>
      <c r="E486" s="16">
        <v>4.4649999999999999</v>
      </c>
      <c r="F486" s="16">
        <v>0.82</v>
      </c>
      <c r="G486" s="12">
        <v>45586</v>
      </c>
      <c r="H486" s="17">
        <v>4.5</v>
      </c>
      <c r="I486" s="18">
        <f t="shared" si="85"/>
        <v>7.838745800671898E-3</v>
      </c>
      <c r="J486" s="53">
        <f>(H486-E486)/(E486-F486)</f>
        <v>9.6021947873800115E-3</v>
      </c>
    </row>
    <row r="487" spans="1:11" x14ac:dyDescent="0.25">
      <c r="B487" s="10" t="s">
        <v>806</v>
      </c>
      <c r="C487" s="13" t="s">
        <v>807</v>
      </c>
      <c r="D487" s="35" t="s">
        <v>797</v>
      </c>
      <c r="E487" s="16">
        <v>6.53</v>
      </c>
      <c r="F487" s="16">
        <v>4.67</v>
      </c>
      <c r="G487" s="12">
        <v>45586</v>
      </c>
      <c r="H487" s="17">
        <v>7.05</v>
      </c>
      <c r="I487" s="18">
        <f t="shared" si="85"/>
        <v>7.963246554364467E-2</v>
      </c>
      <c r="J487" s="53">
        <f>(H487-E487)/(E487-F487)</f>
        <v>0.27956989247311798</v>
      </c>
    </row>
    <row r="488" spans="1:11" ht="14.25" customHeight="1" x14ac:dyDescent="0.25">
      <c r="A488" s="12"/>
      <c r="B488" s="10">
        <v>45583</v>
      </c>
      <c r="C488" s="13" t="s">
        <v>818</v>
      </c>
      <c r="D488" s="126" t="s">
        <v>817</v>
      </c>
      <c r="E488" s="16">
        <v>2.67</v>
      </c>
      <c r="F488" s="16">
        <v>1.53</v>
      </c>
      <c r="G488" s="12">
        <v>45587</v>
      </c>
      <c r="H488" s="17">
        <v>2.56</v>
      </c>
      <c r="I488" s="18">
        <f t="shared" si="85"/>
        <v>-4.1198501872659166E-2</v>
      </c>
      <c r="J488" s="53">
        <f t="shared" ref="J488:J490" si="86">(H488-E488)/(E488-F488)</f>
        <v>-9.6491228070175336E-2</v>
      </c>
    </row>
    <row r="489" spans="1:11" ht="14.25" customHeight="1" x14ac:dyDescent="0.25">
      <c r="A489" s="12"/>
      <c r="B489" s="10">
        <v>45581</v>
      </c>
      <c r="C489" s="13" t="s">
        <v>809</v>
      </c>
      <c r="D489" s="126" t="s">
        <v>810</v>
      </c>
      <c r="E489" s="16">
        <v>3.17</v>
      </c>
      <c r="F489" s="16">
        <v>2.17</v>
      </c>
      <c r="G489" s="12">
        <v>45587</v>
      </c>
      <c r="H489" s="17">
        <v>2.71</v>
      </c>
      <c r="I489" s="18">
        <f t="shared" si="85"/>
        <v>-0.14511041009463721</v>
      </c>
      <c r="J489" s="53">
        <f t="shared" si="86"/>
        <v>-0.45999999999999996</v>
      </c>
    </row>
    <row r="490" spans="1:11" x14ac:dyDescent="0.25">
      <c r="B490" s="10">
        <v>45587</v>
      </c>
      <c r="C490" s="13" t="s">
        <v>833</v>
      </c>
      <c r="D490" s="35" t="s">
        <v>826</v>
      </c>
      <c r="E490" s="16">
        <v>5.09</v>
      </c>
      <c r="F490" s="16">
        <v>3.43</v>
      </c>
      <c r="G490" s="12">
        <v>45589</v>
      </c>
      <c r="H490" s="17">
        <v>5.14</v>
      </c>
      <c r="I490" s="18">
        <f>(H490/E490-1)</f>
        <v>9.8231827111983083E-3</v>
      </c>
      <c r="J490" s="53">
        <f t="shared" si="86"/>
        <v>3.0120481927710743E-2</v>
      </c>
    </row>
    <row r="491" spans="1:11" x14ac:dyDescent="0.25">
      <c r="B491" s="10" t="s">
        <v>816</v>
      </c>
      <c r="C491" s="13" t="s">
        <v>815</v>
      </c>
      <c r="D491" s="35" t="s">
        <v>802</v>
      </c>
      <c r="E491" s="16">
        <v>7.4550000000000001</v>
      </c>
      <c r="F491" s="16">
        <v>2.38</v>
      </c>
      <c r="G491" s="12">
        <v>45593</v>
      </c>
      <c r="H491" s="17">
        <v>5.78</v>
      </c>
      <c r="I491" s="18">
        <f t="shared" ref="I491:I493" si="87">(H491/E491-1)</f>
        <v>-0.22468142186452045</v>
      </c>
      <c r="J491" s="53">
        <f>(H491-E491)/(E491-F491)</f>
        <v>-0.33004926108374377</v>
      </c>
    </row>
    <row r="492" spans="1:11" ht="14.25" customHeight="1" x14ac:dyDescent="0.25">
      <c r="A492" s="12"/>
      <c r="B492" s="10" t="s">
        <v>828</v>
      </c>
      <c r="C492" s="13" t="s">
        <v>827</v>
      </c>
      <c r="D492" s="126" t="s">
        <v>819</v>
      </c>
      <c r="E492" s="16">
        <v>3.85</v>
      </c>
      <c r="F492" s="16">
        <v>1.93</v>
      </c>
      <c r="G492" s="12">
        <v>45593</v>
      </c>
      <c r="H492" s="17">
        <v>4.8600000000000003</v>
      </c>
      <c r="I492" s="18">
        <f t="shared" si="87"/>
        <v>0.26233766233766231</v>
      </c>
      <c r="J492" s="53">
        <f>(H492-E492)/(E492-F492)</f>
        <v>0.52604166666666674</v>
      </c>
      <c r="K492" t="s">
        <v>0</v>
      </c>
    </row>
    <row r="493" spans="1:11" x14ac:dyDescent="0.25">
      <c r="B493" s="10">
        <v>45589</v>
      </c>
      <c r="C493" s="13" t="s">
        <v>835</v>
      </c>
      <c r="D493" s="35" t="s">
        <v>834</v>
      </c>
      <c r="E493" s="16">
        <v>3.36</v>
      </c>
      <c r="F493" s="16">
        <v>1.21</v>
      </c>
      <c r="G493" s="12">
        <v>45593</v>
      </c>
      <c r="H493" s="17">
        <v>3.97</v>
      </c>
      <c r="I493" s="18">
        <f t="shared" si="87"/>
        <v>0.18154761904761907</v>
      </c>
      <c r="J493" s="53">
        <f>(H493-E493)/(E493-F493)</f>
        <v>0.28372093023255829</v>
      </c>
    </row>
    <row r="494" spans="1:11" x14ac:dyDescent="0.25">
      <c r="B494" s="10">
        <v>45589</v>
      </c>
      <c r="C494" s="13" t="s">
        <v>837</v>
      </c>
      <c r="D494" s="35" t="s">
        <v>836</v>
      </c>
      <c r="E494" s="16">
        <v>5.67</v>
      </c>
      <c r="F494" s="16">
        <v>4.4400000000000004</v>
      </c>
      <c r="G494" s="12">
        <v>45594</v>
      </c>
      <c r="H494" s="17">
        <v>5.01</v>
      </c>
      <c r="I494" s="18">
        <f>(H494/E494-1)</f>
        <v>-0.1164021164021164</v>
      </c>
      <c r="J494" s="53">
        <f t="shared" ref="J494:J496" si="88">(H494-E494)/(E494-F494)</f>
        <v>-0.5365853658536589</v>
      </c>
    </row>
    <row r="495" spans="1:11" x14ac:dyDescent="0.25">
      <c r="B495" s="10">
        <v>45586</v>
      </c>
      <c r="C495" s="13" t="s">
        <v>821</v>
      </c>
      <c r="D495" s="35" t="s">
        <v>820</v>
      </c>
      <c r="E495" s="16">
        <v>1.31</v>
      </c>
      <c r="F495" s="16">
        <v>0.8</v>
      </c>
      <c r="G495" s="12">
        <v>45594</v>
      </c>
      <c r="H495" s="17">
        <v>1.38</v>
      </c>
      <c r="I495" s="18">
        <f>(H495/E495-1)</f>
        <v>5.3435114503816772E-2</v>
      </c>
      <c r="J495" s="53">
        <f t="shared" si="88"/>
        <v>0.13725490196078399</v>
      </c>
    </row>
    <row r="496" spans="1:11" x14ac:dyDescent="0.25">
      <c r="B496" s="10">
        <v>45586</v>
      </c>
      <c r="C496" s="13" t="s">
        <v>822</v>
      </c>
      <c r="D496" s="35" t="s">
        <v>823</v>
      </c>
      <c r="E496" s="16">
        <v>5.57</v>
      </c>
      <c r="F496" s="16">
        <v>4.01</v>
      </c>
      <c r="G496" s="12">
        <v>45594</v>
      </c>
      <c r="H496" s="17">
        <v>5.21</v>
      </c>
      <c r="I496" s="18">
        <f>(H496/E496-1)</f>
        <v>-6.4631956912028832E-2</v>
      </c>
      <c r="J496" s="53">
        <f t="shared" si="88"/>
        <v>-0.23076923076923089</v>
      </c>
    </row>
    <row r="497" spans="1:11" ht="14.25" customHeight="1" x14ac:dyDescent="0.25">
      <c r="A497" s="12"/>
      <c r="B497" s="10">
        <v>45595</v>
      </c>
      <c r="C497" s="13" t="s">
        <v>842</v>
      </c>
      <c r="D497" s="126" t="s">
        <v>843</v>
      </c>
      <c r="E497" s="16">
        <v>1.8</v>
      </c>
      <c r="F497" s="16">
        <v>0.68</v>
      </c>
      <c r="G497" s="12">
        <v>45601</v>
      </c>
      <c r="H497" s="17">
        <v>2.09</v>
      </c>
      <c r="I497" s="18">
        <f t="shared" ref="I497:I502" si="89">(H497/E497-1)</f>
        <v>0.16111111111111098</v>
      </c>
      <c r="J497" s="53">
        <f>(H497-E497)/(E497-F497)</f>
        <v>0.25892857142857123</v>
      </c>
    </row>
    <row r="498" spans="1:11" ht="14.25" customHeight="1" x14ac:dyDescent="0.25">
      <c r="A498" s="12"/>
      <c r="B498" s="10">
        <v>45596</v>
      </c>
      <c r="C498" s="13" t="s">
        <v>847</v>
      </c>
      <c r="D498" s="126" t="s">
        <v>845</v>
      </c>
      <c r="E498" s="16">
        <v>0.74</v>
      </c>
      <c r="F498" s="16">
        <v>0.28999999999999998</v>
      </c>
      <c r="G498" s="12">
        <v>45601</v>
      </c>
      <c r="H498" s="17">
        <v>0.87</v>
      </c>
      <c r="I498" s="18">
        <f t="shared" si="89"/>
        <v>0.17567567567567566</v>
      </c>
      <c r="J498" s="53">
        <f>(H498-E498)/(E498-F498)</f>
        <v>0.28888888888888892</v>
      </c>
    </row>
    <row r="499" spans="1:11" ht="14.25" customHeight="1" x14ac:dyDescent="0.25">
      <c r="A499" s="12"/>
      <c r="B499" s="10">
        <v>45596</v>
      </c>
      <c r="C499" s="13" t="s">
        <v>848</v>
      </c>
      <c r="D499" s="126" t="s">
        <v>846</v>
      </c>
      <c r="E499" s="16">
        <v>0.63</v>
      </c>
      <c r="F499" s="16">
        <v>0.28000000000000003</v>
      </c>
      <c r="G499" s="12">
        <v>45601</v>
      </c>
      <c r="H499" s="17">
        <v>0.54</v>
      </c>
      <c r="I499" s="18">
        <f t="shared" si="89"/>
        <v>-0.14285714285714279</v>
      </c>
      <c r="J499" s="53">
        <f t="shared" ref="J499:J502" si="90">(H499-E499)/(E499-F499)</f>
        <v>-0.25714285714285706</v>
      </c>
    </row>
    <row r="500" spans="1:11" ht="14.25" customHeight="1" x14ac:dyDescent="0.25">
      <c r="A500" s="12"/>
      <c r="B500" s="10">
        <v>45600</v>
      </c>
      <c r="C500" s="13" t="s">
        <v>849</v>
      </c>
      <c r="D500" s="126" t="s">
        <v>850</v>
      </c>
      <c r="E500" s="16">
        <v>4.4000000000000004</v>
      </c>
      <c r="F500" s="16">
        <v>2.91</v>
      </c>
      <c r="G500" s="12">
        <v>45602</v>
      </c>
      <c r="H500" s="17">
        <v>2.89</v>
      </c>
      <c r="I500" s="18">
        <f t="shared" si="89"/>
        <v>-0.34318181818181825</v>
      </c>
      <c r="J500" s="53">
        <f t="shared" si="90"/>
        <v>-1.0134228187919463</v>
      </c>
    </row>
    <row r="501" spans="1:11" ht="14.25" customHeight="1" x14ac:dyDescent="0.25">
      <c r="A501" s="12"/>
      <c r="B501" s="10">
        <v>45602</v>
      </c>
      <c r="C501" s="13" t="s">
        <v>864</v>
      </c>
      <c r="D501" s="126" t="s">
        <v>865</v>
      </c>
      <c r="E501" s="16">
        <v>2.4900000000000002</v>
      </c>
      <c r="F501" s="16">
        <v>1.29</v>
      </c>
      <c r="G501" s="12">
        <v>45604</v>
      </c>
      <c r="H501" s="17">
        <v>2.23</v>
      </c>
      <c r="I501" s="18">
        <f t="shared" si="89"/>
        <v>-0.104417670682731</v>
      </c>
      <c r="J501" s="53">
        <f t="shared" si="90"/>
        <v>-0.21666666666666684</v>
      </c>
    </row>
    <row r="502" spans="1:11" ht="14.25" customHeight="1" x14ac:dyDescent="0.25">
      <c r="A502" s="12"/>
      <c r="B502" s="10">
        <v>45603</v>
      </c>
      <c r="C502" s="13" t="s">
        <v>706</v>
      </c>
      <c r="D502" s="126" t="s">
        <v>707</v>
      </c>
      <c r="E502" s="16">
        <v>3.67</v>
      </c>
      <c r="F502" s="16">
        <v>1.64</v>
      </c>
      <c r="G502" s="12">
        <v>45607</v>
      </c>
      <c r="H502" s="17">
        <v>3.47</v>
      </c>
      <c r="I502" s="18">
        <f t="shared" si="89"/>
        <v>-5.4495912806539426E-2</v>
      </c>
      <c r="J502" s="53">
        <f t="shared" si="90"/>
        <v>-9.8522167487684581E-2</v>
      </c>
    </row>
    <row r="503" spans="1:11" ht="14.25" customHeight="1" x14ac:dyDescent="0.25">
      <c r="A503" s="12"/>
      <c r="B503" s="10">
        <v>45604</v>
      </c>
      <c r="C503" s="13" t="s">
        <v>869</v>
      </c>
      <c r="D503" s="126" t="s">
        <v>870</v>
      </c>
      <c r="E503" s="16">
        <v>5.16</v>
      </c>
      <c r="F503" s="16">
        <v>0.5</v>
      </c>
      <c r="G503" s="12">
        <v>45607</v>
      </c>
      <c r="H503" s="17">
        <v>6.18</v>
      </c>
      <c r="I503" s="18">
        <f t="shared" ref="I503" si="91">(H503/E503-1)</f>
        <v>0.19767441860465107</v>
      </c>
      <c r="J503" s="53">
        <f t="shared" ref="J503" si="92">(H503-E503)/(E503-F503)</f>
        <v>0.21888412017167372</v>
      </c>
    </row>
    <row r="504" spans="1:11" ht="14.25" customHeight="1" x14ac:dyDescent="0.25">
      <c r="A504" s="12"/>
      <c r="B504" s="10">
        <v>45602</v>
      </c>
      <c r="C504" s="13" t="s">
        <v>857</v>
      </c>
      <c r="D504" s="126" t="s">
        <v>856</v>
      </c>
      <c r="E504" s="16">
        <v>1.1100000000000001</v>
      </c>
      <c r="F504" s="16">
        <v>0.17</v>
      </c>
      <c r="G504" s="12">
        <v>45608</v>
      </c>
      <c r="H504" s="17">
        <v>0.95</v>
      </c>
      <c r="I504" s="18">
        <f>(H504/E504-1)</f>
        <v>-0.14414414414414423</v>
      </c>
      <c r="J504" s="53">
        <f>(H504-E504)/(E504-F504)</f>
        <v>-0.17021276595744694</v>
      </c>
    </row>
    <row r="505" spans="1:11" ht="14.25" customHeight="1" x14ac:dyDescent="0.25">
      <c r="A505" s="12"/>
      <c r="B505" s="10">
        <v>45603</v>
      </c>
      <c r="C505" s="13" t="s">
        <v>866</v>
      </c>
      <c r="D505" s="126" t="s">
        <v>867</v>
      </c>
      <c r="E505" s="16">
        <v>1.85</v>
      </c>
      <c r="F505" s="16">
        <v>0.45</v>
      </c>
      <c r="G505" s="12">
        <v>45608</v>
      </c>
      <c r="H505" s="17">
        <v>1.62</v>
      </c>
      <c r="I505" s="18">
        <f>(H505/E505-1)</f>
        <v>-0.12432432432432428</v>
      </c>
      <c r="J505" s="53">
        <f>(H505-E505)/(E505-F505)</f>
        <v>-0.16428571428571426</v>
      </c>
    </row>
    <row r="506" spans="1:11" ht="14.25" customHeight="1" x14ac:dyDescent="0.25">
      <c r="A506" s="12"/>
      <c r="B506" s="10" t="s">
        <v>875</v>
      </c>
      <c r="C506" s="13" t="s">
        <v>874</v>
      </c>
      <c r="D506" s="126" t="s">
        <v>868</v>
      </c>
      <c r="E506" s="16">
        <v>5.33</v>
      </c>
      <c r="F506" s="16">
        <v>2.77</v>
      </c>
      <c r="G506" s="12">
        <v>45610</v>
      </c>
      <c r="H506" s="17">
        <v>7.12</v>
      </c>
      <c r="I506" s="18">
        <f t="shared" ref="I506" si="93">(H506/E506-1)</f>
        <v>0.33583489681050649</v>
      </c>
      <c r="J506" s="53">
        <f>(H506-E506)/(E506-F506)</f>
        <v>0.69921875</v>
      </c>
      <c r="K506" t="s">
        <v>0</v>
      </c>
    </row>
    <row r="507" spans="1:11" ht="14.25" customHeight="1" x14ac:dyDescent="0.25">
      <c r="A507" s="12"/>
      <c r="B507" s="10">
        <v>45608</v>
      </c>
      <c r="C507" s="13" t="s">
        <v>883</v>
      </c>
      <c r="D507" s="126" t="s">
        <v>882</v>
      </c>
      <c r="E507" s="16">
        <v>11.26</v>
      </c>
      <c r="F507" s="16">
        <v>4.6100000000000003</v>
      </c>
      <c r="G507" s="12">
        <v>45610</v>
      </c>
      <c r="H507" s="17">
        <v>4.59</v>
      </c>
      <c r="I507" s="18">
        <f>(H507/E507-1)</f>
        <v>-0.59236234458259318</v>
      </c>
      <c r="J507" s="53">
        <f>(H507-E507)/(E507-F507)</f>
        <v>-1.0030075187969925</v>
      </c>
    </row>
    <row r="508" spans="1:11" ht="14.25" customHeight="1" x14ac:dyDescent="0.25">
      <c r="A508" s="12"/>
      <c r="B508" s="10">
        <v>45607</v>
      </c>
      <c r="C508" s="13" t="s">
        <v>876</v>
      </c>
      <c r="D508" s="126" t="s">
        <v>877</v>
      </c>
      <c r="E508" s="16">
        <v>8.59</v>
      </c>
      <c r="F508" s="16">
        <v>2.89</v>
      </c>
      <c r="G508" s="12">
        <v>45611</v>
      </c>
      <c r="H508" s="17">
        <v>10.72</v>
      </c>
      <c r="I508" s="18">
        <f t="shared" ref="I508:I525" si="94">(H508/E508-1)</f>
        <v>0.24796274738067536</v>
      </c>
      <c r="J508" s="53">
        <f t="shared" ref="J508:J510" si="95">(H508-E508)/(E508-F508)</f>
        <v>0.37368421052631595</v>
      </c>
    </row>
    <row r="509" spans="1:11" ht="14.25" customHeight="1" x14ac:dyDescent="0.25">
      <c r="A509" s="12"/>
      <c r="B509" s="10">
        <v>45609</v>
      </c>
      <c r="C509" s="13" t="s">
        <v>888</v>
      </c>
      <c r="D509" s="126" t="s">
        <v>887</v>
      </c>
      <c r="E509" s="16">
        <v>2.14</v>
      </c>
      <c r="F509" s="16">
        <v>1.04</v>
      </c>
      <c r="G509" s="12">
        <v>45614</v>
      </c>
      <c r="H509" s="17">
        <v>2.09</v>
      </c>
      <c r="I509" s="18">
        <f t="shared" si="94"/>
        <v>-2.336448598130858E-2</v>
      </c>
      <c r="J509" s="53">
        <f t="shared" si="95"/>
        <v>-4.5454545454545692E-2</v>
      </c>
    </row>
    <row r="510" spans="1:11" ht="14.25" customHeight="1" x14ac:dyDescent="0.25">
      <c r="A510" s="12"/>
      <c r="B510" s="10">
        <v>45610</v>
      </c>
      <c r="C510" s="13" t="s">
        <v>892</v>
      </c>
      <c r="D510" s="126" t="s">
        <v>893</v>
      </c>
      <c r="E510" s="16">
        <v>2.2599999999999998</v>
      </c>
      <c r="F510" s="16">
        <v>1.02</v>
      </c>
      <c r="G510" s="12">
        <v>45614</v>
      </c>
      <c r="H510" s="17">
        <v>2.4300000000000002</v>
      </c>
      <c r="I510" s="18">
        <f t="shared" si="94"/>
        <v>7.5221238938053325E-2</v>
      </c>
      <c r="J510" s="53">
        <f t="shared" si="95"/>
        <v>0.13709677419354871</v>
      </c>
    </row>
    <row r="511" spans="1:11" x14ac:dyDescent="0.25">
      <c r="B511" s="10">
        <v>45607</v>
      </c>
      <c r="C511" s="13" t="s">
        <v>879</v>
      </c>
      <c r="D511" s="35" t="s">
        <v>878</v>
      </c>
      <c r="E511" s="16">
        <v>8.14</v>
      </c>
      <c r="F511" s="16">
        <v>2.17</v>
      </c>
      <c r="G511" s="12">
        <v>45248</v>
      </c>
      <c r="H511" s="17">
        <v>9.33</v>
      </c>
      <c r="I511" s="18">
        <f t="shared" si="94"/>
        <v>0.14619164619164615</v>
      </c>
      <c r="J511" s="53">
        <f>(H511-E511)/(E511-F511)</f>
        <v>0.19932998324958112</v>
      </c>
    </row>
    <row r="512" spans="1:11" ht="14.25" customHeight="1" x14ac:dyDescent="0.25">
      <c r="A512" s="12"/>
      <c r="B512" s="10" t="s">
        <v>896</v>
      </c>
      <c r="C512" s="13" t="s">
        <v>897</v>
      </c>
      <c r="D512" s="126" t="s">
        <v>889</v>
      </c>
      <c r="E512" s="16">
        <v>2.74</v>
      </c>
      <c r="F512" s="16">
        <v>1.91</v>
      </c>
      <c r="G512" s="12">
        <v>45615</v>
      </c>
      <c r="H512" s="17">
        <v>1.91</v>
      </c>
      <c r="I512" s="18">
        <f t="shared" si="94"/>
        <v>-0.30291970802919721</v>
      </c>
      <c r="J512" s="53">
        <f>(H512-E512)/(E512-F512)</f>
        <v>-1</v>
      </c>
    </row>
    <row r="513" spans="1:11" ht="14.25" customHeight="1" x14ac:dyDescent="0.25">
      <c r="A513" s="12"/>
      <c r="B513" s="10">
        <v>45614</v>
      </c>
      <c r="C513" s="13" t="s">
        <v>903</v>
      </c>
      <c r="D513" s="126" t="s">
        <v>902</v>
      </c>
      <c r="E513" s="16">
        <v>7.04</v>
      </c>
      <c r="F513" s="16">
        <v>4.26</v>
      </c>
      <c r="G513" s="12">
        <v>45615</v>
      </c>
      <c r="H513" s="17">
        <v>4.26</v>
      </c>
      <c r="I513" s="18">
        <f t="shared" si="94"/>
        <v>-0.39488636363636365</v>
      </c>
      <c r="J513" s="53">
        <f t="shared" ref="J513:J514" si="96">(H513-E513)/(E513-F513)</f>
        <v>-1</v>
      </c>
    </row>
    <row r="514" spans="1:11" ht="14.25" customHeight="1" x14ac:dyDescent="0.25">
      <c r="A514" s="12"/>
      <c r="B514" s="10">
        <v>45615</v>
      </c>
      <c r="C514" s="13" t="s">
        <v>913</v>
      </c>
      <c r="D514" s="126" t="s">
        <v>893</v>
      </c>
      <c r="E514" s="16">
        <v>2.13</v>
      </c>
      <c r="F514" s="16">
        <v>1.37</v>
      </c>
      <c r="G514" s="12">
        <v>45617</v>
      </c>
      <c r="H514" s="17">
        <v>1.67</v>
      </c>
      <c r="I514" s="18">
        <f t="shared" si="94"/>
        <v>-0.215962441314554</v>
      </c>
      <c r="J514" s="53">
        <f t="shared" si="96"/>
        <v>-0.60526315789473695</v>
      </c>
    </row>
    <row r="515" spans="1:11" x14ac:dyDescent="0.25">
      <c r="B515" s="10">
        <v>45618</v>
      </c>
      <c r="C515" s="13" t="s">
        <v>923</v>
      </c>
      <c r="D515" s="35" t="s">
        <v>924</v>
      </c>
      <c r="E515" s="16">
        <v>3.22</v>
      </c>
      <c r="F515" s="16">
        <v>1.35</v>
      </c>
      <c r="G515" s="12">
        <v>45623</v>
      </c>
      <c r="H515" s="17">
        <v>2.2599999999999998</v>
      </c>
      <c r="I515" s="18">
        <f t="shared" si="94"/>
        <v>-0.29813664596273304</v>
      </c>
      <c r="J515" s="53">
        <f>(H515-E515)/(E515-F515)</f>
        <v>-0.51336898395721942</v>
      </c>
    </row>
    <row r="516" spans="1:11" ht="14.25" customHeight="1" x14ac:dyDescent="0.25">
      <c r="A516" s="12"/>
      <c r="B516" s="10">
        <v>45622</v>
      </c>
      <c r="C516" s="13" t="s">
        <v>930</v>
      </c>
      <c r="D516" s="126" t="s">
        <v>931</v>
      </c>
      <c r="E516" s="16">
        <v>3.18</v>
      </c>
      <c r="F516" s="16">
        <v>2.02</v>
      </c>
      <c r="G516" s="12">
        <v>45623</v>
      </c>
      <c r="H516" s="17">
        <v>1.23</v>
      </c>
      <c r="I516" s="18">
        <f t="shared" si="94"/>
        <v>-0.6132075471698113</v>
      </c>
      <c r="J516" s="53">
        <f t="shared" ref="J516:J520" si="97">(H516-E516)/(E516-F516)</f>
        <v>-1.6810344827586206</v>
      </c>
    </row>
    <row r="517" spans="1:11" ht="14.25" customHeight="1" x14ac:dyDescent="0.25">
      <c r="A517" s="12"/>
      <c r="B517" s="10">
        <v>45621</v>
      </c>
      <c r="C517" s="13" t="s">
        <v>927</v>
      </c>
      <c r="D517" s="126" t="s">
        <v>928</v>
      </c>
      <c r="E517" s="16">
        <v>1.37</v>
      </c>
      <c r="F517" s="16">
        <v>0.82</v>
      </c>
      <c r="G517" s="12">
        <v>45623</v>
      </c>
      <c r="H517" s="17">
        <v>1.17</v>
      </c>
      <c r="I517" s="18">
        <f t="shared" si="94"/>
        <v>-0.14598540145985417</v>
      </c>
      <c r="J517" s="53">
        <f t="shared" si="97"/>
        <v>-0.36363636363636387</v>
      </c>
    </row>
    <row r="518" spans="1:11" ht="14.25" customHeight="1" x14ac:dyDescent="0.25">
      <c r="A518" s="12"/>
      <c r="B518" s="10" t="s">
        <v>920</v>
      </c>
      <c r="C518" s="13" t="s">
        <v>921</v>
      </c>
      <c r="D518" s="126" t="s">
        <v>912</v>
      </c>
      <c r="E518" s="16">
        <v>1.395</v>
      </c>
      <c r="F518" s="16">
        <v>0.27</v>
      </c>
      <c r="G518" s="12">
        <v>45624</v>
      </c>
      <c r="H518" s="17">
        <v>2.12</v>
      </c>
      <c r="I518" s="18">
        <f t="shared" si="94"/>
        <v>0.51971326164874565</v>
      </c>
      <c r="J518" s="53">
        <f t="shared" si="97"/>
        <v>0.64444444444444449</v>
      </c>
      <c r="K518" t="s">
        <v>0</v>
      </c>
    </row>
    <row r="519" spans="1:11" ht="14.25" customHeight="1" x14ac:dyDescent="0.25">
      <c r="A519" s="12"/>
      <c r="B519" s="10">
        <v>45617</v>
      </c>
      <c r="C519" s="13" t="s">
        <v>919</v>
      </c>
      <c r="D519" s="126" t="s">
        <v>918</v>
      </c>
      <c r="E519" s="16">
        <v>7.8</v>
      </c>
      <c r="F519" s="16">
        <v>4.59</v>
      </c>
      <c r="G519" s="12">
        <v>45624</v>
      </c>
      <c r="H519" s="17">
        <v>10.57</v>
      </c>
      <c r="I519" s="18">
        <f t="shared" si="94"/>
        <v>0.3551282051282052</v>
      </c>
      <c r="J519" s="53">
        <f t="shared" si="97"/>
        <v>0.86292834890965753</v>
      </c>
      <c r="K519" t="s">
        <v>0</v>
      </c>
    </row>
    <row r="520" spans="1:11" ht="14.25" customHeight="1" x14ac:dyDescent="0.25">
      <c r="A520" s="12"/>
      <c r="B520" s="10">
        <v>45614</v>
      </c>
      <c r="C520" s="13" t="s">
        <v>901</v>
      </c>
      <c r="D520" s="126" t="s">
        <v>900</v>
      </c>
      <c r="E520" s="16">
        <v>1.04</v>
      </c>
      <c r="F520" s="16">
        <v>0.72</v>
      </c>
      <c r="G520" s="12">
        <v>45624</v>
      </c>
      <c r="H520" s="17">
        <v>0.93</v>
      </c>
      <c r="I520" s="18">
        <f t="shared" si="94"/>
        <v>-0.10576923076923073</v>
      </c>
      <c r="J520" s="53">
        <f t="shared" si="97"/>
        <v>-0.34374999999999989</v>
      </c>
    </row>
    <row r="521" spans="1:11" ht="14.25" customHeight="1" x14ac:dyDescent="0.25">
      <c r="A521" s="12"/>
      <c r="B521" s="10">
        <v>45625</v>
      </c>
      <c r="C521" s="13" t="s">
        <v>933</v>
      </c>
      <c r="D521" s="126" t="s">
        <v>932</v>
      </c>
      <c r="E521" s="16">
        <v>4.22</v>
      </c>
      <c r="F521" s="16">
        <v>3.25</v>
      </c>
      <c r="G521" s="12">
        <v>45628</v>
      </c>
      <c r="H521" s="17">
        <v>3.81</v>
      </c>
      <c r="I521" s="18">
        <f t="shared" si="94"/>
        <v>-9.7156398104265351E-2</v>
      </c>
      <c r="J521" s="53">
        <f>(H521-E521)/(E521-F521)</f>
        <v>-0.4226804123711338</v>
      </c>
    </row>
    <row r="522" spans="1:11" ht="14.25" customHeight="1" x14ac:dyDescent="0.25">
      <c r="A522" s="12"/>
      <c r="B522" s="10">
        <v>45629</v>
      </c>
      <c r="C522" s="13" t="s">
        <v>939</v>
      </c>
      <c r="D522" s="126" t="s">
        <v>938</v>
      </c>
      <c r="E522" s="16">
        <v>2.41</v>
      </c>
      <c r="F522" s="16">
        <v>1.06</v>
      </c>
      <c r="G522" s="12">
        <v>45632</v>
      </c>
      <c r="H522" s="17">
        <v>2.34</v>
      </c>
      <c r="I522" s="18">
        <f t="shared" si="94"/>
        <v>-2.904564315352709E-2</v>
      </c>
      <c r="J522" s="53">
        <f>(H522-E522)/(E522-F522)</f>
        <v>-5.1851851851852059E-2</v>
      </c>
    </row>
    <row r="523" spans="1:11" ht="14.25" customHeight="1" x14ac:dyDescent="0.25">
      <c r="A523" s="12"/>
      <c r="B523" s="10">
        <v>45631</v>
      </c>
      <c r="C523" s="13" t="s">
        <v>945</v>
      </c>
      <c r="D523" s="126" t="s">
        <v>946</v>
      </c>
      <c r="E523" s="16">
        <v>2.0499999999999998</v>
      </c>
      <c r="F523" s="16">
        <v>0.76</v>
      </c>
      <c r="G523" s="12">
        <v>45636</v>
      </c>
      <c r="H523" s="17">
        <v>1.21</v>
      </c>
      <c r="I523" s="18">
        <f t="shared" si="94"/>
        <v>-0.40975609756097553</v>
      </c>
      <c r="J523" s="53">
        <f t="shared" ref="J523:J526" si="98">(H523-E523)/(E523-F523)</f>
        <v>-0.65116279069767435</v>
      </c>
    </row>
    <row r="524" spans="1:11" ht="14.25" customHeight="1" x14ac:dyDescent="0.25">
      <c r="A524" s="12"/>
      <c r="B524" s="10">
        <v>45636</v>
      </c>
      <c r="C524" s="13" t="s">
        <v>952</v>
      </c>
      <c r="D524" s="126" t="s">
        <v>951</v>
      </c>
      <c r="E524" s="16">
        <v>2.85</v>
      </c>
      <c r="F524" s="16">
        <v>1.1100000000000001</v>
      </c>
      <c r="G524" s="12">
        <v>45638</v>
      </c>
      <c r="H524" s="17">
        <v>2.13</v>
      </c>
      <c r="I524" s="18">
        <f t="shared" si="94"/>
        <v>-0.25263157894736843</v>
      </c>
      <c r="J524" s="53">
        <f t="shared" si="98"/>
        <v>-0.41379310344827597</v>
      </c>
    </row>
    <row r="525" spans="1:11" x14ac:dyDescent="0.25">
      <c r="B525" s="10">
        <v>45642</v>
      </c>
      <c r="C525" s="13" t="s">
        <v>956</v>
      </c>
      <c r="D525" s="35" t="s">
        <v>955</v>
      </c>
      <c r="E525" s="16">
        <v>5.16</v>
      </c>
      <c r="F525" s="16">
        <v>3.78</v>
      </c>
      <c r="G525" s="12">
        <v>45644</v>
      </c>
      <c r="H525" s="17">
        <v>6.36</v>
      </c>
      <c r="I525" s="18">
        <f t="shared" si="94"/>
        <v>0.23255813953488369</v>
      </c>
      <c r="J525" s="53">
        <f t="shared" si="98"/>
        <v>0.86956521739130421</v>
      </c>
    </row>
    <row r="526" spans="1:11" x14ac:dyDescent="0.25">
      <c r="B526" s="10">
        <v>45642</v>
      </c>
      <c r="C526" s="13" t="s">
        <v>957</v>
      </c>
      <c r="D526" s="35" t="s">
        <v>958</v>
      </c>
      <c r="E526" s="16">
        <v>1.62</v>
      </c>
      <c r="F526" s="16">
        <v>0.87</v>
      </c>
      <c r="G526" s="12">
        <v>45644</v>
      </c>
      <c r="H526" s="17">
        <v>2.27</v>
      </c>
      <c r="I526" s="18">
        <f>(H526/E526-1)</f>
        <v>0.40123456790123457</v>
      </c>
      <c r="J526" s="53">
        <f t="shared" si="98"/>
        <v>0.86666666666666647</v>
      </c>
    </row>
    <row r="527" spans="1:11" x14ac:dyDescent="0.25">
      <c r="A527" s="10" t="s">
        <v>0</v>
      </c>
      <c r="B527" s="10">
        <v>45645</v>
      </c>
      <c r="C527" s="13" t="s">
        <v>959</v>
      </c>
      <c r="D527" s="35" t="s">
        <v>960</v>
      </c>
      <c r="E527" s="16">
        <v>2.23</v>
      </c>
      <c r="F527" s="16">
        <v>1.4</v>
      </c>
      <c r="G527" s="12">
        <v>45646</v>
      </c>
      <c r="H527" s="17">
        <v>1.38</v>
      </c>
      <c r="I527" s="18">
        <f>(H527/E527-1)</f>
        <v>-0.3811659192825112</v>
      </c>
      <c r="J527" s="53">
        <f>(H527-E527)/(E527-F527)</f>
        <v>-1.0240963855421688</v>
      </c>
    </row>
    <row r="528" spans="1:11" ht="14.25" customHeight="1" x14ac:dyDescent="0.25">
      <c r="A528" s="12"/>
      <c r="B528" s="10">
        <v>45645</v>
      </c>
      <c r="C528" s="13" t="s">
        <v>964</v>
      </c>
      <c r="D528" s="126" t="s">
        <v>963</v>
      </c>
      <c r="E528" s="16">
        <v>2.65</v>
      </c>
      <c r="F528" s="16">
        <v>1.68</v>
      </c>
      <c r="G528" s="12">
        <v>45656</v>
      </c>
      <c r="H528" s="17">
        <v>2.62</v>
      </c>
      <c r="I528" s="18">
        <f t="shared" ref="I528:I529" si="99">(H528/E528-1)</f>
        <v>-1.1320754716981019E-2</v>
      </c>
      <c r="J528" s="53">
        <f t="shared" ref="J528:J529" si="100">(H528-E528)/(E528-F528)</f>
        <v>-3.0927835051546192E-2</v>
      </c>
    </row>
    <row r="529" spans="1:11" ht="14.25" customHeight="1" x14ac:dyDescent="0.25">
      <c r="A529" s="12"/>
      <c r="B529" s="10">
        <v>45649</v>
      </c>
      <c r="C529" s="13" t="s">
        <v>967</v>
      </c>
      <c r="D529" s="126" t="s">
        <v>968</v>
      </c>
      <c r="E529" s="16">
        <v>5.56</v>
      </c>
      <c r="F529" s="16">
        <v>2.87</v>
      </c>
      <c r="G529" s="12">
        <v>45656</v>
      </c>
      <c r="H529" s="17">
        <v>5.66</v>
      </c>
      <c r="I529" s="18">
        <f t="shared" si="99"/>
        <v>1.7985611510791477E-2</v>
      </c>
      <c r="J529" s="53">
        <f t="shared" si="100"/>
        <v>3.7174721189591281E-2</v>
      </c>
    </row>
    <row r="530" spans="1:11" x14ac:dyDescent="0.25">
      <c r="B530" s="10"/>
      <c r="C530" s="13"/>
      <c r="D530" s="35"/>
      <c r="E530" s="16"/>
      <c r="F530" s="16"/>
      <c r="G530" s="12"/>
      <c r="H530" s="17"/>
      <c r="I530" s="18"/>
      <c r="J530" s="53"/>
    </row>
    <row r="531" spans="1:11" x14ac:dyDescent="0.25">
      <c r="B531" s="10"/>
      <c r="C531" s="21" t="s">
        <v>43</v>
      </c>
      <c r="D531" s="15"/>
      <c r="E531" s="13"/>
      <c r="F531" s="13"/>
      <c r="G531" s="22"/>
      <c r="H531" s="51" t="s">
        <v>10</v>
      </c>
      <c r="I531" s="52" t="s">
        <v>8</v>
      </c>
      <c r="J531" s="57">
        <f>SUM(J286:J530)</f>
        <v>17.541309807549286</v>
      </c>
    </row>
    <row r="532" spans="1:11" ht="15.75" thickBot="1" x14ac:dyDescent="0.3">
      <c r="B532" s="10"/>
      <c r="C532" s="21"/>
      <c r="D532" s="15"/>
      <c r="E532" s="13"/>
      <c r="F532" s="13"/>
      <c r="G532" s="22"/>
      <c r="H532" s="11"/>
      <c r="I532" s="23"/>
      <c r="J532" s="14"/>
    </row>
    <row r="533" spans="1:11" ht="24.75" customHeight="1" thickBot="1" x14ac:dyDescent="0.3">
      <c r="B533" s="1"/>
      <c r="C533" s="2" t="s">
        <v>0</v>
      </c>
      <c r="D533" s="120"/>
      <c r="E533" s="2"/>
      <c r="F533" s="2"/>
      <c r="G533" s="3"/>
      <c r="H533" s="2"/>
      <c r="I533" s="105" t="s">
        <v>0</v>
      </c>
      <c r="J533" s="4"/>
    </row>
    <row r="534" spans="1:11" ht="19.5" customHeight="1" x14ac:dyDescent="0.25">
      <c r="B534" s="5" t="s">
        <v>0</v>
      </c>
      <c r="C534" s="125" t="s">
        <v>11</v>
      </c>
      <c r="D534" s="54"/>
      <c r="E534" s="29" t="s">
        <v>0</v>
      </c>
      <c r="F534" s="29"/>
      <c r="G534" s="7" t="s">
        <v>0</v>
      </c>
      <c r="H534" s="29" t="s">
        <v>0</v>
      </c>
      <c r="I534" s="29" t="s">
        <v>0</v>
      </c>
      <c r="J534" s="30" t="s">
        <v>0</v>
      </c>
    </row>
    <row r="535" spans="1:11" x14ac:dyDescent="0.25">
      <c r="B535" s="31" t="s">
        <v>5</v>
      </c>
      <c r="C535" s="32" t="s">
        <v>0</v>
      </c>
      <c r="D535" s="32" t="s">
        <v>37</v>
      </c>
      <c r="E535" s="32" t="s">
        <v>1</v>
      </c>
      <c r="F535" s="32" t="s">
        <v>15</v>
      </c>
      <c r="G535" s="33"/>
      <c r="H535" s="32" t="s">
        <v>7</v>
      </c>
      <c r="I535" s="32" t="s">
        <v>4</v>
      </c>
      <c r="J535" s="34" t="s">
        <v>4</v>
      </c>
    </row>
    <row r="536" spans="1:11" x14ac:dyDescent="0.25">
      <c r="B536" s="10"/>
      <c r="C536" s="15" t="s">
        <v>24</v>
      </c>
      <c r="D536" s="15"/>
      <c r="E536" s="35"/>
      <c r="F536" s="15" t="s">
        <v>16</v>
      </c>
      <c r="G536" s="12"/>
      <c r="H536" s="15" t="s">
        <v>12</v>
      </c>
      <c r="I536" s="15" t="s">
        <v>13</v>
      </c>
      <c r="J536" s="36" t="s">
        <v>17</v>
      </c>
    </row>
    <row r="537" spans="1:11" x14ac:dyDescent="0.25">
      <c r="B537" s="10"/>
      <c r="C537" s="15"/>
      <c r="D537" s="15"/>
      <c r="E537" s="35"/>
      <c r="F537" s="15"/>
      <c r="G537" s="12"/>
      <c r="H537" s="15"/>
      <c r="I537" s="15"/>
      <c r="J537" s="36"/>
    </row>
    <row r="538" spans="1:11" ht="14.25" customHeight="1" x14ac:dyDescent="0.25">
      <c r="A538" s="12"/>
      <c r="B538" s="10" t="s">
        <v>0</v>
      </c>
      <c r="C538" s="13" t="s">
        <v>0</v>
      </c>
      <c r="D538" s="126" t="s">
        <v>0</v>
      </c>
      <c r="E538" s="16" t="s">
        <v>0</v>
      </c>
      <c r="F538" s="16" t="s">
        <v>0</v>
      </c>
      <c r="G538" s="12" t="s">
        <v>0</v>
      </c>
      <c r="H538" s="17" t="s">
        <v>0</v>
      </c>
      <c r="I538" s="18" t="s">
        <v>0</v>
      </c>
      <c r="J538" s="53" t="s">
        <v>0</v>
      </c>
      <c r="K538" t="s">
        <v>0</v>
      </c>
    </row>
    <row r="539" spans="1:11" ht="14.25" customHeight="1" x14ac:dyDescent="0.25">
      <c r="A539" s="12"/>
      <c r="B539" s="10"/>
      <c r="C539" s="13"/>
      <c r="D539" s="126"/>
      <c r="E539" s="16"/>
      <c r="F539" s="16"/>
      <c r="G539" s="12"/>
      <c r="H539" s="17"/>
      <c r="I539" s="18"/>
      <c r="J539" s="53"/>
    </row>
    <row r="540" spans="1:11" s="124" customFormat="1" ht="15.75" thickBot="1" x14ac:dyDescent="0.3">
      <c r="B540" s="10"/>
      <c r="C540" s="13"/>
      <c r="D540" s="35"/>
      <c r="E540" s="16"/>
      <c r="F540" s="16"/>
      <c r="G540" s="12"/>
      <c r="H540" s="80" t="s">
        <v>28</v>
      </c>
      <c r="I540" s="81" t="s">
        <v>27</v>
      </c>
      <c r="J540" s="91">
        <f>SUM(J537:J539)</f>
        <v>0</v>
      </c>
    </row>
    <row r="541" spans="1:11" s="124" customFormat="1" ht="41.25" customHeight="1" thickBot="1" x14ac:dyDescent="0.3">
      <c r="B541" s="3" t="s">
        <v>0</v>
      </c>
      <c r="C541" s="2"/>
      <c r="D541" s="120"/>
      <c r="E541" s="103" t="s">
        <v>0</v>
      </c>
      <c r="F541" s="103"/>
      <c r="G541" s="3" t="s">
        <v>0</v>
      </c>
      <c r="H541" s="104" t="s">
        <v>0</v>
      </c>
      <c r="I541" s="105" t="s">
        <v>0</v>
      </c>
      <c r="J541" s="110" t="s">
        <v>0</v>
      </c>
    </row>
    <row r="542" spans="1:11" ht="24" thickBot="1" x14ac:dyDescent="0.4">
      <c r="B542" s="1"/>
      <c r="C542" s="106" t="s">
        <v>44</v>
      </c>
      <c r="D542" s="114"/>
      <c r="E542" s="2"/>
      <c r="F542" s="2"/>
      <c r="G542" s="3"/>
      <c r="H542" s="2"/>
      <c r="I542" s="2"/>
      <c r="J542" s="4"/>
    </row>
    <row r="543" spans="1:11" x14ac:dyDescent="0.25">
      <c r="A543" t="s">
        <v>0</v>
      </c>
      <c r="B543" s="10"/>
      <c r="C543" s="13"/>
      <c r="D543" s="35"/>
      <c r="E543" s="17"/>
      <c r="F543" s="17"/>
      <c r="G543" s="12"/>
      <c r="H543" s="20"/>
      <c r="I543" s="41"/>
      <c r="J543" s="42"/>
    </row>
    <row r="544" spans="1:11" x14ac:dyDescent="0.25">
      <c r="B544" s="10"/>
      <c r="C544" s="13"/>
      <c r="D544" s="35"/>
      <c r="E544" s="17"/>
      <c r="F544" s="17"/>
      <c r="G544" s="12"/>
      <c r="H544" s="20"/>
      <c r="I544" s="41"/>
      <c r="J544" s="42"/>
    </row>
    <row r="545" spans="1:10" s="124" customFormat="1" x14ac:dyDescent="0.25">
      <c r="B545" s="47" t="s">
        <v>1</v>
      </c>
      <c r="C545" s="15" t="s">
        <v>2</v>
      </c>
      <c r="D545" s="15" t="s">
        <v>37</v>
      </c>
      <c r="E545" s="15" t="s">
        <v>1</v>
      </c>
      <c r="F545" s="15" t="s">
        <v>15</v>
      </c>
      <c r="G545" s="48" t="s">
        <v>3</v>
      </c>
      <c r="H545" s="15" t="s">
        <v>3</v>
      </c>
      <c r="I545" s="15" t="s">
        <v>4</v>
      </c>
      <c r="J545" s="36" t="s">
        <v>4</v>
      </c>
    </row>
    <row r="546" spans="1:10" x14ac:dyDescent="0.25">
      <c r="A546" s="10" t="s">
        <v>0</v>
      </c>
      <c r="B546" s="47" t="s">
        <v>5</v>
      </c>
      <c r="C546" s="35"/>
      <c r="D546" s="35"/>
      <c r="E546" s="15" t="s">
        <v>6</v>
      </c>
      <c r="F546" s="15" t="s">
        <v>16</v>
      </c>
      <c r="G546" s="48" t="s">
        <v>5</v>
      </c>
      <c r="H546" s="15" t="s">
        <v>7</v>
      </c>
      <c r="I546" s="15" t="s">
        <v>9</v>
      </c>
      <c r="J546" s="36" t="s">
        <v>17</v>
      </c>
    </row>
    <row r="547" spans="1:10" x14ac:dyDescent="0.25">
      <c r="A547" s="10" t="s">
        <v>0</v>
      </c>
      <c r="B547" s="47"/>
      <c r="C547" s="15" t="s">
        <v>34</v>
      </c>
      <c r="D547" s="15"/>
      <c r="E547" s="15"/>
      <c r="F547" s="15"/>
      <c r="G547" s="48"/>
      <c r="H547" s="15"/>
      <c r="I547" s="15"/>
      <c r="J547" s="36"/>
    </row>
    <row r="548" spans="1:10" x14ac:dyDescent="0.25">
      <c r="A548" s="10" t="s">
        <v>0</v>
      </c>
      <c r="B548" s="47"/>
      <c r="C548" s="15"/>
      <c r="D548" s="15"/>
      <c r="E548" s="15"/>
      <c r="F548" s="15"/>
      <c r="G548" s="48"/>
      <c r="H548" s="15"/>
      <c r="I548" s="15"/>
      <c r="J548" s="36"/>
    </row>
    <row r="549" spans="1:10" x14ac:dyDescent="0.25">
      <c r="B549" s="10" t="s">
        <v>103</v>
      </c>
      <c r="C549" s="13" t="s">
        <v>922</v>
      </c>
      <c r="D549" s="35" t="s">
        <v>89</v>
      </c>
      <c r="E549" s="16">
        <v>43.4</v>
      </c>
      <c r="F549" s="16">
        <v>27.85</v>
      </c>
      <c r="G549" s="12">
        <v>45309</v>
      </c>
      <c r="H549" s="17">
        <v>47.77</v>
      </c>
      <c r="I549" s="18">
        <f>(H549/E549-1)</f>
        <v>0.10069124423963149</v>
      </c>
      <c r="J549" s="53">
        <f>(H549-E549)/(E549-F549)</f>
        <v>0.28102893890675273</v>
      </c>
    </row>
    <row r="550" spans="1:10" x14ac:dyDescent="0.25">
      <c r="A550" s="10" t="s">
        <v>0</v>
      </c>
      <c r="B550" s="10">
        <v>45303</v>
      </c>
      <c r="C550" s="13" t="s">
        <v>101</v>
      </c>
      <c r="D550" s="35" t="s">
        <v>100</v>
      </c>
      <c r="E550" s="16">
        <v>6.74</v>
      </c>
      <c r="F550" s="16">
        <v>4.22</v>
      </c>
      <c r="G550" s="12">
        <v>45310</v>
      </c>
      <c r="H550" s="17">
        <v>5.76</v>
      </c>
      <c r="I550" s="18">
        <f>(H550/E550-1)</f>
        <v>-0.14540059347181011</v>
      </c>
      <c r="J550" s="53">
        <f>(H550-E550)/(E550-F550)</f>
        <v>-0.38888888888888901</v>
      </c>
    </row>
    <row r="551" spans="1:10" x14ac:dyDescent="0.25">
      <c r="A551" s="10" t="s">
        <v>0</v>
      </c>
      <c r="B551" s="10" t="s">
        <v>163</v>
      </c>
      <c r="C551" s="13" t="s">
        <v>164</v>
      </c>
      <c r="D551" s="35" t="s">
        <v>150</v>
      </c>
      <c r="E551" s="16">
        <v>5.17</v>
      </c>
      <c r="F551" s="16">
        <v>1.94</v>
      </c>
      <c r="G551" s="12">
        <v>45324</v>
      </c>
      <c r="H551" s="17">
        <v>4.0999999999999996</v>
      </c>
      <c r="I551" s="18">
        <f>(H551/E551-1)</f>
        <v>-0.20696324951644107</v>
      </c>
      <c r="J551" s="53">
        <f>(H551-E551)/(E551-F551)</f>
        <v>-0.33126934984520134</v>
      </c>
    </row>
    <row r="552" spans="1:10" x14ac:dyDescent="0.25">
      <c r="B552" s="10">
        <v>45335</v>
      </c>
      <c r="C552" s="13" t="s">
        <v>196</v>
      </c>
      <c r="D552" s="35" t="s">
        <v>197</v>
      </c>
      <c r="E552" s="16">
        <v>3.02</v>
      </c>
      <c r="F552" s="16">
        <v>1.64</v>
      </c>
      <c r="G552" s="12">
        <v>45349</v>
      </c>
      <c r="H552" s="17">
        <v>3.76</v>
      </c>
      <c r="I552" s="18">
        <f t="shared" ref="I552:I557" si="101">(H552/E552-1)</f>
        <v>0.24503311258278138</v>
      </c>
      <c r="J552" s="53">
        <f t="shared" ref="J552:J557" si="102">(H552-E552)/(E552-F552)</f>
        <v>0.53623188405797084</v>
      </c>
    </row>
    <row r="553" spans="1:10" x14ac:dyDescent="0.25">
      <c r="B553" s="10">
        <v>45336</v>
      </c>
      <c r="C553" s="13" t="s">
        <v>202</v>
      </c>
      <c r="D553" s="35" t="s">
        <v>203</v>
      </c>
      <c r="E553" s="16">
        <v>5.0199999999999996</v>
      </c>
      <c r="F553" s="16">
        <v>2.2000000000000002</v>
      </c>
      <c r="G553" s="12">
        <v>45351</v>
      </c>
      <c r="H553" s="17">
        <v>3.5</v>
      </c>
      <c r="I553" s="18">
        <f t="shared" si="101"/>
        <v>-0.3027888446215139</v>
      </c>
      <c r="J553" s="53">
        <f t="shared" si="102"/>
        <v>-0.53900709219858156</v>
      </c>
    </row>
    <row r="554" spans="1:10" x14ac:dyDescent="0.25">
      <c r="B554" s="10">
        <v>45327</v>
      </c>
      <c r="C554" s="13" t="s">
        <v>169</v>
      </c>
      <c r="D554" s="35" t="s">
        <v>170</v>
      </c>
      <c r="E554" s="16">
        <v>4.42</v>
      </c>
      <c r="F554" s="16">
        <v>2.0099999999999998</v>
      </c>
      <c r="G554" s="12">
        <v>45357</v>
      </c>
      <c r="H554" s="17">
        <v>7.74</v>
      </c>
      <c r="I554" s="18">
        <f t="shared" si="101"/>
        <v>0.75113122171945701</v>
      </c>
      <c r="J554" s="53">
        <f t="shared" si="102"/>
        <v>1.3775933609958506</v>
      </c>
    </row>
    <row r="555" spans="1:10" x14ac:dyDescent="0.25">
      <c r="B555" s="10">
        <v>45348</v>
      </c>
      <c r="C555" s="13" t="s">
        <v>229</v>
      </c>
      <c r="D555" s="35" t="s">
        <v>238</v>
      </c>
      <c r="E555" s="16">
        <v>4.47</v>
      </c>
      <c r="F555" s="16">
        <v>2.21</v>
      </c>
      <c r="G555" s="12">
        <v>45358</v>
      </c>
      <c r="H555" s="17">
        <v>2.97</v>
      </c>
      <c r="I555" s="18">
        <f t="shared" si="101"/>
        <v>-0.33557046979865768</v>
      </c>
      <c r="J555" s="53">
        <f t="shared" si="102"/>
        <v>-0.66371681415929196</v>
      </c>
    </row>
    <row r="556" spans="1:10" x14ac:dyDescent="0.25">
      <c r="B556" s="10">
        <v>45351</v>
      </c>
      <c r="C556" s="13" t="s">
        <v>267</v>
      </c>
      <c r="D556" s="35" t="s">
        <v>239</v>
      </c>
      <c r="E556" s="16">
        <v>3.27</v>
      </c>
      <c r="F556" s="16">
        <v>1.19</v>
      </c>
      <c r="G556" s="12">
        <v>45365</v>
      </c>
      <c r="H556" s="17">
        <v>2.08</v>
      </c>
      <c r="I556" s="18">
        <f t="shared" si="101"/>
        <v>-0.36391437308868502</v>
      </c>
      <c r="J556" s="53">
        <f t="shared" si="102"/>
        <v>-0.57211538461538458</v>
      </c>
    </row>
    <row r="557" spans="1:10" x14ac:dyDescent="0.25">
      <c r="B557" s="10">
        <v>45364</v>
      </c>
      <c r="C557" s="13" t="s">
        <v>265</v>
      </c>
      <c r="D557" s="35" t="s">
        <v>266</v>
      </c>
      <c r="E557" s="16">
        <v>4.62</v>
      </c>
      <c r="F557" s="16">
        <v>1.29</v>
      </c>
      <c r="G557" s="12">
        <v>45387</v>
      </c>
      <c r="H557" s="17">
        <v>6.67</v>
      </c>
      <c r="I557" s="18">
        <f t="shared" si="101"/>
        <v>0.44372294372294374</v>
      </c>
      <c r="J557" s="53">
        <f t="shared" si="102"/>
        <v>0.61561561561561551</v>
      </c>
    </row>
    <row r="558" spans="1:10" x14ac:dyDescent="0.25">
      <c r="B558" s="10">
        <v>45387</v>
      </c>
      <c r="C558" s="13" t="s">
        <v>751</v>
      </c>
      <c r="D558" s="35" t="s">
        <v>322</v>
      </c>
      <c r="E558" s="16">
        <v>33.19</v>
      </c>
      <c r="F558" s="16">
        <v>25.74</v>
      </c>
      <c r="G558" s="12">
        <v>45392</v>
      </c>
      <c r="H558" s="17">
        <v>33.369999999999997</v>
      </c>
      <c r="I558" s="18">
        <f>(H558/E558-1)</f>
        <v>5.4233202771918343E-3</v>
      </c>
      <c r="J558" s="53">
        <f>(H558-E558)/(E558-F558)</f>
        <v>2.416107382550332E-2</v>
      </c>
    </row>
    <row r="559" spans="1:10" x14ac:dyDescent="0.25">
      <c r="B559" s="10">
        <v>45406</v>
      </c>
      <c r="C559" s="13" t="s">
        <v>380</v>
      </c>
      <c r="D559" s="35" t="s">
        <v>379</v>
      </c>
      <c r="E559" s="16">
        <v>2.92</v>
      </c>
      <c r="F559" s="16">
        <v>1.39</v>
      </c>
      <c r="G559" s="12">
        <v>45407</v>
      </c>
      <c r="H559" s="17">
        <v>1.94</v>
      </c>
      <c r="I559" s="18">
        <f>(H559/E559-1)</f>
        <v>-0.33561643835616439</v>
      </c>
      <c r="J559" s="53">
        <f>(H559-E559)/(E559-F559)</f>
        <v>-0.64052287581699341</v>
      </c>
    </row>
    <row r="560" spans="1:10" x14ac:dyDescent="0.25">
      <c r="B560" s="10">
        <v>45404</v>
      </c>
      <c r="C560" s="13" t="s">
        <v>374</v>
      </c>
      <c r="D560" s="35" t="s">
        <v>373</v>
      </c>
      <c r="E560" s="16">
        <v>3.96</v>
      </c>
      <c r="F560" s="16">
        <v>1.85</v>
      </c>
      <c r="G560" s="12">
        <v>45419</v>
      </c>
      <c r="H560" s="17">
        <v>6.11</v>
      </c>
      <c r="I560" s="18">
        <f>(H560/E560-1)</f>
        <v>0.54292929292929304</v>
      </c>
      <c r="J560" s="53">
        <f>(H560-E560)/(E560-F560)</f>
        <v>1.0189573459715642</v>
      </c>
    </row>
    <row r="561" spans="1:10" x14ac:dyDescent="0.25">
      <c r="B561" s="10">
        <v>45455</v>
      </c>
      <c r="C561" s="13" t="s">
        <v>506</v>
      </c>
      <c r="D561" s="35" t="s">
        <v>491</v>
      </c>
      <c r="E561" s="16">
        <v>1.03</v>
      </c>
      <c r="F561" s="16">
        <v>0.78</v>
      </c>
      <c r="G561" s="12">
        <v>45460</v>
      </c>
      <c r="H561" s="17">
        <v>1.26</v>
      </c>
      <c r="I561" s="18">
        <f t="shared" ref="I561:I563" si="103">(H561/E561-1)</f>
        <v>0.22330097087378631</v>
      </c>
      <c r="J561" s="53">
        <f>(H561-E561)/(E561-F561)/2</f>
        <v>0.45999999999999996</v>
      </c>
    </row>
    <row r="562" spans="1:10" ht="14.25" customHeight="1" x14ac:dyDescent="0.25">
      <c r="A562" s="12"/>
      <c r="B562" s="10">
        <v>45456</v>
      </c>
      <c r="C562" s="13" t="s">
        <v>498</v>
      </c>
      <c r="D562" s="126" t="s">
        <v>499</v>
      </c>
      <c r="E562" s="16">
        <v>2.36</v>
      </c>
      <c r="F562" s="16">
        <v>1</v>
      </c>
      <c r="G562" s="12">
        <v>45467</v>
      </c>
      <c r="H562" s="17">
        <v>2.3199999999999998</v>
      </c>
      <c r="I562" s="18">
        <f t="shared" si="103"/>
        <v>-1.6949152542372947E-2</v>
      </c>
      <c r="J562" s="53">
        <f t="shared" ref="J562:J563" si="104">(H562-E562)/(E562-F562)</f>
        <v>-2.941176470588238E-2</v>
      </c>
    </row>
    <row r="563" spans="1:10" x14ac:dyDescent="0.25">
      <c r="B563" s="10">
        <v>45477</v>
      </c>
      <c r="C563" s="13" t="s">
        <v>551</v>
      </c>
      <c r="D563" s="35" t="s">
        <v>552</v>
      </c>
      <c r="E563" s="16">
        <v>2.6</v>
      </c>
      <c r="F563" s="16">
        <v>1.58</v>
      </c>
      <c r="G563" s="12">
        <v>45483</v>
      </c>
      <c r="H563" s="17">
        <v>2.2200000000000002</v>
      </c>
      <c r="I563" s="18">
        <f t="shared" si="103"/>
        <v>-0.14615384615384608</v>
      </c>
      <c r="J563" s="53">
        <f t="shared" si="104"/>
        <v>-0.37254901960784303</v>
      </c>
    </row>
    <row r="564" spans="1:10" x14ac:dyDescent="0.25">
      <c r="B564" s="10">
        <v>45560</v>
      </c>
      <c r="C564" s="13" t="s">
        <v>753</v>
      </c>
      <c r="D564" s="35" t="s">
        <v>752</v>
      </c>
      <c r="E564" s="16">
        <v>65.599999999999994</v>
      </c>
      <c r="F564" s="16">
        <v>54.02</v>
      </c>
      <c r="G564" s="12">
        <v>45561</v>
      </c>
      <c r="H564" s="17">
        <v>53.99</v>
      </c>
      <c r="I564" s="18">
        <f>(H564/E564-1)</f>
        <v>-0.17698170731707308</v>
      </c>
      <c r="J564" s="53">
        <f>(H564-E564)/(E564-F564)</f>
        <v>-1.0025906735751295</v>
      </c>
    </row>
    <row r="565" spans="1:10" ht="21" customHeight="1" x14ac:dyDescent="0.25">
      <c r="B565" s="10"/>
      <c r="C565" s="13"/>
      <c r="D565" s="35"/>
      <c r="E565" s="16"/>
      <c r="F565" s="16"/>
      <c r="G565" s="12"/>
      <c r="H565" s="17"/>
      <c r="I565" s="18"/>
      <c r="J565" s="53"/>
    </row>
    <row r="566" spans="1:10" x14ac:dyDescent="0.25">
      <c r="B566" s="10"/>
      <c r="C566" s="21" t="s">
        <v>43</v>
      </c>
      <c r="D566" s="15"/>
      <c r="E566" s="13"/>
      <c r="F566" s="13"/>
      <c r="G566" s="22"/>
      <c r="H566" s="51" t="s">
        <v>10</v>
      </c>
      <c r="I566" s="52" t="s">
        <v>8</v>
      </c>
      <c r="J566" s="109">
        <f>SUM(J548:J565)</f>
        <v>-0.2264836440399397</v>
      </c>
    </row>
    <row r="567" spans="1:10" ht="15.75" thickBot="1" x14ac:dyDescent="0.3">
      <c r="B567" s="10"/>
      <c r="C567" s="21"/>
      <c r="D567" s="15"/>
      <c r="E567" s="13"/>
      <c r="F567" s="13"/>
      <c r="G567" s="22"/>
      <c r="H567" s="11"/>
      <c r="I567" s="23"/>
      <c r="J567" s="14"/>
    </row>
    <row r="568" spans="1:10" ht="18" x14ac:dyDescent="0.25">
      <c r="A568" s="10" t="s">
        <v>0</v>
      </c>
      <c r="B568" s="5" t="s">
        <v>0</v>
      </c>
      <c r="C568" s="125" t="s">
        <v>11</v>
      </c>
      <c r="D568" s="54"/>
      <c r="E568" s="29" t="s">
        <v>0</v>
      </c>
      <c r="F568" s="29"/>
      <c r="G568" s="7" t="s">
        <v>0</v>
      </c>
      <c r="H568" s="29" t="s">
        <v>0</v>
      </c>
      <c r="I568" s="29" t="s">
        <v>0</v>
      </c>
      <c r="J568" s="30" t="s">
        <v>0</v>
      </c>
    </row>
    <row r="569" spans="1:10" x14ac:dyDescent="0.25">
      <c r="B569" s="31" t="s">
        <v>5</v>
      </c>
      <c r="C569" s="32" t="s">
        <v>0</v>
      </c>
      <c r="D569" s="32" t="s">
        <v>37</v>
      </c>
      <c r="E569" s="32" t="s">
        <v>1</v>
      </c>
      <c r="F569" s="32" t="s">
        <v>15</v>
      </c>
      <c r="G569" s="33"/>
      <c r="H569" s="32" t="s">
        <v>7</v>
      </c>
      <c r="I569" s="32" t="s">
        <v>4</v>
      </c>
      <c r="J569" s="34" t="s">
        <v>4</v>
      </c>
    </row>
    <row r="570" spans="1:10" x14ac:dyDescent="0.25">
      <c r="B570" s="10"/>
      <c r="C570" s="15" t="s">
        <v>34</v>
      </c>
      <c r="D570" s="15"/>
      <c r="E570" s="35"/>
      <c r="F570" s="15" t="s">
        <v>16</v>
      </c>
      <c r="G570" s="12"/>
      <c r="H570" s="15" t="s">
        <v>12</v>
      </c>
      <c r="I570" s="15" t="s">
        <v>13</v>
      </c>
      <c r="J570" s="36" t="s">
        <v>17</v>
      </c>
    </row>
    <row r="571" spans="1:10" ht="28.5" customHeight="1" x14ac:dyDescent="0.25">
      <c r="B571" s="10"/>
      <c r="C571" s="11" t="s">
        <v>0</v>
      </c>
      <c r="D571" s="35"/>
      <c r="E571" s="35" t="s">
        <v>0</v>
      </c>
      <c r="F571" s="35"/>
      <c r="G571" s="12" t="s">
        <v>0</v>
      </c>
      <c r="H571" s="15" t="s">
        <v>0</v>
      </c>
      <c r="I571" s="15"/>
      <c r="J571" s="36"/>
    </row>
    <row r="572" spans="1:10" x14ac:dyDescent="0.25">
      <c r="B572" s="10" t="s">
        <v>0</v>
      </c>
      <c r="C572" s="13" t="s">
        <v>0</v>
      </c>
      <c r="D572" s="35" t="s">
        <v>0</v>
      </c>
      <c r="E572" s="16" t="s">
        <v>0</v>
      </c>
      <c r="F572" s="16" t="s">
        <v>0</v>
      </c>
      <c r="G572" s="12" t="s">
        <v>0</v>
      </c>
      <c r="H572" s="17" t="s">
        <v>0</v>
      </c>
      <c r="I572" s="18" t="s">
        <v>0</v>
      </c>
      <c r="J572" s="53" t="s">
        <v>0</v>
      </c>
    </row>
    <row r="573" spans="1:10" ht="17.25" customHeight="1" x14ac:dyDescent="0.25">
      <c r="B573" s="10" t="s">
        <v>0</v>
      </c>
      <c r="C573" s="13"/>
      <c r="D573" t="s">
        <v>0</v>
      </c>
      <c r="E573" s="16" t="s">
        <v>0</v>
      </c>
      <c r="F573" s="16"/>
      <c r="G573" s="12"/>
      <c r="H573" s="17" t="s">
        <v>0</v>
      </c>
      <c r="I573" s="18"/>
      <c r="J573" s="53" t="s">
        <v>0</v>
      </c>
    </row>
    <row r="574" spans="1:10" ht="18" customHeight="1" thickBot="1" x14ac:dyDescent="0.3">
      <c r="B574" s="24" t="s">
        <v>0</v>
      </c>
      <c r="C574" s="26"/>
      <c r="D574" s="117"/>
      <c r="E574" s="38" t="s">
        <v>0</v>
      </c>
      <c r="F574" s="38"/>
      <c r="G574" s="39" t="s">
        <v>0</v>
      </c>
      <c r="H574" s="80" t="s">
        <v>28</v>
      </c>
      <c r="I574" s="81" t="s">
        <v>27</v>
      </c>
      <c r="J574" s="91">
        <f>SUM(J571:J573)</f>
        <v>0</v>
      </c>
    </row>
    <row r="575" spans="1:10" ht="39.75" customHeight="1" thickBot="1" x14ac:dyDescent="0.3">
      <c r="B575" s="101"/>
      <c r="C575" s="13"/>
      <c r="D575" s="35"/>
      <c r="E575" s="16"/>
      <c r="F575" s="16"/>
      <c r="G575" s="12"/>
      <c r="H575" s="83"/>
      <c r="I575" s="37"/>
      <c r="J575" s="102"/>
    </row>
    <row r="576" spans="1:10" ht="24" thickBot="1" x14ac:dyDescent="0.4">
      <c r="B576" s="1"/>
      <c r="C576" s="106" t="s">
        <v>45</v>
      </c>
      <c r="D576" s="114"/>
      <c r="E576" s="2"/>
      <c r="F576" s="2"/>
      <c r="G576" s="3"/>
      <c r="H576" s="2"/>
      <c r="I576" s="2"/>
      <c r="J576" s="4"/>
    </row>
    <row r="577" spans="2:10" ht="29.25" customHeight="1" x14ac:dyDescent="0.25">
      <c r="B577" s="10"/>
      <c r="C577" s="13"/>
      <c r="D577" s="35"/>
      <c r="E577" s="17"/>
      <c r="F577" s="17"/>
      <c r="G577" s="12"/>
      <c r="H577" s="20"/>
      <c r="I577" s="41"/>
      <c r="J577" s="42"/>
    </row>
    <row r="578" spans="2:10" x14ac:dyDescent="0.25">
      <c r="B578" s="10"/>
      <c r="C578" s="13"/>
      <c r="D578" s="35"/>
      <c r="E578" s="17"/>
      <c r="F578" s="17"/>
      <c r="G578" s="12"/>
      <c r="H578" s="20"/>
      <c r="I578" s="41"/>
      <c r="J578" s="42"/>
    </row>
    <row r="579" spans="2:10" x14ac:dyDescent="0.25">
      <c r="B579" s="47" t="s">
        <v>1</v>
      </c>
      <c r="C579" s="15" t="s">
        <v>2</v>
      </c>
      <c r="D579" s="15" t="s">
        <v>37</v>
      </c>
      <c r="E579" s="15" t="s">
        <v>1</v>
      </c>
      <c r="F579" s="15" t="s">
        <v>15</v>
      </c>
      <c r="G579" s="48" t="s">
        <v>3</v>
      </c>
      <c r="H579" s="15" t="s">
        <v>3</v>
      </c>
      <c r="I579" s="15" t="s">
        <v>4</v>
      </c>
      <c r="J579" s="36" t="s">
        <v>4</v>
      </c>
    </row>
    <row r="580" spans="2:10" x14ac:dyDescent="0.25">
      <c r="B580" s="47" t="s">
        <v>5</v>
      </c>
      <c r="C580" s="35"/>
      <c r="D580" s="35"/>
      <c r="E580" s="15" t="s">
        <v>6</v>
      </c>
      <c r="F580" s="15" t="s">
        <v>16</v>
      </c>
      <c r="G580" s="48" t="s">
        <v>5</v>
      </c>
      <c r="H580" s="15" t="s">
        <v>7</v>
      </c>
      <c r="I580" s="15" t="s">
        <v>9</v>
      </c>
      <c r="J580" s="36" t="s">
        <v>17</v>
      </c>
    </row>
    <row r="581" spans="2:10" x14ac:dyDescent="0.25">
      <c r="B581" s="47"/>
      <c r="C581" s="15" t="s">
        <v>34</v>
      </c>
      <c r="D581" s="15"/>
      <c r="E581" s="15"/>
      <c r="F581" s="15"/>
      <c r="G581" s="48"/>
      <c r="H581" s="15"/>
      <c r="I581" s="15"/>
      <c r="J581" s="36"/>
    </row>
    <row r="582" spans="2:10" x14ac:dyDescent="0.25">
      <c r="B582" s="47"/>
      <c r="C582" s="15"/>
      <c r="D582" s="15"/>
      <c r="E582" s="15"/>
      <c r="F582" s="15"/>
      <c r="G582" s="48"/>
      <c r="H582" s="15"/>
      <c r="I582" s="15"/>
      <c r="J582" s="36"/>
    </row>
    <row r="583" spans="2:10" x14ac:dyDescent="0.25">
      <c r="B583" s="10">
        <v>45460</v>
      </c>
      <c r="C583" s="13" t="s">
        <v>507</v>
      </c>
      <c r="D583" s="126" t="s">
        <v>649</v>
      </c>
      <c r="E583" s="16">
        <v>15.97</v>
      </c>
      <c r="F583" s="16">
        <v>5.28</v>
      </c>
      <c r="G583" s="12">
        <v>45491</v>
      </c>
      <c r="H583" s="17">
        <v>19.309999999999999</v>
      </c>
      <c r="I583" s="18">
        <f>(H583/E583-1)</f>
        <v>0.20914214151534116</v>
      </c>
      <c r="J583" s="53">
        <f>(H583-E583)/(E583-F583)</f>
        <v>0.31244153414405967</v>
      </c>
    </row>
    <row r="584" spans="2:10" x14ac:dyDescent="0.25">
      <c r="B584" s="10">
        <v>45510</v>
      </c>
      <c r="C584" s="13" t="s">
        <v>650</v>
      </c>
      <c r="D584" s="126" t="s">
        <v>625</v>
      </c>
      <c r="E584" s="16">
        <v>7.9</v>
      </c>
      <c r="F584" s="16">
        <v>3.53</v>
      </c>
      <c r="G584" s="12">
        <v>45520</v>
      </c>
      <c r="H584" s="17">
        <v>16.559999999999999</v>
      </c>
      <c r="I584" s="18">
        <f>(H584/E584-1)</f>
        <v>1.0962025316455692</v>
      </c>
      <c r="J584" s="53">
        <f>(H584-E584)/(E584-F584)/2</f>
        <v>0.99084668192219638</v>
      </c>
    </row>
    <row r="585" spans="2:10" x14ac:dyDescent="0.25">
      <c r="B585" s="10">
        <v>45510</v>
      </c>
      <c r="C585" s="13" t="s">
        <v>651</v>
      </c>
      <c r="D585" s="126" t="s">
        <v>625</v>
      </c>
      <c r="E585" s="16">
        <v>7.9</v>
      </c>
      <c r="F585" s="16">
        <v>3.53</v>
      </c>
      <c r="G585" s="12">
        <v>45586</v>
      </c>
      <c r="H585" s="17">
        <v>28.2</v>
      </c>
      <c r="I585" s="18">
        <f>(H585/E585-1)</f>
        <v>2.5696202531645569</v>
      </c>
      <c r="J585" s="53">
        <f>(H585-E585)/(E585-F585)/2</f>
        <v>2.322654462242562</v>
      </c>
    </row>
    <row r="586" spans="2:10" x14ac:dyDescent="0.25">
      <c r="B586" s="10">
        <v>45608</v>
      </c>
      <c r="C586" s="13" t="s">
        <v>881</v>
      </c>
      <c r="D586" s="126" t="s">
        <v>880</v>
      </c>
      <c r="E586" s="16">
        <v>6.35</v>
      </c>
      <c r="F586" s="16">
        <v>0.8</v>
      </c>
      <c r="G586" s="12">
        <v>45630</v>
      </c>
      <c r="H586" s="17">
        <v>14.58</v>
      </c>
      <c r="I586" s="18">
        <f>(H586/E586-1)</f>
        <v>1.2960629921259845</v>
      </c>
      <c r="J586" s="53">
        <f>(H586-E586)/(E586-F586)</f>
        <v>1.4828828828828831</v>
      </c>
    </row>
    <row r="587" spans="2:10" x14ac:dyDescent="0.25">
      <c r="B587" s="10"/>
      <c r="C587" s="13"/>
      <c r="D587" s="35"/>
      <c r="E587" s="16"/>
      <c r="F587" s="16"/>
      <c r="G587" s="12"/>
      <c r="H587" s="17"/>
      <c r="I587" s="18"/>
      <c r="J587" s="53"/>
    </row>
    <row r="588" spans="2:10" x14ac:dyDescent="0.25">
      <c r="B588" s="10"/>
      <c r="C588" s="21" t="s">
        <v>43</v>
      </c>
      <c r="D588" s="15"/>
      <c r="E588" s="13"/>
      <c r="F588" s="13"/>
      <c r="G588" s="22"/>
      <c r="H588" s="51" t="s">
        <v>10</v>
      </c>
      <c r="I588" s="52" t="s">
        <v>8</v>
      </c>
      <c r="J588" s="109">
        <f>SUM(J582:J587)</f>
        <v>5.1088255611917015</v>
      </c>
    </row>
    <row r="589" spans="2:10" ht="15.75" thickBot="1" x14ac:dyDescent="0.3">
      <c r="B589" s="10"/>
      <c r="C589" s="21"/>
      <c r="D589" s="15"/>
      <c r="E589" s="13"/>
      <c r="F589" s="13"/>
      <c r="G589" s="22"/>
      <c r="H589" s="11"/>
      <c r="I589" s="23"/>
      <c r="J589" s="14"/>
    </row>
    <row r="590" spans="2:10" ht="18" x14ac:dyDescent="0.25">
      <c r="B590" s="5" t="s">
        <v>0</v>
      </c>
      <c r="C590" s="125" t="s">
        <v>11</v>
      </c>
      <c r="D590" s="54"/>
      <c r="E590" s="29" t="s">
        <v>0</v>
      </c>
      <c r="F590" s="29"/>
      <c r="G590" s="7" t="s">
        <v>0</v>
      </c>
      <c r="H590" s="29" t="s">
        <v>0</v>
      </c>
      <c r="I590" s="29" t="s">
        <v>0</v>
      </c>
      <c r="J590" s="30" t="s">
        <v>0</v>
      </c>
    </row>
    <row r="591" spans="2:10" x14ac:dyDescent="0.25">
      <c r="B591" s="31" t="s">
        <v>5</v>
      </c>
      <c r="C591" s="32" t="s">
        <v>0</v>
      </c>
      <c r="D591" s="32" t="s">
        <v>37</v>
      </c>
      <c r="E591" s="32" t="s">
        <v>1</v>
      </c>
      <c r="F591" s="32" t="s">
        <v>15</v>
      </c>
      <c r="G591" s="33"/>
      <c r="H591" s="32" t="s">
        <v>7</v>
      </c>
      <c r="I591" s="32" t="s">
        <v>4</v>
      </c>
      <c r="J591" s="34" t="s">
        <v>4</v>
      </c>
    </row>
    <row r="592" spans="2:10" x14ac:dyDescent="0.25">
      <c r="B592" s="10"/>
      <c r="C592" s="15" t="s">
        <v>34</v>
      </c>
      <c r="D592" s="15"/>
      <c r="E592" s="35"/>
      <c r="F592" s="15" t="s">
        <v>16</v>
      </c>
      <c r="G592" s="12"/>
      <c r="H592" s="15" t="s">
        <v>12</v>
      </c>
      <c r="I592" s="15" t="s">
        <v>13</v>
      </c>
      <c r="J592" s="36" t="s">
        <v>17</v>
      </c>
    </row>
    <row r="593" spans="2:10" x14ac:dyDescent="0.25">
      <c r="B593" s="10"/>
      <c r="C593" s="11" t="s">
        <v>0</v>
      </c>
      <c r="D593" s="35"/>
      <c r="E593" s="35" t="s">
        <v>0</v>
      </c>
      <c r="F593" s="35"/>
      <c r="G593" s="12" t="s">
        <v>0</v>
      </c>
      <c r="H593" s="15" t="s">
        <v>0</v>
      </c>
      <c r="I593" s="15"/>
      <c r="J593" s="36"/>
    </row>
    <row r="594" spans="2:10" x14ac:dyDescent="0.25">
      <c r="B594" s="10" t="s">
        <v>0</v>
      </c>
      <c r="C594" s="13" t="s">
        <v>0</v>
      </c>
      <c r="D594" s="126" t="s">
        <v>0</v>
      </c>
      <c r="E594" s="16" t="s">
        <v>0</v>
      </c>
      <c r="F594" s="16" t="s">
        <v>0</v>
      </c>
      <c r="G594" s="12" t="s">
        <v>0</v>
      </c>
      <c r="H594" s="17" t="s">
        <v>0</v>
      </c>
      <c r="I594" s="18" t="s">
        <v>0</v>
      </c>
      <c r="J594" s="53" t="s">
        <v>942</v>
      </c>
    </row>
    <row r="595" spans="2:10" x14ac:dyDescent="0.25">
      <c r="B595" s="10"/>
      <c r="C595" s="13"/>
      <c r="D595" s="35"/>
      <c r="E595" s="16"/>
      <c r="F595" s="16" t="s">
        <v>0</v>
      </c>
      <c r="G595" s="12"/>
      <c r="H595" s="17"/>
      <c r="I595" s="18"/>
      <c r="J595" s="53"/>
    </row>
    <row r="596" spans="2:10" ht="15.75" thickBot="1" x14ac:dyDescent="0.3">
      <c r="B596" s="24" t="s">
        <v>0</v>
      </c>
      <c r="C596" s="26"/>
      <c r="D596" s="117"/>
      <c r="E596" s="38" t="s">
        <v>0</v>
      </c>
      <c r="F596" s="38"/>
      <c r="G596" s="39" t="s">
        <v>0</v>
      </c>
      <c r="H596" s="80" t="s">
        <v>28</v>
      </c>
      <c r="I596" s="81" t="s">
        <v>27</v>
      </c>
      <c r="J596" s="91">
        <f>SUM(J593:J595)</f>
        <v>0</v>
      </c>
    </row>
    <row r="597" spans="2:10" ht="15.75" thickBot="1" x14ac:dyDescent="0.3">
      <c r="B597" s="101"/>
      <c r="C597" s="13"/>
      <c r="D597" s="35"/>
      <c r="E597" s="16"/>
      <c r="F597" s="16"/>
      <c r="G597" s="12"/>
      <c r="H597" s="83"/>
      <c r="I597" s="37"/>
      <c r="J597" s="102"/>
    </row>
    <row r="598" spans="2:10" x14ac:dyDescent="0.25">
      <c r="B598" s="68"/>
      <c r="C598" s="45"/>
      <c r="D598" s="45"/>
      <c r="E598" s="69" t="s">
        <v>0</v>
      </c>
      <c r="F598" s="69"/>
      <c r="G598" s="70"/>
      <c r="H598" s="69"/>
      <c r="I598" s="69"/>
      <c r="J598" s="71" t="s">
        <v>0</v>
      </c>
    </row>
    <row r="599" spans="2:10" x14ac:dyDescent="0.25">
      <c r="B599" s="76"/>
      <c r="C599" s="77"/>
      <c r="D599" s="77"/>
      <c r="G599" s="78"/>
      <c r="J599" s="79"/>
    </row>
    <row r="600" spans="2:10" x14ac:dyDescent="0.25">
      <c r="B600" s="72"/>
      <c r="C600" s="74" t="s">
        <v>33</v>
      </c>
      <c r="D600" s="121"/>
      <c r="J600" s="73"/>
    </row>
    <row r="601" spans="2:10" x14ac:dyDescent="0.25">
      <c r="B601" s="72"/>
      <c r="G601" s="75"/>
      <c r="J601" s="73"/>
    </row>
    <row r="602" spans="2:10" x14ac:dyDescent="0.25">
      <c r="B602" s="72"/>
      <c r="C602" t="s">
        <v>32</v>
      </c>
      <c r="J602" s="109">
        <f>J270+J531+J566+J588</f>
        <v>31.489837935700766</v>
      </c>
    </row>
    <row r="603" spans="2:10" x14ac:dyDescent="0.25">
      <c r="B603" s="72"/>
      <c r="C603" t="s">
        <v>36</v>
      </c>
      <c r="E603" s="92"/>
      <c r="F603" s="93"/>
      <c r="J603" s="57">
        <f>SUM(J540+J278+J574+J596)</f>
        <v>0</v>
      </c>
    </row>
    <row r="604" spans="2:10" ht="6" customHeight="1" x14ac:dyDescent="0.25">
      <c r="B604" s="72"/>
      <c r="G604" s="82"/>
      <c r="H604" s="83"/>
      <c r="I604" s="37"/>
      <c r="J604" s="66"/>
    </row>
    <row r="605" spans="2:10" ht="19.5" thickBot="1" x14ac:dyDescent="0.35">
      <c r="B605" s="94"/>
      <c r="C605" s="95" t="s">
        <v>46</v>
      </c>
      <c r="D605" s="122"/>
      <c r="E605" s="96"/>
      <c r="F605" s="96"/>
      <c r="G605" s="97"/>
      <c r="H605" s="98" t="s">
        <v>29</v>
      </c>
      <c r="I605" s="99" t="s">
        <v>30</v>
      </c>
      <c r="J605" s="127">
        <f>(J602+J603)/100</f>
        <v>0.31489837935700765</v>
      </c>
    </row>
    <row r="607" spans="2:10" x14ac:dyDescent="0.25">
      <c r="G607" t="s">
        <v>0</v>
      </c>
    </row>
    <row r="609" spans="2:7" ht="18.75" x14ac:dyDescent="0.3">
      <c r="B609" s="128" t="s">
        <v>35</v>
      </c>
    </row>
    <row r="610" spans="2:7" x14ac:dyDescent="0.25">
      <c r="C610" t="s">
        <v>0</v>
      </c>
      <c r="G610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 Haack</cp:lastModifiedBy>
  <cp:lastPrinted>2013-01-02T07:55:27Z</cp:lastPrinted>
  <dcterms:created xsi:type="dcterms:W3CDTF">2011-01-17T07:42:08Z</dcterms:created>
  <dcterms:modified xsi:type="dcterms:W3CDTF">2025-01-02T01:06:40Z</dcterms:modified>
</cp:coreProperties>
</file>