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-Jürgen\Documents\Haack-Daily\"/>
    </mc:Choice>
  </mc:AlternateContent>
  <xr:revisionPtr revIDLastSave="0" documentId="13_ncr:1_{C9373453-882D-458D-B502-6604AE7E97F6}" xr6:coauthVersionLast="47" xr6:coauthVersionMax="47" xr10:uidLastSave="{00000000-0000-0000-0000-000000000000}"/>
  <bookViews>
    <workbookView xWindow="7695" yWindow="3360" windowWidth="20250" windowHeight="13890" xr2:uid="{00000000-000D-0000-FFFF-FFFF00000000}"/>
  </bookViews>
  <sheets>
    <sheet name="Hebelproduk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9" i="2" l="1"/>
  <c r="I669" i="2"/>
  <c r="J632" i="2"/>
  <c r="I632" i="2"/>
  <c r="J222" i="2"/>
  <c r="I222" i="2"/>
  <c r="J407" i="2" l="1"/>
  <c r="I407" i="2"/>
  <c r="J221" i="2"/>
  <c r="I221" i="2"/>
  <c r="J631" i="2"/>
  <c r="I631" i="2"/>
  <c r="J220" i="2" l="1"/>
  <c r="I220" i="2"/>
  <c r="J630" i="2"/>
  <c r="I630" i="2"/>
  <c r="J629" i="2" l="1"/>
  <c r="I629" i="2"/>
  <c r="J350" i="2" l="1"/>
  <c r="I350" i="2"/>
  <c r="J640" i="2"/>
  <c r="I640" i="2"/>
  <c r="J628" i="2" l="1"/>
  <c r="I628" i="2"/>
  <c r="J250" i="2" l="1"/>
  <c r="I250" i="2"/>
  <c r="J219" i="2" l="1"/>
  <c r="I219" i="2"/>
  <c r="J218" i="2" l="1"/>
  <c r="I218" i="2"/>
  <c r="J627" i="2"/>
  <c r="I627" i="2"/>
  <c r="J217" i="2" l="1"/>
  <c r="I217" i="2"/>
  <c r="J249" i="2"/>
  <c r="I249" i="2"/>
  <c r="J626" i="2"/>
  <c r="I626" i="2"/>
  <c r="J625" i="2"/>
  <c r="I625" i="2"/>
  <c r="J668" i="2"/>
  <c r="I668" i="2"/>
  <c r="J248" i="2" l="1"/>
  <c r="I248" i="2"/>
  <c r="J216" i="2"/>
  <c r="I216" i="2"/>
  <c r="J215" i="2" l="1"/>
  <c r="I215" i="2"/>
  <c r="J624" i="2" l="1"/>
  <c r="I624" i="2"/>
  <c r="J214" i="2" l="1"/>
  <c r="I214" i="2"/>
  <c r="J247" i="2"/>
  <c r="I247" i="2"/>
  <c r="J276" i="2" l="1"/>
  <c r="I276" i="2"/>
  <c r="J213" i="2" l="1"/>
  <c r="I213" i="2"/>
  <c r="J623" i="2" l="1"/>
  <c r="I623" i="2"/>
  <c r="J622" i="2"/>
  <c r="I622" i="2"/>
  <c r="J642" i="2" l="1"/>
  <c r="J212" i="2"/>
  <c r="I212" i="2"/>
  <c r="J395" i="2"/>
  <c r="I395" i="2"/>
  <c r="J621" i="2"/>
  <c r="I621" i="2"/>
  <c r="J620" i="2"/>
  <c r="I620" i="2"/>
  <c r="J619" i="2"/>
  <c r="I619" i="2"/>
  <c r="J618" i="2"/>
  <c r="I618" i="2"/>
  <c r="J349" i="2" l="1"/>
  <c r="I349" i="2"/>
  <c r="J617" i="2"/>
  <c r="I617" i="2"/>
  <c r="J211" i="2"/>
  <c r="I211" i="2"/>
  <c r="J210" i="2"/>
  <c r="I210" i="2"/>
  <c r="J275" i="2" l="1"/>
  <c r="I275" i="2"/>
  <c r="J616" i="2" l="1"/>
  <c r="I616" i="2"/>
  <c r="J209" i="2"/>
  <c r="I209" i="2"/>
  <c r="J615" i="2"/>
  <c r="I615" i="2"/>
  <c r="J208" i="2"/>
  <c r="I208" i="2"/>
  <c r="J207" i="2" l="1"/>
  <c r="I207" i="2"/>
  <c r="J667" i="2" l="1"/>
  <c r="I667" i="2"/>
  <c r="J614" i="2"/>
  <c r="I614" i="2"/>
  <c r="J206" i="2" l="1"/>
  <c r="I206" i="2"/>
  <c r="J348" i="2"/>
  <c r="I348" i="2"/>
  <c r="J246" i="2" l="1"/>
  <c r="I246" i="2"/>
  <c r="J205" i="2" l="1"/>
  <c r="I205" i="2"/>
  <c r="J204" i="2" l="1"/>
  <c r="I204" i="2"/>
  <c r="J613" i="2" l="1"/>
  <c r="I613" i="2"/>
  <c r="J612" i="2"/>
  <c r="I612" i="2"/>
  <c r="J611" i="2"/>
  <c r="I611" i="2"/>
  <c r="J203" i="2" l="1"/>
  <c r="I203" i="2"/>
  <c r="J610" i="2" l="1"/>
  <c r="I610" i="2"/>
  <c r="J202" i="2" l="1"/>
  <c r="I202" i="2"/>
  <c r="J201" i="2" l="1"/>
  <c r="I201" i="2"/>
  <c r="J609" i="2" l="1"/>
  <c r="I609" i="2"/>
  <c r="J666" i="2" l="1"/>
  <c r="I666" i="2"/>
  <c r="J200" i="2" l="1"/>
  <c r="I200" i="2"/>
  <c r="J608" i="2" l="1"/>
  <c r="I608" i="2"/>
  <c r="J607" i="2" l="1"/>
  <c r="I607" i="2"/>
  <c r="J347" i="2" l="1"/>
  <c r="I347" i="2"/>
  <c r="J606" i="2"/>
  <c r="I606" i="2"/>
  <c r="J605" i="2"/>
  <c r="I605" i="2"/>
  <c r="J665" i="2"/>
  <c r="I665" i="2"/>
  <c r="J199" i="2" l="1"/>
  <c r="I199" i="2"/>
  <c r="J604" i="2"/>
  <c r="I604" i="2"/>
  <c r="J603" i="2"/>
  <c r="I603" i="2"/>
  <c r="J198" i="2" l="1"/>
  <c r="I198" i="2"/>
  <c r="J602" i="2" l="1"/>
  <c r="I602" i="2"/>
  <c r="J274" i="2"/>
  <c r="I274" i="2"/>
  <c r="J394" i="2" l="1"/>
  <c r="I394" i="2"/>
  <c r="J197" i="2"/>
  <c r="I197" i="2"/>
  <c r="J196" i="2" l="1"/>
  <c r="I196" i="2"/>
  <c r="J364" i="2" l="1"/>
  <c r="I364" i="2"/>
  <c r="J195" i="2" l="1"/>
  <c r="I195" i="2"/>
  <c r="J690" i="2" l="1"/>
  <c r="I690" i="2"/>
  <c r="J194" i="2" l="1"/>
  <c r="I194" i="2"/>
  <c r="J601" i="2" l="1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305" i="2" l="1"/>
  <c r="I305" i="2"/>
  <c r="J193" i="2"/>
  <c r="I193" i="2"/>
  <c r="J593" i="2" l="1"/>
  <c r="I593" i="2"/>
  <c r="J192" i="2"/>
  <c r="I192" i="2"/>
  <c r="J393" i="2"/>
  <c r="I393" i="2"/>
  <c r="J592" i="2"/>
  <c r="I592" i="2"/>
  <c r="J346" i="2"/>
  <c r="I346" i="2"/>
  <c r="J191" i="2" l="1"/>
  <c r="I191" i="2"/>
  <c r="J190" i="2" l="1"/>
  <c r="I190" i="2"/>
  <c r="J591" i="2" l="1"/>
  <c r="I591" i="2"/>
  <c r="J590" i="2"/>
  <c r="I590" i="2"/>
  <c r="J392" i="2" l="1"/>
  <c r="I392" i="2"/>
  <c r="J589" i="2"/>
  <c r="I589" i="2"/>
  <c r="J588" i="2"/>
  <c r="I588" i="2"/>
  <c r="J189" i="2"/>
  <c r="I189" i="2"/>
  <c r="J345" i="2"/>
  <c r="I345" i="2"/>
  <c r="J587" i="2" l="1"/>
  <c r="I587" i="2"/>
  <c r="J586" i="2"/>
  <c r="I586" i="2"/>
  <c r="J188" i="2"/>
  <c r="I188" i="2"/>
  <c r="J187" i="2" l="1"/>
  <c r="I187" i="2"/>
  <c r="J344" i="2"/>
  <c r="I344" i="2"/>
  <c r="J186" i="2" l="1"/>
  <c r="I186" i="2"/>
  <c r="J585" i="2" l="1"/>
  <c r="I585" i="2"/>
  <c r="J584" i="2" l="1"/>
  <c r="I584" i="2"/>
  <c r="J583" i="2"/>
  <c r="I583" i="2"/>
  <c r="J185" i="2" l="1"/>
  <c r="I185" i="2"/>
  <c r="J582" i="2" l="1"/>
  <c r="I582" i="2"/>
  <c r="J184" i="2" l="1"/>
  <c r="I184" i="2"/>
  <c r="J304" i="2" l="1"/>
  <c r="I304" i="2"/>
  <c r="J183" i="2" l="1"/>
  <c r="I183" i="2"/>
  <c r="J581" i="2"/>
  <c r="I581" i="2"/>
  <c r="J580" i="2"/>
  <c r="I580" i="2"/>
  <c r="J182" i="2" l="1"/>
  <c r="I182" i="2"/>
  <c r="J579" i="2"/>
  <c r="I579" i="2"/>
  <c r="J578" i="2"/>
  <c r="I578" i="2"/>
  <c r="J343" i="2" l="1"/>
  <c r="I343" i="2"/>
  <c r="J180" i="2" l="1"/>
  <c r="I180" i="2"/>
  <c r="J181" i="2"/>
  <c r="I181" i="2"/>
  <c r="J179" i="2" l="1"/>
  <c r="I179" i="2"/>
  <c r="J576" i="2"/>
  <c r="I576" i="2"/>
  <c r="J577" i="2"/>
  <c r="I577" i="2"/>
  <c r="J273" i="2"/>
  <c r="I273" i="2"/>
  <c r="J575" i="2"/>
  <c r="I575" i="2"/>
  <c r="J574" i="2" l="1"/>
  <c r="I574" i="2"/>
  <c r="J573" i="2"/>
  <c r="I573" i="2"/>
  <c r="J391" i="2" l="1"/>
  <c r="I391" i="2"/>
  <c r="J178" i="2"/>
  <c r="I178" i="2"/>
  <c r="J572" i="2"/>
  <c r="I572" i="2"/>
  <c r="J177" i="2" l="1"/>
  <c r="I177" i="2"/>
  <c r="J245" i="2"/>
  <c r="I245" i="2"/>
  <c r="J664" i="2"/>
  <c r="I664" i="2"/>
  <c r="J176" i="2" l="1"/>
  <c r="I176" i="2"/>
  <c r="J272" i="2"/>
  <c r="I272" i="2"/>
  <c r="J175" i="2" l="1"/>
  <c r="I175" i="2"/>
  <c r="J342" i="2" l="1"/>
  <c r="I342" i="2"/>
  <c r="J244" i="2"/>
  <c r="I244" i="2"/>
  <c r="J174" i="2"/>
  <c r="I174" i="2"/>
  <c r="J173" i="2" l="1"/>
  <c r="I173" i="2"/>
  <c r="J571" i="2"/>
  <c r="I571" i="2"/>
  <c r="J570" i="2"/>
  <c r="I570" i="2"/>
  <c r="J172" i="2" l="1"/>
  <c r="I172" i="2"/>
  <c r="J271" i="2" l="1"/>
  <c r="I271" i="2"/>
  <c r="J171" i="2" l="1"/>
  <c r="I171" i="2"/>
  <c r="J170" i="2"/>
  <c r="I170" i="2"/>
  <c r="J569" i="2"/>
  <c r="I569" i="2"/>
  <c r="J568" i="2" l="1"/>
  <c r="I568" i="2"/>
  <c r="J663" i="2" l="1"/>
  <c r="I663" i="2"/>
  <c r="J168" i="2"/>
  <c r="I168" i="2"/>
  <c r="J363" i="2" l="1"/>
  <c r="I363" i="2"/>
  <c r="J169" i="2" l="1"/>
  <c r="I169" i="2"/>
  <c r="J567" i="2" l="1"/>
  <c r="I567" i="2"/>
  <c r="J566" i="2"/>
  <c r="I566" i="2"/>
  <c r="J167" i="2" l="1"/>
  <c r="I167" i="2"/>
  <c r="J565" i="2"/>
  <c r="I565" i="2"/>
  <c r="J166" i="2"/>
  <c r="I166" i="2"/>
  <c r="J564" i="2"/>
  <c r="I564" i="2"/>
  <c r="J165" i="2" l="1"/>
  <c r="I165" i="2"/>
  <c r="J164" i="2" l="1"/>
  <c r="I164" i="2"/>
  <c r="J243" i="2" l="1"/>
  <c r="I243" i="2"/>
  <c r="J163" i="2"/>
  <c r="I163" i="2"/>
  <c r="J563" i="2"/>
  <c r="I563" i="2"/>
  <c r="J162" i="2"/>
  <c r="I162" i="2"/>
  <c r="J161" i="2"/>
  <c r="I161" i="2"/>
  <c r="J562" i="2" l="1"/>
  <c r="I562" i="2"/>
  <c r="J160" i="2"/>
  <c r="I160" i="2"/>
  <c r="J561" i="2"/>
  <c r="I561" i="2"/>
  <c r="J159" i="2" l="1"/>
  <c r="I159" i="2"/>
  <c r="J560" i="2" l="1"/>
  <c r="I560" i="2"/>
  <c r="J559" i="2" l="1"/>
  <c r="I559" i="2"/>
  <c r="J662" i="2"/>
  <c r="I662" i="2"/>
  <c r="J158" i="2"/>
  <c r="I158" i="2"/>
  <c r="J558" i="2"/>
  <c r="I558" i="2"/>
  <c r="J557" i="2"/>
  <c r="I557" i="2"/>
  <c r="J556" i="2" l="1"/>
  <c r="I556" i="2"/>
  <c r="J157" i="2"/>
  <c r="I157" i="2"/>
  <c r="J303" i="2"/>
  <c r="I303" i="2"/>
  <c r="J156" i="2"/>
  <c r="I156" i="2"/>
  <c r="J555" i="2"/>
  <c r="I555" i="2"/>
  <c r="J155" i="2"/>
  <c r="I155" i="2"/>
  <c r="J154" i="2" l="1"/>
  <c r="I154" i="2"/>
  <c r="J390" i="2" l="1"/>
  <c r="I390" i="2"/>
  <c r="J554" i="2"/>
  <c r="I554" i="2"/>
  <c r="J153" i="2"/>
  <c r="I153" i="2"/>
  <c r="J341" i="2" l="1"/>
  <c r="I341" i="2"/>
  <c r="J152" i="2"/>
  <c r="I152" i="2"/>
  <c r="J340" i="2"/>
  <c r="I340" i="2"/>
  <c r="J151" i="2" l="1"/>
  <c r="I151" i="2"/>
  <c r="J553" i="2"/>
  <c r="I553" i="2"/>
  <c r="J661" i="2"/>
  <c r="I661" i="2"/>
  <c r="J150" i="2" l="1"/>
  <c r="I150" i="2"/>
  <c r="J552" i="2"/>
  <c r="I552" i="2"/>
  <c r="J149" i="2" l="1"/>
  <c r="I149" i="2"/>
  <c r="J551" i="2"/>
  <c r="I551" i="2"/>
  <c r="J550" i="2" l="1"/>
  <c r="I550" i="2"/>
  <c r="J549" i="2"/>
  <c r="I549" i="2"/>
  <c r="J148" i="2"/>
  <c r="I148" i="2"/>
  <c r="J548" i="2" l="1"/>
  <c r="I548" i="2"/>
  <c r="J547" i="2"/>
  <c r="I547" i="2"/>
  <c r="J302" i="2"/>
  <c r="I302" i="2"/>
  <c r="J546" i="2"/>
  <c r="I546" i="2"/>
  <c r="J545" i="2"/>
  <c r="I545" i="2"/>
  <c r="J339" i="2"/>
  <c r="I339" i="2"/>
  <c r="J147" i="2"/>
  <c r="I147" i="2"/>
  <c r="J301" i="2" l="1"/>
  <c r="I301" i="2"/>
  <c r="J146" i="2"/>
  <c r="I146" i="2"/>
  <c r="J145" i="2" l="1"/>
  <c r="I145" i="2"/>
  <c r="J362" i="2" l="1"/>
  <c r="I362" i="2"/>
  <c r="J242" i="2"/>
  <c r="I242" i="2"/>
  <c r="J544" i="2"/>
  <c r="I544" i="2"/>
  <c r="J338" i="2" l="1"/>
  <c r="I338" i="2"/>
  <c r="J389" i="2"/>
  <c r="I389" i="2"/>
  <c r="J543" i="2" l="1"/>
  <c r="I543" i="2"/>
  <c r="J144" i="2" l="1"/>
  <c r="I144" i="2"/>
  <c r="J542" i="2" l="1"/>
  <c r="I542" i="2"/>
  <c r="J143" i="2"/>
  <c r="I143" i="2"/>
  <c r="J142" i="2" l="1"/>
  <c r="I142" i="2"/>
  <c r="J141" i="2" l="1"/>
  <c r="I141" i="2"/>
  <c r="J541" i="2" l="1"/>
  <c r="I541" i="2"/>
  <c r="J140" i="2" l="1"/>
  <c r="I140" i="2"/>
  <c r="J660" i="2" l="1"/>
  <c r="I660" i="2"/>
  <c r="J139" i="2" l="1"/>
  <c r="I139" i="2"/>
  <c r="J540" i="2" l="1"/>
  <c r="I540" i="2"/>
  <c r="J138" i="2" l="1"/>
  <c r="I138" i="2"/>
  <c r="J659" i="2" l="1"/>
  <c r="I659" i="2"/>
  <c r="J537" i="2"/>
  <c r="I537" i="2"/>
  <c r="J539" i="2"/>
  <c r="I539" i="2"/>
  <c r="J538" i="2"/>
  <c r="I538" i="2"/>
  <c r="J536" i="2" l="1"/>
  <c r="I536" i="2"/>
  <c r="J300" i="2"/>
  <c r="I300" i="2"/>
  <c r="J658" i="2" l="1"/>
  <c r="I658" i="2"/>
  <c r="J241" i="2"/>
  <c r="I241" i="2"/>
  <c r="J535" i="2"/>
  <c r="I535" i="2"/>
  <c r="J137" i="2" l="1"/>
  <c r="I137" i="2"/>
  <c r="J270" i="2" l="1"/>
  <c r="I270" i="2"/>
  <c r="J240" i="2" l="1"/>
  <c r="I240" i="2"/>
  <c r="J136" i="2" l="1"/>
  <c r="I136" i="2"/>
  <c r="J299" i="2"/>
  <c r="I299" i="2"/>
  <c r="J135" i="2"/>
  <c r="I135" i="2"/>
  <c r="J534" i="2" l="1"/>
  <c r="I534" i="2"/>
  <c r="J134" i="2"/>
  <c r="I134" i="2"/>
  <c r="J533" i="2"/>
  <c r="I533" i="2"/>
  <c r="J657" i="2"/>
  <c r="I657" i="2"/>
  <c r="J532" i="2" l="1"/>
  <c r="I532" i="2"/>
  <c r="J133" i="2" l="1"/>
  <c r="I133" i="2"/>
  <c r="J531" i="2"/>
  <c r="I531" i="2"/>
  <c r="J132" i="2" l="1"/>
  <c r="I132" i="2"/>
  <c r="J131" i="2"/>
  <c r="I131" i="2"/>
  <c r="J530" i="2" l="1"/>
  <c r="I530" i="2"/>
  <c r="J130" i="2" l="1"/>
  <c r="I130" i="2"/>
  <c r="J129" i="2" l="1"/>
  <c r="I129" i="2"/>
  <c r="J529" i="2"/>
  <c r="I529" i="2"/>
  <c r="J528" i="2" l="1"/>
  <c r="I528" i="2"/>
  <c r="J527" i="2" l="1"/>
  <c r="I527" i="2"/>
  <c r="J526" i="2" l="1"/>
  <c r="I526" i="2"/>
  <c r="J128" i="2"/>
  <c r="I128" i="2"/>
  <c r="J525" i="2" l="1"/>
  <c r="I525" i="2"/>
  <c r="J127" i="2"/>
  <c r="I127" i="2"/>
  <c r="J126" i="2" l="1"/>
  <c r="I126" i="2"/>
  <c r="J388" i="2" l="1"/>
  <c r="I388" i="2"/>
  <c r="J524" i="2" l="1"/>
  <c r="I524" i="2"/>
  <c r="J523" i="2"/>
  <c r="I523" i="2"/>
  <c r="J125" i="2"/>
  <c r="I125" i="2"/>
  <c r="J124" i="2" l="1"/>
  <c r="I124" i="2"/>
  <c r="J298" i="2"/>
  <c r="I298" i="2"/>
  <c r="J522" i="2" l="1"/>
  <c r="I522" i="2"/>
  <c r="J123" i="2" l="1"/>
  <c r="I123" i="2"/>
  <c r="J122" i="2" l="1"/>
  <c r="I122" i="2"/>
  <c r="J121" i="2"/>
  <c r="I121" i="2"/>
  <c r="J521" i="2"/>
  <c r="I521" i="2"/>
  <c r="J520" i="2" l="1"/>
  <c r="I520" i="2"/>
  <c r="J519" i="2" l="1"/>
  <c r="I519" i="2"/>
  <c r="J120" i="2" l="1"/>
  <c r="I120" i="2"/>
  <c r="J656" i="2" l="1"/>
  <c r="I656" i="2"/>
  <c r="J518" i="2"/>
  <c r="I518" i="2"/>
  <c r="J119" i="2"/>
  <c r="I119" i="2"/>
  <c r="J239" i="2" l="1"/>
  <c r="I239" i="2"/>
  <c r="J517" i="2" l="1"/>
  <c r="I517" i="2"/>
  <c r="J118" i="2" l="1"/>
  <c r="I118" i="2"/>
  <c r="J655" i="2"/>
  <c r="I655" i="2"/>
  <c r="J117" i="2"/>
  <c r="I117" i="2"/>
  <c r="J516" i="2"/>
  <c r="I516" i="2"/>
  <c r="J515" i="2"/>
  <c r="I515" i="2"/>
  <c r="J514" i="2"/>
  <c r="I514" i="2"/>
  <c r="J116" i="2" l="1"/>
  <c r="I116" i="2"/>
  <c r="J387" i="2"/>
  <c r="I387" i="2"/>
  <c r="J115" i="2"/>
  <c r="I115" i="2"/>
  <c r="J513" i="2" l="1"/>
  <c r="I513" i="2"/>
  <c r="J512" i="2" l="1"/>
  <c r="I512" i="2"/>
  <c r="J337" i="2"/>
  <c r="I337" i="2"/>
  <c r="J114" i="2" l="1"/>
  <c r="I114" i="2"/>
  <c r="J113" i="2" l="1"/>
  <c r="I113" i="2"/>
  <c r="J112" i="2" l="1"/>
  <c r="I112" i="2"/>
  <c r="J511" i="2"/>
  <c r="I511" i="2"/>
  <c r="J111" i="2" l="1"/>
  <c r="I111" i="2"/>
  <c r="J269" i="2"/>
  <c r="I269" i="2"/>
  <c r="J110" i="2" l="1"/>
  <c r="I110" i="2"/>
  <c r="J510" i="2"/>
  <c r="I510" i="2"/>
  <c r="J109" i="2"/>
  <c r="I109" i="2"/>
  <c r="J386" i="2" l="1"/>
  <c r="I386" i="2"/>
  <c r="J509" i="2" l="1"/>
  <c r="I509" i="2"/>
  <c r="J508" i="2"/>
  <c r="I508" i="2"/>
  <c r="J507" i="2" l="1"/>
  <c r="I507" i="2"/>
  <c r="J108" i="2"/>
  <c r="I108" i="2"/>
  <c r="J107" i="2" l="1"/>
  <c r="I107" i="2"/>
  <c r="J106" i="2" l="1"/>
  <c r="I106" i="2"/>
  <c r="J506" i="2" l="1"/>
  <c r="I506" i="2"/>
  <c r="J297" i="2"/>
  <c r="I297" i="2"/>
  <c r="J105" i="2"/>
  <c r="I105" i="2"/>
  <c r="J336" i="2"/>
  <c r="I336" i="2"/>
  <c r="J505" i="2" l="1"/>
  <c r="I505" i="2"/>
  <c r="J504" i="2" l="1"/>
  <c r="I504" i="2"/>
  <c r="J503" i="2" l="1"/>
  <c r="I503" i="2"/>
  <c r="J502" i="2"/>
  <c r="I502" i="2"/>
  <c r="J104" i="2"/>
  <c r="I104" i="2"/>
  <c r="J103" i="2"/>
  <c r="I103" i="2"/>
  <c r="J102" i="2" l="1"/>
  <c r="I102" i="2"/>
  <c r="J501" i="2"/>
  <c r="I501" i="2"/>
  <c r="J101" i="2" l="1"/>
  <c r="I101" i="2"/>
  <c r="J500" i="2"/>
  <c r="I500" i="2"/>
  <c r="J100" i="2" l="1"/>
  <c r="I100" i="2"/>
  <c r="J296" i="2" l="1"/>
  <c r="I296" i="2"/>
  <c r="J98" i="2" l="1"/>
  <c r="I98" i="2"/>
  <c r="J385" i="2" l="1"/>
  <c r="I385" i="2"/>
  <c r="J335" i="2"/>
  <c r="I335" i="2"/>
  <c r="J99" i="2"/>
  <c r="I99" i="2"/>
  <c r="J499" i="2"/>
  <c r="I499" i="2"/>
  <c r="J498" i="2"/>
  <c r="I498" i="2"/>
  <c r="J97" i="2" l="1"/>
  <c r="I97" i="2"/>
  <c r="J96" i="2"/>
  <c r="I96" i="2"/>
  <c r="J95" i="2" l="1"/>
  <c r="I95" i="2"/>
  <c r="J497" i="2" l="1"/>
  <c r="I497" i="2"/>
  <c r="J496" i="2"/>
  <c r="I496" i="2"/>
  <c r="J495" i="2"/>
  <c r="I495" i="2"/>
  <c r="J94" i="2" l="1"/>
  <c r="I94" i="2"/>
  <c r="J494" i="2" l="1"/>
  <c r="I494" i="2"/>
  <c r="J238" i="2"/>
  <c r="I238" i="2"/>
  <c r="J493" i="2" l="1"/>
  <c r="I493" i="2"/>
  <c r="J492" i="2"/>
  <c r="I492" i="2"/>
  <c r="J93" i="2" l="1"/>
  <c r="I93" i="2"/>
  <c r="J92" i="2" l="1"/>
  <c r="I92" i="2"/>
  <c r="J384" i="2"/>
  <c r="I384" i="2"/>
  <c r="J491" i="2"/>
  <c r="I491" i="2"/>
  <c r="J91" i="2"/>
  <c r="I91" i="2"/>
  <c r="J334" i="2"/>
  <c r="I334" i="2"/>
  <c r="J90" i="2" l="1"/>
  <c r="I90" i="2"/>
  <c r="J89" i="2"/>
  <c r="I89" i="2"/>
  <c r="J490" i="2"/>
  <c r="I490" i="2"/>
  <c r="J654" i="2"/>
  <c r="I654" i="2"/>
  <c r="J88" i="2" l="1"/>
  <c r="I88" i="2"/>
  <c r="J87" i="2"/>
  <c r="I87" i="2"/>
  <c r="J86" i="2" l="1"/>
  <c r="I86" i="2"/>
  <c r="J268" i="2" l="1"/>
  <c r="I268" i="2"/>
  <c r="J489" i="2"/>
  <c r="I489" i="2"/>
  <c r="J295" i="2" l="1"/>
  <c r="I295" i="2"/>
  <c r="J85" i="2" l="1"/>
  <c r="I85" i="2"/>
  <c r="J488" i="2"/>
  <c r="I488" i="2"/>
  <c r="J333" i="2" l="1"/>
  <c r="I333" i="2"/>
  <c r="J84" i="2" l="1"/>
  <c r="I84" i="2"/>
  <c r="J487" i="2"/>
  <c r="I487" i="2"/>
  <c r="J83" i="2" l="1"/>
  <c r="I83" i="2"/>
  <c r="J486" i="2" l="1"/>
  <c r="I486" i="2"/>
  <c r="J82" i="2" l="1"/>
  <c r="I82" i="2"/>
  <c r="J383" i="2" l="1"/>
  <c r="I383" i="2"/>
  <c r="J332" i="2" l="1"/>
  <c r="I332" i="2"/>
  <c r="J81" i="2"/>
  <c r="I81" i="2"/>
  <c r="J485" i="2" l="1"/>
  <c r="I485" i="2"/>
  <c r="J331" i="2"/>
  <c r="I331" i="2"/>
  <c r="J484" i="2"/>
  <c r="I484" i="2"/>
  <c r="J483" i="2"/>
  <c r="I483" i="2"/>
  <c r="J482" i="2"/>
  <c r="I482" i="2"/>
  <c r="J481" i="2"/>
  <c r="I481" i="2"/>
  <c r="J80" i="2"/>
  <c r="I80" i="2"/>
  <c r="J79" i="2" l="1"/>
  <c r="I79" i="2"/>
  <c r="J237" i="2" l="1"/>
  <c r="I237" i="2"/>
  <c r="J267" i="2"/>
  <c r="I267" i="2"/>
  <c r="J480" i="2" l="1"/>
  <c r="I480" i="2"/>
  <c r="J78" i="2" l="1"/>
  <c r="I78" i="2"/>
  <c r="J330" i="2"/>
  <c r="I330" i="2"/>
  <c r="J77" i="2" l="1"/>
  <c r="I77" i="2"/>
  <c r="J479" i="2" l="1"/>
  <c r="I479" i="2"/>
  <c r="J76" i="2" l="1"/>
  <c r="I76" i="2"/>
  <c r="J75" i="2" l="1"/>
  <c r="I75" i="2"/>
  <c r="J294" i="2"/>
  <c r="I294" i="2"/>
  <c r="J478" i="2"/>
  <c r="I478" i="2"/>
  <c r="J74" i="2" l="1"/>
  <c r="I74" i="2"/>
  <c r="J477" i="2"/>
  <c r="I477" i="2"/>
  <c r="J476" i="2"/>
  <c r="I476" i="2"/>
  <c r="J73" i="2" l="1"/>
  <c r="I73" i="2"/>
  <c r="J475" i="2" l="1"/>
  <c r="I475" i="2"/>
  <c r="J329" i="2" l="1"/>
  <c r="I329" i="2"/>
  <c r="J474" i="2"/>
  <c r="I474" i="2"/>
  <c r="J473" i="2"/>
  <c r="I473" i="2"/>
  <c r="J72" i="2" l="1"/>
  <c r="I72" i="2"/>
  <c r="J71" i="2"/>
  <c r="I71" i="2"/>
  <c r="J70" i="2" l="1"/>
  <c r="I70" i="2"/>
  <c r="J69" i="2" l="1"/>
  <c r="I69" i="2"/>
  <c r="J68" i="2" l="1"/>
  <c r="I68" i="2"/>
  <c r="J472" i="2" l="1"/>
  <c r="I472" i="2"/>
  <c r="J67" i="2"/>
  <c r="I67" i="2"/>
  <c r="J471" i="2"/>
  <c r="I471" i="2"/>
  <c r="J361" i="2"/>
  <c r="I361" i="2"/>
  <c r="J470" i="2"/>
  <c r="I470" i="2"/>
  <c r="J66" i="2" l="1"/>
  <c r="I66" i="2"/>
  <c r="J469" i="2" l="1"/>
  <c r="I469" i="2"/>
  <c r="J65" i="2" l="1"/>
  <c r="I65" i="2"/>
  <c r="J468" i="2" l="1"/>
  <c r="I468" i="2"/>
  <c r="J328" i="2"/>
  <c r="I328" i="2"/>
  <c r="J382" i="2" l="1"/>
  <c r="I382" i="2"/>
  <c r="J64" i="2" l="1"/>
  <c r="I64" i="2"/>
  <c r="J381" i="2"/>
  <c r="I381" i="2"/>
  <c r="J467" i="2"/>
  <c r="I467" i="2"/>
  <c r="J466" i="2" l="1"/>
  <c r="I466" i="2"/>
  <c r="J465" i="2"/>
  <c r="I465" i="2"/>
  <c r="J464" i="2" l="1"/>
  <c r="I464" i="2"/>
  <c r="J463" i="2"/>
  <c r="I463" i="2"/>
  <c r="J63" i="2" l="1"/>
  <c r="I63" i="2"/>
  <c r="J62" i="2" l="1"/>
  <c r="I62" i="2"/>
  <c r="J266" i="2"/>
  <c r="I266" i="2"/>
  <c r="J61" i="2" l="1"/>
  <c r="I61" i="2"/>
  <c r="J327" i="2"/>
  <c r="I327" i="2"/>
  <c r="J462" i="2" l="1"/>
  <c r="I462" i="2"/>
  <c r="J60" i="2"/>
  <c r="I60" i="2"/>
  <c r="H59" i="2" l="1"/>
  <c r="I59" i="2" s="1"/>
  <c r="I58" i="2"/>
  <c r="I57" i="2"/>
  <c r="J59" i="2" l="1"/>
  <c r="J461" i="2" l="1"/>
  <c r="I461" i="2"/>
  <c r="J409" i="2" l="1"/>
  <c r="J56" i="2" l="1"/>
  <c r="I56" i="2"/>
  <c r="J55" i="2"/>
  <c r="I55" i="2"/>
  <c r="J236" i="2" l="1"/>
  <c r="I236" i="2"/>
  <c r="J54" i="2"/>
  <c r="I54" i="2"/>
  <c r="J460" i="2"/>
  <c r="I460" i="2"/>
  <c r="J459" i="2"/>
  <c r="I459" i="2"/>
  <c r="J458" i="2"/>
  <c r="I458" i="2"/>
  <c r="J457" i="2"/>
  <c r="I457" i="2"/>
  <c r="J53" i="2" l="1"/>
  <c r="I53" i="2"/>
  <c r="J52" i="2"/>
  <c r="I52" i="2"/>
  <c r="J235" i="2"/>
  <c r="I235" i="2"/>
  <c r="J51" i="2" l="1"/>
  <c r="I51" i="2"/>
  <c r="J380" i="2" l="1"/>
  <c r="I380" i="2"/>
  <c r="J50" i="2"/>
  <c r="I50" i="2"/>
  <c r="J379" i="2" l="1"/>
  <c r="I379" i="2"/>
  <c r="J49" i="2"/>
  <c r="I49" i="2"/>
  <c r="J326" i="2"/>
  <c r="I326" i="2"/>
  <c r="J234" i="2"/>
  <c r="I234" i="2"/>
  <c r="J456" i="2"/>
  <c r="I456" i="2"/>
  <c r="J48" i="2" l="1"/>
  <c r="I48" i="2"/>
  <c r="J47" i="2"/>
  <c r="I47" i="2"/>
  <c r="J293" i="2" l="1"/>
  <c r="I293" i="2"/>
  <c r="J233" i="2"/>
  <c r="I233" i="2"/>
  <c r="J46" i="2"/>
  <c r="I46" i="2"/>
  <c r="J45" i="2" l="1"/>
  <c r="I45" i="2"/>
  <c r="J455" i="2"/>
  <c r="I455" i="2"/>
  <c r="J454" i="2"/>
  <c r="I454" i="2"/>
  <c r="J453" i="2" l="1"/>
  <c r="I453" i="2"/>
  <c r="J44" i="2"/>
  <c r="I44" i="2"/>
  <c r="J43" i="2" l="1"/>
  <c r="I43" i="2"/>
  <c r="J452" i="2"/>
  <c r="I452" i="2"/>
  <c r="J265" i="2"/>
  <c r="I265" i="2"/>
  <c r="J325" i="2" l="1"/>
  <c r="I325" i="2"/>
  <c r="J42" i="2" l="1"/>
  <c r="I42" i="2"/>
  <c r="J451" i="2"/>
  <c r="I451" i="2"/>
  <c r="J41" i="2"/>
  <c r="I41" i="2"/>
  <c r="J40" i="2"/>
  <c r="I40" i="2"/>
  <c r="J450" i="2"/>
  <c r="I450" i="2"/>
  <c r="J324" i="2"/>
  <c r="I324" i="2"/>
  <c r="J264" i="2" l="1"/>
  <c r="I264" i="2"/>
  <c r="J449" i="2" l="1"/>
  <c r="I449" i="2"/>
  <c r="J448" i="2"/>
  <c r="I448" i="2"/>
  <c r="J39" i="2"/>
  <c r="I39" i="2"/>
  <c r="J447" i="2"/>
  <c r="I447" i="2"/>
  <c r="J446" i="2"/>
  <c r="I446" i="2"/>
  <c r="J38" i="2" l="1"/>
  <c r="I38" i="2"/>
  <c r="J445" i="2"/>
  <c r="I445" i="2"/>
  <c r="J37" i="2" l="1"/>
  <c r="I37" i="2"/>
  <c r="J444" i="2" l="1"/>
  <c r="I444" i="2"/>
  <c r="J443" i="2"/>
  <c r="I443" i="2"/>
  <c r="J323" i="2"/>
  <c r="I323" i="2"/>
  <c r="J36" i="2"/>
  <c r="I36" i="2"/>
  <c r="J442" i="2"/>
  <c r="I442" i="2"/>
  <c r="J441" i="2" l="1"/>
  <c r="I441" i="2"/>
  <c r="J440" i="2" l="1"/>
  <c r="I440" i="2"/>
  <c r="J263" i="2"/>
  <c r="I263" i="2"/>
  <c r="J35" i="2" l="1"/>
  <c r="I35" i="2"/>
  <c r="J292" i="2" l="1"/>
  <c r="I292" i="2"/>
  <c r="J34" i="2"/>
  <c r="I34" i="2"/>
  <c r="J33" i="2" l="1"/>
  <c r="I33" i="2"/>
  <c r="J439" i="2" l="1"/>
  <c r="I439" i="2"/>
  <c r="J32" i="2"/>
  <c r="I32" i="2"/>
  <c r="J438" i="2"/>
  <c r="I438" i="2"/>
  <c r="J31" i="2"/>
  <c r="I31" i="2"/>
  <c r="J30" i="2"/>
  <c r="I30" i="2"/>
  <c r="J437" i="2"/>
  <c r="I437" i="2"/>
  <c r="J378" i="2"/>
  <c r="I378" i="2"/>
  <c r="J29" i="2"/>
  <c r="I29" i="2"/>
  <c r="J28" i="2"/>
  <c r="I28" i="2"/>
  <c r="J322" i="2"/>
  <c r="I322" i="2"/>
  <c r="J291" i="2"/>
  <c r="I291" i="2"/>
  <c r="J436" i="2"/>
  <c r="I436" i="2"/>
  <c r="J435" i="2" l="1"/>
  <c r="I435" i="2"/>
  <c r="J27" i="2"/>
  <c r="I27" i="2"/>
  <c r="J26" i="2" l="1"/>
  <c r="I26" i="2"/>
  <c r="J25" i="2" l="1"/>
  <c r="I25" i="2"/>
  <c r="J434" i="2"/>
  <c r="I434" i="2"/>
  <c r="J433" i="2"/>
  <c r="I433" i="2"/>
  <c r="J653" i="2" l="1"/>
  <c r="I653" i="2"/>
  <c r="J321" i="2" l="1"/>
  <c r="I321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290" i="2" l="1"/>
  <c r="I290" i="2"/>
  <c r="J289" i="2"/>
  <c r="I289" i="2"/>
  <c r="J426" i="2"/>
  <c r="I426" i="2"/>
  <c r="J24" i="2"/>
  <c r="I24" i="2"/>
  <c r="J320" i="2"/>
  <c r="I320" i="2"/>
  <c r="J652" i="2" l="1"/>
  <c r="I652" i="2"/>
  <c r="J425" i="2" l="1"/>
  <c r="I425" i="2"/>
  <c r="J23" i="2"/>
  <c r="I23" i="2"/>
  <c r="J377" i="2"/>
  <c r="I377" i="2"/>
  <c r="J262" i="2"/>
  <c r="I262" i="2"/>
  <c r="J22" i="2" l="1"/>
  <c r="I22" i="2"/>
  <c r="J21" i="2" l="1"/>
  <c r="I21" i="2"/>
  <c r="J20" i="2" l="1"/>
  <c r="I20" i="2"/>
  <c r="J319" i="2"/>
  <c r="I319" i="2"/>
  <c r="J424" i="2"/>
  <c r="I424" i="2"/>
  <c r="J423" i="2"/>
  <c r="I423" i="2"/>
  <c r="J19" i="2" l="1"/>
  <c r="I19" i="2"/>
  <c r="J376" i="2" l="1"/>
  <c r="I376" i="2"/>
  <c r="J318" i="2" l="1"/>
  <c r="I318" i="2"/>
  <c r="J422" i="2"/>
  <c r="I422" i="2"/>
  <c r="J18" i="2"/>
  <c r="I18" i="2"/>
  <c r="J288" i="2" l="1"/>
  <c r="I288" i="2"/>
  <c r="J17" i="2"/>
  <c r="I17" i="2"/>
  <c r="J16" i="2" l="1"/>
  <c r="I16" i="2"/>
  <c r="J688" i="2" l="1"/>
  <c r="I688" i="2"/>
  <c r="J317" i="2" l="1"/>
  <c r="I317" i="2"/>
  <c r="J421" i="2" l="1"/>
  <c r="I421" i="2"/>
  <c r="J420" i="2" l="1"/>
  <c r="I420" i="2"/>
  <c r="J419" i="2"/>
  <c r="I419" i="2"/>
  <c r="J261" i="2"/>
  <c r="I261" i="2"/>
  <c r="J418" i="2" l="1"/>
  <c r="I418" i="2"/>
  <c r="J15" i="2"/>
  <c r="I15" i="2"/>
  <c r="J316" i="2"/>
  <c r="I316" i="2"/>
  <c r="J14" i="2" l="1"/>
  <c r="I14" i="2"/>
  <c r="J287" i="2" l="1"/>
  <c r="I287" i="2"/>
  <c r="J260" i="2" l="1"/>
  <c r="I260" i="2"/>
  <c r="J13" i="2" l="1"/>
  <c r="I13" i="2"/>
  <c r="J397" i="2" l="1"/>
  <c r="J702" i="2" l="1"/>
  <c r="J693" i="2"/>
  <c r="J671" i="2"/>
  <c r="J634" i="2"/>
  <c r="J352" i="2"/>
  <c r="J307" i="2"/>
  <c r="J224" i="2"/>
  <c r="J278" i="2"/>
  <c r="J252" i="2"/>
  <c r="J679" i="2" l="1"/>
  <c r="J366" i="2"/>
  <c r="J401" i="2" l="1"/>
  <c r="J708" i="2" s="1"/>
  <c r="J709" i="2" l="1"/>
  <c r="J711" i="2" s="1"/>
</calcChain>
</file>

<file path=xl/sharedStrings.xml><?xml version="1.0" encoding="utf-8"?>
<sst xmlns="http://schemas.openxmlformats.org/spreadsheetml/2006/main" count="1878" uniqueCount="1156">
  <si>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</si>
  <si>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</si>
  <si>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</si>
  <si>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</si>
  <si>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</si>
  <si>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</si>
  <si>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</si>
  <si>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</si>
  <si>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</si>
  <si>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</si>
  <si>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</si>
  <si>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Laufende Positionen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</si>
  <si>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</si>
  <si>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</si>
  <si>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</si>
  <si>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</si>
  <si>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</si>
  <si>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</si>
  <si>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</si>
  <si>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</si>
  <si>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</si>
  <si>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</si>
  <si>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</si>
  <si>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</si>
  <si>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</si>
  <si>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</si>
  <si>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</si>
  <si>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</si>
  <si>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</si>
  <si>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</si>
  <si>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</si>
  <si>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</si>
  <si>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</si>
  <si>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</si>
  <si>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</si>
  <si>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</si>
  <si>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gesamte unrealisierte G/V (in RE)</t>
  </si>
  <si>
    <t>WKN</t>
  </si>
  <si>
    <t xml:space="preserve">MA25HB  </t>
  </si>
  <si>
    <t>12.11.+ 11.12.</t>
  </si>
  <si>
    <t>DAX-Turbo-Call (Morgan St.) 02/21, 11.450 (halbe Position)</t>
  </si>
  <si>
    <t>HAACK-DAILY-Gesamtperformance 2021</t>
  </si>
  <si>
    <t>Positionstrading-Engagements 2021</t>
  </si>
  <si>
    <t>Kumulierter Gewinn 2021 in Risiko-Einheiten (RE)</t>
  </si>
  <si>
    <t>Gesamter Gewinn 2021 in %, wenn je Trade 1 % des Depots (1 RE) riskiert wurden</t>
  </si>
  <si>
    <t>Strategische Sektion-Engagements 2021</t>
  </si>
  <si>
    <t>Kummulierter Gewinn 2021 in %, wenn je Trade 1 % des Depots (1 RE) riskiert wurden</t>
  </si>
  <si>
    <t>Spezial-Ecke- Engagements 2021</t>
  </si>
  <si>
    <t>DAX Longterm-Trading 2021</t>
  </si>
  <si>
    <t>Ergebnis 2021:</t>
  </si>
  <si>
    <t>EUR/JPY-Mini-Future-Short (Vont.) o.e. - 130,34/128,74</t>
  </si>
  <si>
    <t>VL7064</t>
  </si>
  <si>
    <t>DAX-Turbo-Long (Morgan St.) o.e., 13.261</t>
  </si>
  <si>
    <t>MA4EYK</t>
  </si>
  <si>
    <t xml:space="preserve">VQ2QLH </t>
  </si>
  <si>
    <t xml:space="preserve">Euro Bund-Turbo-Call (Vont.) 03/21. 175,00 </t>
  </si>
  <si>
    <t>DAX  Discount.Put-OS (Morgan St.) 02/21; 14.500/13.500</t>
  </si>
  <si>
    <t>MA0Y2N</t>
  </si>
  <si>
    <t xml:space="preserve">VP88RX  </t>
  </si>
  <si>
    <r>
      <t>S&amp;P 500 Turbo-Put (Vont.) 03/21 - 4000</t>
    </r>
    <r>
      <rPr>
        <b/>
        <sz val="10"/>
        <rFont val="Arial"/>
        <family val="2"/>
      </rPr>
      <t xml:space="preserve"> (1/2 Pos.)</t>
    </r>
  </si>
  <si>
    <t>MC5CEM</t>
  </si>
  <si>
    <t>Gold-Turbo-Call (Vont.) 03/21, 1.780</t>
  </si>
  <si>
    <t>VQ13YE</t>
  </si>
  <si>
    <t>Nasdaq 100 Turbo-Put (Unicredit) 03/21; 13.250</t>
  </si>
  <si>
    <t>HR4CVR</t>
  </si>
  <si>
    <t xml:space="preserve">VL5KS6 </t>
  </si>
  <si>
    <t>DAX-Mini-Fut.-Short (Vont) o.e., 14.196/14.020</t>
  </si>
  <si>
    <t>DAX-Turbo-Long (Vont.) o.e., 13.502</t>
  </si>
  <si>
    <t>VQ2VT3</t>
  </si>
  <si>
    <t>VQ1YN9</t>
  </si>
  <si>
    <t>Silber Turbo-Call (Vont.) 03/21, 21,90</t>
  </si>
  <si>
    <t>EUR/USD Turbo-Put (Unicredit) 03/21; 1,2625</t>
  </si>
  <si>
    <t>HR3V9K</t>
  </si>
  <si>
    <t>DAX-Turbo-Long (Soc.Gen.) o.e., 13.778</t>
  </si>
  <si>
    <t>SD9J8J</t>
  </si>
  <si>
    <r>
      <t>T-Bond Mini-Future-Short (Morg.St..)177,98/174,71</t>
    </r>
    <r>
      <rPr>
        <b/>
        <sz val="10"/>
        <rFont val="Arial"/>
        <family val="2"/>
      </rPr>
      <t xml:space="preserve"> (1/2 Pos.)</t>
    </r>
  </si>
  <si>
    <t xml:space="preserve">MA34R9  </t>
  </si>
  <si>
    <t>DAX Mini-Future-Short (Soc. Gen.) o.e.  14.883/14.590</t>
  </si>
  <si>
    <t>ThyssenKrupp Mini-Fut.-Short (Morgan St.) o.e. 12,64/12,02</t>
  </si>
  <si>
    <t xml:space="preserve">CJ49V5  </t>
  </si>
  <si>
    <t>S&amp;P 500 Mini-Future-Short (Morgan St.) o.e. 3.953/3.903</t>
  </si>
  <si>
    <t xml:space="preserve">MA3FN3  </t>
  </si>
  <si>
    <t xml:space="preserve">VE27Y8 </t>
  </si>
  <si>
    <t>DAX-Mini-Fut.-Short (Vont) o.e., 14.300/14.160</t>
  </si>
  <si>
    <t>DAX-Put-OS (Soc.Gen.)  02/21, 14.000</t>
  </si>
  <si>
    <t>SB04CW</t>
  </si>
  <si>
    <t>HR4KUW</t>
  </si>
  <si>
    <t>BMW Mini-Fut.-Short (Soc. Gen.) o.e. 83,09/79,63</t>
  </si>
  <si>
    <t>CJ48D3</t>
  </si>
  <si>
    <t>Gold-Turbo-Put (Unicredit) 03/21, 1.940</t>
  </si>
  <si>
    <t>DAX-Turbo-Short (Soc. Gen.) o.e., 14.187</t>
  </si>
  <si>
    <t xml:space="preserve">CJ489Y </t>
  </si>
  <si>
    <t xml:space="preserve">CJ4VCJ </t>
  </si>
  <si>
    <t>Gold-Turbo-Put (Unicredit) 03/21, 1.930</t>
  </si>
  <si>
    <t>HR4MTT</t>
  </si>
  <si>
    <t>DAX  Discount.Put-OS (Morgan St.) 02/21; 14.500/12.500</t>
  </si>
  <si>
    <t>MA05DE</t>
  </si>
  <si>
    <t>DAX-Turbo-Long (Soc.Gen.) o.e., 13.667</t>
  </si>
  <si>
    <t>SD9M1Q</t>
  </si>
  <si>
    <t>20.+ 21.01.</t>
  </si>
  <si>
    <t>AUD/USD-Turbo-Short (Soc. Gen.) o.e., 0,8124</t>
  </si>
  <si>
    <t>DAX-Mini-Fut.-Short (Vont) o.e., 14.347/14.190</t>
  </si>
  <si>
    <t xml:space="preserve">VA3B26 </t>
  </si>
  <si>
    <t>Silber-Turbo-Put (Vont.) 03/21, 28,80</t>
  </si>
  <si>
    <t>VP85VC</t>
  </si>
  <si>
    <t>DAX-Put-OS (Vont.)  02/21, 13.900</t>
  </si>
  <si>
    <t>VQ2NE6</t>
  </si>
  <si>
    <t>Adidas-Turbo-Put (Vont.) 03/21, 320</t>
  </si>
  <si>
    <t>VQ2M6Z</t>
  </si>
  <si>
    <t>EUR/AUD-Mini-Future-Long (Morgan St.) o.e. - 1,5058/1,5284</t>
  </si>
  <si>
    <t>MA3UN5</t>
  </si>
  <si>
    <t xml:space="preserve">MA404W  </t>
  </si>
  <si>
    <t>T-Bond Mini-Future-Short (Morg.St..) 175,78/172,28</t>
  </si>
  <si>
    <t>VQ1E70</t>
  </si>
  <si>
    <t>Daimler-Mini-Future-Long (Vont.) o.e. - 50,06/51,47</t>
  </si>
  <si>
    <t>DAX-Mini-Fut.-Short (Vont) o.e., 14.219/14.090</t>
  </si>
  <si>
    <t xml:space="preserve">VQ3CYP </t>
  </si>
  <si>
    <t>Eurostoxx 50 Mini-Future-Short (Soc. Gen.) o.e. 3.701/3.627</t>
  </si>
  <si>
    <t xml:space="preserve">SD9WGB  </t>
  </si>
  <si>
    <t>DAX-Put-OS (Vont.)  02/21, 13.800</t>
  </si>
  <si>
    <t>VQ2K8V</t>
  </si>
  <si>
    <t>Dow Jones-Put-OS (Vont.)  04/21, 32.000</t>
  </si>
  <si>
    <t>VQ2Z2C</t>
  </si>
  <si>
    <t>T-Bond Turbo Short (Soc Gen.) 179,33</t>
  </si>
  <si>
    <t xml:space="preserve">SB4HGM  </t>
  </si>
  <si>
    <t>S&amp;P 500-Put-OS (Vont.)  04/21, 4.000</t>
  </si>
  <si>
    <t>VQ3SS6</t>
  </si>
  <si>
    <t>Kupfer-Mini-Future-Short (Vont.) o.e. - 4,12/4,00</t>
  </si>
  <si>
    <t>VL69VD</t>
  </si>
  <si>
    <t>DAX  Discount.Put-OS (Morgan St.) 02/21; 14.000/12.000</t>
  </si>
  <si>
    <t>MA1C50</t>
  </si>
  <si>
    <t>S&amp;P 500-Put-OS (Soc. Gen.)  03/21, 3.830</t>
  </si>
  <si>
    <t>SD1ED0</t>
  </si>
  <si>
    <t>Gold-Turbo-Put (Vont) 03/21, 1.950</t>
  </si>
  <si>
    <t>VQ2551</t>
  </si>
  <si>
    <t>S&amp;P 500 Put-OS (Unicredit.)  03/21, 3.750</t>
  </si>
  <si>
    <t>HR1280</t>
  </si>
  <si>
    <t>MA1E7A</t>
  </si>
  <si>
    <t>S&amp;P 500-Put-OS (Soc. Gen.)  04/21, 3.850</t>
  </si>
  <si>
    <t>SD1EES</t>
  </si>
  <si>
    <t>Facebook Mini-Future-Short (Vont.) o.e. 340/327</t>
  </si>
  <si>
    <t>VP61T7</t>
  </si>
  <si>
    <t>AMD Mini-Future-Short (Vont.) o.e. 105,47/101,50</t>
  </si>
  <si>
    <t>VP8L50</t>
  </si>
  <si>
    <t>MA4PNZ</t>
  </si>
  <si>
    <t>DAX Mini-Future-Long (Morgan St.) o.e., 13.034/13.190</t>
  </si>
  <si>
    <t>T-Bond Turbo Short (Soc Gen.) 179,21</t>
  </si>
  <si>
    <t>DAX Mini-Future-Long (Soc Gen.) o.e., 12.996/13.290</t>
  </si>
  <si>
    <t>SD9GJX</t>
  </si>
  <si>
    <t xml:space="preserve">VE3123  </t>
  </si>
  <si>
    <t>Eurostoxx 50 Mini-Future-Short (Vont.) o.e. 3.793/3.750</t>
  </si>
  <si>
    <t xml:space="preserve">VQ258A </t>
  </si>
  <si>
    <t>Gold-Turbo-Put (Vont) 06/21, 1.960</t>
  </si>
  <si>
    <t>VQ2YD3</t>
  </si>
  <si>
    <t>S&amp;P 500 Turbo-Put (Vont.) 06/21. 4.000</t>
  </si>
  <si>
    <t>DAX-Turbo-Short (Vont) o.e., 14.014</t>
  </si>
  <si>
    <t xml:space="preserve">VQ3DPP </t>
  </si>
  <si>
    <t>VQ1RFX</t>
  </si>
  <si>
    <t>Daimler-Mini-Future-Long (Vont.) o.e. - 53,50/55,09</t>
  </si>
  <si>
    <t>VQ308H</t>
  </si>
  <si>
    <t>VQ11Z4</t>
  </si>
  <si>
    <t>DAX-Mini-Fut.-Short (Unicredit) o.e., 14.293/14.195</t>
  </si>
  <si>
    <t xml:space="preserve">HW8D9X </t>
  </si>
  <si>
    <t>DAX-Turbo-Long (Vont.) o.e., 13.764</t>
  </si>
  <si>
    <t>VQ399L</t>
  </si>
  <si>
    <t>AUD/USD Mini-Fut.-Short (Vont.) o.e., 0,8163/0,8122</t>
  </si>
  <si>
    <t>AUD/USD Mini-Fut.-Short (Vont.) o.e., 0,8093/0,7985</t>
  </si>
  <si>
    <t xml:space="preserve">VT8EF1 </t>
  </si>
  <si>
    <t>DAX-Mini-Fut.-Short (Vont) o.e., 14.412/14.230</t>
  </si>
  <si>
    <t xml:space="preserve">VA3B3F </t>
  </si>
  <si>
    <t>DAX Turbo-Short (Vont) o.e., 14.500</t>
  </si>
  <si>
    <t xml:space="preserve">VL7LVG </t>
  </si>
  <si>
    <t>USD/JPY-Mini-Future-Long (Vont.) o.e. - 99,89/101,40</t>
  </si>
  <si>
    <t>VT7YH4</t>
  </si>
  <si>
    <t xml:space="preserve">SD99JA  </t>
  </si>
  <si>
    <t>DAX Mini-Future-Short (Soc. Gen.) o.e.  14.426/14.140</t>
  </si>
  <si>
    <t>DAX Turbo-Short (Morgan St.) o.e.  14.362</t>
  </si>
  <si>
    <t xml:space="preserve">MA4FK5  </t>
  </si>
  <si>
    <t>SD97UZ</t>
  </si>
  <si>
    <t>DAX Mini-Future-Long (Soc Gen.) o.e., 13.645/13.915</t>
  </si>
  <si>
    <t xml:space="preserve">HR4XBL </t>
  </si>
  <si>
    <t>EUR/USD Turbo-Put (Unicredit) 04/21; 1,2650</t>
  </si>
  <si>
    <t>SD2QL3</t>
  </si>
  <si>
    <t>Nasdaq 100 Turbo-Put (Soc. Gen.) 04/21. 14.500</t>
  </si>
  <si>
    <t>DAX-Put-OS (Vont.)  02/21, 14.200</t>
  </si>
  <si>
    <t>VQ23FN</t>
  </si>
  <si>
    <t xml:space="preserve">Euro Bund-Turbo-Put (Vont.) 03/21. 179,50 </t>
  </si>
  <si>
    <t xml:space="preserve">VQ2QJ7 </t>
  </si>
  <si>
    <t>VQ35H0</t>
  </si>
  <si>
    <t>Daimler-Mini-Future-Long (Vont.) o.e. - 54,77/56,37</t>
  </si>
  <si>
    <t>MA05RP</t>
  </si>
  <si>
    <t>DAX  Discount.Put-OS (Morgan St.) 03/21; 14.500/13.500</t>
  </si>
  <si>
    <t>DAX-Turbo-Long (Vont.) o.e., 13.639</t>
  </si>
  <si>
    <t>VQ399G</t>
  </si>
  <si>
    <t>E.On-Turbo-Put (Soc. Gen.) 09/21. 9,50</t>
  </si>
  <si>
    <t>SD8BAG</t>
  </si>
  <si>
    <t>DAX Mini-Future-Long (Soc Gen.) o.e., 13.593/13.865</t>
  </si>
  <si>
    <t>SD3GHM</t>
  </si>
  <si>
    <t>Gold-Turbo-Put (Vont) 06/21, 1.912</t>
  </si>
  <si>
    <t>VQ3BPX</t>
  </si>
  <si>
    <t>SD2QFL</t>
  </si>
  <si>
    <t>S&amp;P 500 Turbo-Put (Soc. Gen.) 04/21. 4.100</t>
  </si>
  <si>
    <t>DAX Mini-Future-Short (Vont.) o.e.  14.363/14.230</t>
  </si>
  <si>
    <t xml:space="preserve">VE3BMM  </t>
  </si>
  <si>
    <t>HZ4XNC</t>
  </si>
  <si>
    <t>DAX-Put-OS (Unicredit.)  03/21, 13.500</t>
  </si>
  <si>
    <t>Silber Turbo-Call (Soc. Gen.) 03/21, 24,50</t>
  </si>
  <si>
    <t>SD9SQ6</t>
  </si>
  <si>
    <t>SAP Mini-Future-Short (Soc. Gen.) o.e.  120,76/113,41</t>
  </si>
  <si>
    <t>SD0SRJ</t>
  </si>
  <si>
    <t>Euro Bund Mini-Future-Long (Vont.) o.e..171,89/173,28</t>
  </si>
  <si>
    <t xml:space="preserve">VA7752 </t>
  </si>
  <si>
    <t>DAX Mini-Future-Short (Soc. Gen.) o.e.  14.286/14.000</t>
  </si>
  <si>
    <t xml:space="preserve">SD8DAN  </t>
  </si>
  <si>
    <t>VT7YHV</t>
  </si>
  <si>
    <t>USD/JPY Turbo-Long (Vont.) o.e. - 101,34</t>
  </si>
  <si>
    <t>DAX Mini-Future-Long (Soc Gen.) o.e., 13.535/13.794</t>
  </si>
  <si>
    <t>SD96YW</t>
  </si>
  <si>
    <t>VQ4B5E</t>
  </si>
  <si>
    <t>Gold-Turbo-Call (Vont.) 06/21, 1.680</t>
  </si>
  <si>
    <t>DAX-Turbo-Long (Soc Gen.) o.e., 13.645</t>
  </si>
  <si>
    <t>SD95SF</t>
  </si>
  <si>
    <t>Silber Mini-Future-Long (Unicredit) o.e., 24,50/24,80</t>
  </si>
  <si>
    <t>HR4YXL</t>
  </si>
  <si>
    <t>S&amp;P 500 Turbo-Put (Soc. Gen.) 04/21. 4.120</t>
  </si>
  <si>
    <t>SD8E3T</t>
  </si>
  <si>
    <t xml:space="preserve">MA4W44 </t>
  </si>
  <si>
    <t>DAX Mini-Future-Long (Morgan St.) o.e., 13.550/13.719</t>
  </si>
  <si>
    <t xml:space="preserve">VL6U4S </t>
  </si>
  <si>
    <t>Euro Bund Turbo-Long (Vont.) o.e..171,18</t>
  </si>
  <si>
    <t xml:space="preserve">MA4P6P  </t>
  </si>
  <si>
    <r>
      <t>DAX Mini-Future-Short (Vont.) 14.578/14.420</t>
    </r>
    <r>
      <rPr>
        <b/>
        <sz val="10"/>
        <rFont val="Arial"/>
        <family val="2"/>
      </rPr>
      <t xml:space="preserve"> (1/2 Pos.)</t>
    </r>
  </si>
  <si>
    <t xml:space="preserve">VA3B31  </t>
  </si>
  <si>
    <t>DAX Mini-Future-Long (Vont.) o.e., 13.353/13.470</t>
  </si>
  <si>
    <t xml:space="preserve">VQ372G </t>
  </si>
  <si>
    <t>23.+ 24.02.</t>
  </si>
  <si>
    <r>
      <t>Nasdaq 100 Turbo-Short (Morg.St.) 14.500</t>
    </r>
    <r>
      <rPr>
        <b/>
        <sz val="10"/>
        <rFont val="Arial"/>
        <family val="2"/>
      </rPr>
      <t xml:space="preserve"> </t>
    </r>
  </si>
  <si>
    <t>DAX-Mini-Fut.-Short (Unicredit) o.e., 14.371/14.300</t>
  </si>
  <si>
    <t xml:space="preserve">HW8DA3 </t>
  </si>
  <si>
    <t>MA4Z6S</t>
  </si>
  <si>
    <t>EUR/USD Turbo-Put (Morgan St.) 06/21; 1,2700</t>
  </si>
  <si>
    <t xml:space="preserve">VQ39H0 </t>
  </si>
  <si>
    <t>DAX Mini-Future-Long (Vont.) o.e., 13.501/13.620</t>
  </si>
  <si>
    <t xml:space="preserve">SD3RCY  </t>
  </si>
  <si>
    <t xml:space="preserve">SD95CT </t>
  </si>
  <si>
    <t>DAX-Turbo-Long (Soc.Gen.) o.e., 13.512</t>
  </si>
  <si>
    <t>VQ1C4U</t>
  </si>
  <si>
    <t>Allianz Mini-Future-Long (Vont.) o.e. - 178,55/183,87</t>
  </si>
  <si>
    <t>Dt. Telekom Mini-Future-Short (Vont.) o.e.- 16,43/15,64</t>
  </si>
  <si>
    <t>VL1NF1</t>
  </si>
  <si>
    <t>BTP Mini-Future-Long (Morg.St.)138,08/140,84</t>
  </si>
  <si>
    <t xml:space="preserve">MA010M  </t>
  </si>
  <si>
    <t xml:space="preserve">VQ39HY </t>
  </si>
  <si>
    <t>DAX Mini-Future-Long (Vont.) o.e., 13.404/13.520</t>
  </si>
  <si>
    <t>S&amp;P 500-Mini-Future-Long (Morgan St.) o.e. - 3653/3698</t>
  </si>
  <si>
    <t>MA4UVF</t>
  </si>
  <si>
    <t>Silber Turbo-Call (Unicredit) 06/21 - 23,90</t>
  </si>
  <si>
    <t>HR4Z1S</t>
  </si>
  <si>
    <t>Daimler Turbo-Call (Morgan St.) 06/21 - 59,00</t>
  </si>
  <si>
    <t>MA5A7W</t>
  </si>
  <si>
    <t>DAX-Turbo-Long (Soc Gen.) o.e., 13.605</t>
  </si>
  <si>
    <t>SD96T4</t>
  </si>
  <si>
    <t>SB0DF0</t>
  </si>
  <si>
    <t>DAX-Call-OS (Soc. Gen.)  03/21 - 13.800</t>
  </si>
  <si>
    <t>EUR/USD Turbo-Put (Unicredit) 06/21; 1,2650</t>
  </si>
  <si>
    <t>HR5L4P</t>
  </si>
  <si>
    <t>DAX Turbo-Short (Soc. Gen.) o.e., 14.508</t>
  </si>
  <si>
    <t xml:space="preserve">CJ5AU0 </t>
  </si>
  <si>
    <t>Amazon.com Turbo-Put (Vont.)  03/21, 3.700</t>
  </si>
  <si>
    <t>MA4ZZN</t>
  </si>
  <si>
    <r>
      <t xml:space="preserve">Facebook Turbo-Put (Morgan St.) 06/21, 300; </t>
    </r>
    <r>
      <rPr>
        <b/>
        <sz val="10"/>
        <rFont val="Arial"/>
        <family val="2"/>
      </rPr>
      <t xml:space="preserve"> 1/2 Pos.</t>
    </r>
  </si>
  <si>
    <r>
      <t xml:space="preserve">Netflix Mini-Fut-Short (Vont.)o.e. - 617/593; </t>
    </r>
    <r>
      <rPr>
        <b/>
        <sz val="10"/>
        <rFont val="Arial"/>
        <family val="2"/>
      </rPr>
      <t xml:space="preserve"> 1/2 Pos.</t>
    </r>
  </si>
  <si>
    <t>VP30LU</t>
  </si>
  <si>
    <r>
      <t>Nasdaq 100 Turbo-Put (Vont.) 06/21 -  13.800</t>
    </r>
    <r>
      <rPr>
        <b/>
        <sz val="10"/>
        <rFont val="Arial"/>
        <family val="2"/>
      </rPr>
      <t xml:space="preserve"> </t>
    </r>
  </si>
  <si>
    <t xml:space="preserve">VQ4U99  </t>
  </si>
  <si>
    <t xml:space="preserve">VQ5CSR </t>
  </si>
  <si>
    <t>DAX Mini-Future-Long (Vont.) o.e., 13.644/13.780</t>
  </si>
  <si>
    <t>DAX Turbo-Short (Morgan St..) o.e., 14.430</t>
  </si>
  <si>
    <t xml:space="preserve">MA4ZF2 </t>
  </si>
  <si>
    <t>EUR/JPY-Mini-Future-Long (Vont.) o.e. - 123,81/124,40</t>
  </si>
  <si>
    <t>VQ1NT7</t>
  </si>
  <si>
    <t xml:space="preserve">VQ34X1 </t>
  </si>
  <si>
    <t>DAX-Turbo-Long (Vont.) o.e., 13.364</t>
  </si>
  <si>
    <t>DAX-Turbo-Long (Vont.) o.e., 13.325</t>
  </si>
  <si>
    <t xml:space="preserve">VQ2S2U </t>
  </si>
  <si>
    <t xml:space="preserve">VQ41VH  </t>
  </si>
  <si>
    <r>
      <t>Nasdaq 100 Turbo-Put (Vont.) 06/21 -  13.650</t>
    </r>
    <r>
      <rPr>
        <b/>
        <sz val="10"/>
        <rFont val="Arial"/>
        <family val="2"/>
      </rPr>
      <t xml:space="preserve"> </t>
    </r>
  </si>
  <si>
    <t>MA5A1W</t>
  </si>
  <si>
    <t>RWE Turbo-Put (Morgan St.) 06/21.- 40,00</t>
  </si>
  <si>
    <t>VP8VBW</t>
  </si>
  <si>
    <t>DAX-Call-OS (Vont.)  03/21 - 14.100</t>
  </si>
  <si>
    <t>DAX-Turbo-Long (Soc.Gen.) o.e., 13.470</t>
  </si>
  <si>
    <t xml:space="preserve">SD94S8 </t>
  </si>
  <si>
    <t>Eurostoxx 50 Turbo-Call (Soc. Gen.) 05/21 - 3500</t>
  </si>
  <si>
    <t>S&amp;P 500 Turbo-Call (Vont.) 06/21. 3.500</t>
  </si>
  <si>
    <t>VQ112Z</t>
  </si>
  <si>
    <t>Platin Turbo-Call (Vont.) 06/21. 850</t>
  </si>
  <si>
    <t>VQ2X8Q</t>
  </si>
  <si>
    <t>DAX-Call-OS (Vont.)  03/21 - 14.000</t>
  </si>
  <si>
    <t xml:space="preserve">VQ2W01 </t>
  </si>
  <si>
    <t>VE2CB5</t>
  </si>
  <si>
    <t>Gesamt-Position VE2CB5 + VQ2W01</t>
  </si>
  <si>
    <t xml:space="preserve">SD3RCY </t>
  </si>
  <si>
    <t>DAX-Put-OS (Vont.)  12.03.21 - 14.100 (Absicherung für Call)</t>
  </si>
  <si>
    <t>Silber-Call-OS (Vont.) 05/21, 25,00</t>
  </si>
  <si>
    <t>VQ5K4C</t>
  </si>
  <si>
    <t>DAX-Turbo-Long (Soc. Gen.) o.e., 14.047</t>
  </si>
  <si>
    <t xml:space="preserve">SD8RLZ </t>
  </si>
  <si>
    <t>FTSE-MIB Mini-Future-Long (Vont.) o.e. -  21.050/21.470</t>
  </si>
  <si>
    <t>VQ35GP</t>
  </si>
  <si>
    <t>DAX Turbo-Short (Vont..) o.e., 14.951</t>
  </si>
  <si>
    <t xml:space="preserve">VA29VU </t>
  </si>
  <si>
    <t>Tesla-Turbo-Put (Vont.) 06/21, 890</t>
  </si>
  <si>
    <t>VQ32JG</t>
  </si>
  <si>
    <t xml:space="preserve">HR5LM2  </t>
  </si>
  <si>
    <t>VQ4SJ8</t>
  </si>
  <si>
    <t>Dt. Bank  Turbo-Call (Vont.) 06/21. 9,00</t>
  </si>
  <si>
    <t xml:space="preserve">VE8N1E </t>
  </si>
  <si>
    <t>DAX-Put-OS (Vont.)  03/21, 14.600</t>
  </si>
  <si>
    <t>VQ4EH8</t>
  </si>
  <si>
    <t>Euro Bund Mini-Fuure-Short (Vont.) o.e.. 175,88/174,56</t>
  </si>
  <si>
    <t>DAX-Turbo-Call (Soc.Gen.) 05/21., 14.225</t>
  </si>
  <si>
    <t xml:space="preserve">SD4JK2 </t>
  </si>
  <si>
    <t>11.+ 12.03.</t>
  </si>
  <si>
    <r>
      <t>Nasdaq 100 Turbo-Put (Unicredit) 06/21 - 14.500</t>
    </r>
    <r>
      <rPr>
        <b/>
        <sz val="10"/>
        <rFont val="Arial"/>
        <family val="2"/>
      </rPr>
      <t xml:space="preserve"> </t>
    </r>
  </si>
  <si>
    <t>DAX Turbo-Short (Unicredit) o.e., 14.812</t>
  </si>
  <si>
    <t>HR46U6</t>
  </si>
  <si>
    <t>HR5L4J</t>
  </si>
  <si>
    <t>EUR/USD Turbo-Put (Unicredit) 06/21; 1,2525</t>
  </si>
  <si>
    <t>Silber Turbo-Call (Vont.) 06/21 - 23,30</t>
  </si>
  <si>
    <t>VQ2YBM</t>
  </si>
  <si>
    <t>Deliverry Hero-Mini-Future-Long (Vont.) o.ee. - 92,84/96,44</t>
  </si>
  <si>
    <t>VQ1WKX</t>
  </si>
  <si>
    <t>VQ5CSF</t>
  </si>
  <si>
    <t>DAX-Put-OS (Vont.)  04/21, 14.500</t>
  </si>
  <si>
    <t>S&amp;P 500-Put-OS (Unicredit)  06/21, 3.875</t>
  </si>
  <si>
    <t>HR128C</t>
  </si>
  <si>
    <r>
      <t>Nasdaq 100 Turbo-Put (Vont) 06/21 - 13.850</t>
    </r>
    <r>
      <rPr>
        <b/>
        <sz val="10"/>
        <rFont val="Arial"/>
        <family val="2"/>
      </rPr>
      <t xml:space="preserve"> </t>
    </r>
  </si>
  <si>
    <t xml:space="preserve">VQ4U98  </t>
  </si>
  <si>
    <t>SAP Mini-Future-Short (Vont.) o.e.- 113,71/111,08</t>
  </si>
  <si>
    <t>VQ335S</t>
  </si>
  <si>
    <t>DAX-Put-OS (Vont.)  03/21, 14.700</t>
  </si>
  <si>
    <t xml:space="preserve">VQ5QQY </t>
  </si>
  <si>
    <t>EUR/USD Turbo-Put (Unicredit) 06/21; 1,2475</t>
  </si>
  <si>
    <t>HR5L4G</t>
  </si>
  <si>
    <t>SD2QRL</t>
  </si>
  <si>
    <t>WTI Crude Oil Turbo-Call (Soc. Gen.) 05/21. 48,50</t>
  </si>
  <si>
    <t xml:space="preserve">VE69ZB  </t>
  </si>
  <si>
    <t>Eurostoxx 50 Mini-Future-Short (Vont.) o.e. 3.988/3.940</t>
  </si>
  <si>
    <t>VA29V7</t>
  </si>
  <si>
    <t>DAX Turbo-Short (Vont..) o.e., 14.999</t>
  </si>
  <si>
    <t>VQ5QR0</t>
  </si>
  <si>
    <t>DAX-Put-OS (Vont.)  04/21, 14.800</t>
  </si>
  <si>
    <t>Gold-Mini-Fut-Long(Vont.) o.e. 1669/1693</t>
  </si>
  <si>
    <t>VQ5N5Q</t>
  </si>
  <si>
    <t>DAX Turbo-Short (Vont..) o.e., 15.096</t>
  </si>
  <si>
    <t>VA29WV</t>
  </si>
  <si>
    <t>VQ16SA</t>
  </si>
  <si>
    <t>S&amp;P 500 Turbo-Put (Vont.) 06/21. 4.060</t>
  </si>
  <si>
    <t>DAX Turbo-Put (Morgan St.) 04/21 - 14.950</t>
  </si>
  <si>
    <t>MA37S7</t>
  </si>
  <si>
    <t>DAX Turbo-Put (Unicredit) 06/21 - 14.850</t>
  </si>
  <si>
    <t>HR5CUY</t>
  </si>
  <si>
    <t>DAX-Put-OS (Unicredit)  04/21, 14.650</t>
  </si>
  <si>
    <t>HR5N4F</t>
  </si>
  <si>
    <t>SD8R1J</t>
  </si>
  <si>
    <t>DAX Mini-Future-Long (Soc. Gen.) o.e. -  13.568/13.817</t>
  </si>
  <si>
    <t>MDAX Mini-Future-Long (Morg. St.) o.e. -  28.986/29.588</t>
  </si>
  <si>
    <t>MA37N1</t>
  </si>
  <si>
    <t xml:space="preserve">SD8RYU  </t>
  </si>
  <si>
    <t>DAX-Turbo-Long (Soc. Gen.) o.e., 14.085</t>
  </si>
  <si>
    <t>DAX-Put-OS (Unicredit)  04/21, 14.800</t>
  </si>
  <si>
    <t>HR69CC</t>
  </si>
  <si>
    <r>
      <t>Nasdaq 100 Turbo-Put (Vont) 06/21 - 14.000</t>
    </r>
    <r>
      <rPr>
        <b/>
        <sz val="10"/>
        <rFont val="Arial"/>
        <family val="2"/>
      </rPr>
      <t xml:space="preserve"> </t>
    </r>
  </si>
  <si>
    <t>VQ16SP</t>
  </si>
  <si>
    <t>EUR/USD Turbo-Put (Morgan St.) 06/21; 1,2150</t>
  </si>
  <si>
    <t>MA5M49</t>
  </si>
  <si>
    <t xml:space="preserve">VA3B7M  </t>
  </si>
  <si>
    <t>DAX Mini-Future-Short (Vont.) o.e.  15.670/15.470</t>
  </si>
  <si>
    <t>MA4MHU</t>
  </si>
  <si>
    <t>EUR/USD Turbo-Put (Morgan St.) 05/21; 1,2500</t>
  </si>
  <si>
    <t xml:space="preserve">MA5Z4E  </t>
  </si>
  <si>
    <t>Eurostoxx 50 Mini-Future-Short (Morgan St.) o.e.4352/4.298</t>
  </si>
  <si>
    <t>Nikkei Mini-Future-Short (Vont.) o.e. 33.140/32.470</t>
  </si>
  <si>
    <t>VQ5S3Y</t>
  </si>
  <si>
    <t>DAX Turbo-Short (Vont.) o.e., 15.678</t>
  </si>
  <si>
    <t>VA290N</t>
  </si>
  <si>
    <t>Gold-Turbo-Call (Vont.) 09/21, 1.600</t>
  </si>
  <si>
    <t>VQ6CW1</t>
  </si>
  <si>
    <t>HSCE Mini-Future-Short (Soc. Gen.) o.e. 13.784/13.410</t>
  </si>
  <si>
    <t>CU1S52</t>
  </si>
  <si>
    <t>DAX Mini-Future-Short (Morgan St.) o.e., 15.538/15.364</t>
  </si>
  <si>
    <t>MC5CJU</t>
  </si>
  <si>
    <t>Silber Mini-Future-Long (Morgan St.) o.e., 21,97/23,04</t>
  </si>
  <si>
    <t>MA33JS</t>
  </si>
  <si>
    <t>Tesla-Turbo-Put (Vont.) 06/21, 860</t>
  </si>
  <si>
    <t>VQ4KAL</t>
  </si>
  <si>
    <t>VQ51E3</t>
  </si>
  <si>
    <t>DAX-Put-OS (Vont.)  04/21, 15.300</t>
  </si>
  <si>
    <t>EUR/AUD-Mini-Future-Long (Vont.) o.e. - 1,4850/1,4915</t>
  </si>
  <si>
    <t>VQ408X</t>
  </si>
  <si>
    <t>Euro Bund Mini-Future-Long (Vont.) o.e..167,44/168,75</t>
  </si>
  <si>
    <t xml:space="preserve">VP4M80 </t>
  </si>
  <si>
    <r>
      <t>DAX Turbo-Put (Morgen St.) 06/21 - 16.000</t>
    </r>
    <r>
      <rPr>
        <b/>
        <sz val="10"/>
        <rFont val="Arial"/>
        <family val="2"/>
      </rPr>
      <t xml:space="preserve"> </t>
    </r>
  </si>
  <si>
    <t>MA4ZC2</t>
  </si>
  <si>
    <t>DAX-Put-OS (Soc. Gen.)  04/21, 15.300</t>
  </si>
  <si>
    <t>SB2MC6</t>
  </si>
  <si>
    <t>Nasdaq 100 Mini-Future-Long (Vont.) o.e..13.291/13.460</t>
  </si>
  <si>
    <t xml:space="preserve">VQ6GRU </t>
  </si>
  <si>
    <t>Silber Turbo-Call (Soc. Gen.) 12/21, 22,00</t>
  </si>
  <si>
    <t>SD48TV</t>
  </si>
  <si>
    <t>Kupfer Mini-Future-Short (Vont.) o.e. 4,58/4,45</t>
  </si>
  <si>
    <t>VL69VQ</t>
  </si>
  <si>
    <t xml:space="preserve">DAX Mini-Future-Short (Vont.) o.e.  16.035/15.850 </t>
  </si>
  <si>
    <t xml:space="preserve">VA3B94  </t>
  </si>
  <si>
    <t>DAX-Call-OS (Vont.)  03/21 - 15.300</t>
  </si>
  <si>
    <t>VQ26VL</t>
  </si>
  <si>
    <t>CU1S51</t>
  </si>
  <si>
    <t>VQ5S31</t>
  </si>
  <si>
    <t>Nikkei Mini-Future-Short (Vont.) o.e. 33.111/33.470,</t>
  </si>
  <si>
    <t>HSCE Mini-Future-Short (Soc. Gen.) o.e. 13.263/12.910</t>
  </si>
  <si>
    <t>Commerzbank-Turbo-Put (Vont.) 06/21, 6,10</t>
  </si>
  <si>
    <t>VQ23GV</t>
  </si>
  <si>
    <t>S&amp;P 500 Turbo-Put (Unicredit) 06/21. 4.700</t>
  </si>
  <si>
    <t>HR6TXT</t>
  </si>
  <si>
    <t>DAX Mini-Future-Short (Morgan St.) o.e., 15.763/15.602</t>
  </si>
  <si>
    <t>MC5KVF</t>
  </si>
  <si>
    <t>Silber Turbo-Call (Soc. Gen.) 09/21, 22,60</t>
  </si>
  <si>
    <t>SD5JUC</t>
  </si>
  <si>
    <r>
      <t>DAX Turbo-Short (Soc.Gen..) o.e. - 15.939</t>
    </r>
    <r>
      <rPr>
        <b/>
        <sz val="10"/>
        <rFont val="Arial"/>
        <family val="2"/>
      </rPr>
      <t xml:space="preserve"> </t>
    </r>
  </si>
  <si>
    <t>CJ9S3D</t>
  </si>
  <si>
    <t>T-Bond Mini-Future-Long (Morg.St..) 150,80/153,80</t>
  </si>
  <si>
    <t xml:space="preserve">MC2DJ7  </t>
  </si>
  <si>
    <t>DAX-Turbo-Call (Vont.) 05/21., 14.900</t>
  </si>
  <si>
    <t xml:space="preserve">VQ6BWM  </t>
  </si>
  <si>
    <t>EUR/USD Turbo-Call (Morgan St.) 05/21 - 1,1250</t>
  </si>
  <si>
    <t>MA42W0</t>
  </si>
  <si>
    <t>MA408J</t>
  </si>
  <si>
    <t>DAX Turbo-Short (Morgan St.) o.e., 15.664</t>
  </si>
  <si>
    <t>DAX-Turbo-Long (Vont.) o.e. 14.915</t>
  </si>
  <si>
    <t xml:space="preserve">VQ6BV8  </t>
  </si>
  <si>
    <t>DAX Mini-Future-Long (Vont.) o.e., 14.853/14.990</t>
  </si>
  <si>
    <t xml:space="preserve">VQ6CAN </t>
  </si>
  <si>
    <t>Adidas Mini-Future-Short (Vont.) o.e. 310,98/304,07</t>
  </si>
  <si>
    <t>VQ5UY6</t>
  </si>
  <si>
    <t>MA5MYY</t>
  </si>
  <si>
    <t>Tesla-Turbo-Short (Morgan St.) o.e. - 825,59</t>
  </si>
  <si>
    <t>VQ4J5M</t>
  </si>
  <si>
    <t>Bitcoin Mini-Future-Short (Vont.) o.e. 72.672/65.700</t>
  </si>
  <si>
    <t>DAX Mini-Future-Short (Morgan St.) o.e., 15.806/15.618</t>
  </si>
  <si>
    <t>MC272P</t>
  </si>
  <si>
    <r>
      <t>Nasdaq 100 Turbo-Put (Vont) 09/21 - 14.900</t>
    </r>
    <r>
      <rPr>
        <b/>
        <sz val="10"/>
        <rFont val="Arial"/>
        <family val="2"/>
      </rPr>
      <t xml:space="preserve"> </t>
    </r>
  </si>
  <si>
    <t>VQ6EWG</t>
  </si>
  <si>
    <t>T-Bond Mini-Future-Short (Morgan St.) o.e.  164,83/161,64</t>
  </si>
  <si>
    <t xml:space="preserve">MA5K6Z  </t>
  </si>
  <si>
    <t>DAX-Put-OS (Vont.)  05/21, 15.200</t>
  </si>
  <si>
    <t>VQ6B93</t>
  </si>
  <si>
    <t>03.05.021</t>
  </si>
  <si>
    <t>VA290G</t>
  </si>
  <si>
    <t>DAX Turbo-Short (Vont.) o.e., 15.613</t>
  </si>
  <si>
    <t>HR74BC</t>
  </si>
  <si>
    <t>EUR/USD Turbo-Put (Unicredit) 07/21; 1,2450</t>
  </si>
  <si>
    <t>SD7FJ7</t>
  </si>
  <si>
    <t>DAX Turbo-Short (Soc. Gen) o.e., 15.472</t>
  </si>
  <si>
    <t>Silber Turbo-Call (Soc. Gen.) 06/21, 24,00</t>
  </si>
  <si>
    <t>SD49CX</t>
  </si>
  <si>
    <t>EUR/GBP Mini-Future-Short (Vont.) o.e. 0,9106/0,9060</t>
  </si>
  <si>
    <t>VQ2S4Q</t>
  </si>
  <si>
    <t>DAX Mini-Future-Short (Vont.) o.e., 15.550/15.390</t>
  </si>
  <si>
    <t>VQ61PD</t>
  </si>
  <si>
    <t>DAX-Put-OS (Vont.)  05/21, 15.100</t>
  </si>
  <si>
    <t>VQ6BBW</t>
  </si>
  <si>
    <t xml:space="preserve">HR4MY3  </t>
  </si>
  <si>
    <t>HR5LPF</t>
  </si>
  <si>
    <t>VQ6Y4A</t>
  </si>
  <si>
    <t>DAX Turbo-Short (Vont.) o.e., 15.414</t>
  </si>
  <si>
    <r>
      <t>Eurostoxx 50 Mini-Future-Short (Unicredit) o.e. - 4129/4097</t>
    </r>
    <r>
      <rPr>
        <b/>
        <sz val="10"/>
        <rFont val="Arial"/>
        <family val="2"/>
      </rPr>
      <t xml:space="preserve"> </t>
    </r>
  </si>
  <si>
    <t xml:space="preserve">S&amp;P 500 Turbo-Put (Unicredit) 06/21. 4.300 </t>
  </si>
  <si>
    <t>04. + 05.05.</t>
  </si>
  <si>
    <t>Nikkei Mini-Future-Short (Soc. Gen.) o.e. 30.666/29.810</t>
  </si>
  <si>
    <t>SD5N65</t>
  </si>
  <si>
    <t>VQ258A</t>
  </si>
  <si>
    <t>AUD/USD Mini-Future-Short (Vont.) o.e. 0,8106/0,8065</t>
  </si>
  <si>
    <t>VA290P</t>
  </si>
  <si>
    <t>DAX Turbo-Short (Vont.) o.e., 15.639</t>
  </si>
  <si>
    <t>VQ6CYL</t>
  </si>
  <si>
    <t>Gold-Turbo-Call (Vont.) 09/21, 1.700</t>
  </si>
  <si>
    <t>HR74VD</t>
  </si>
  <si>
    <t>T-Bond Mini-Future-Short (Morgan St.) o.e.  167,23/164,13</t>
  </si>
  <si>
    <t>HR57YN</t>
  </si>
  <si>
    <t>USD/JPY Turbo-Long (Vont.) o.e. - 104,54</t>
  </si>
  <si>
    <t xml:space="preserve">VQ7MAY  </t>
  </si>
  <si>
    <t>DAX-Turbo-Long (Vont.) o.e. 14.994</t>
  </si>
  <si>
    <t>MA5K6Y</t>
  </si>
  <si>
    <t>DAX-Put-OS (Vont.)  05/21, 15.400</t>
  </si>
  <si>
    <t>VQ6HR2</t>
  </si>
  <si>
    <t>07.+ 10.05.</t>
  </si>
  <si>
    <t>Nasdaq 100 Turbo-Put (Unicredit) 07/21 - 14.600</t>
  </si>
  <si>
    <t>DAX Mini-Future-Short (Morgan St.) o.e.  15.919/15.745</t>
  </si>
  <si>
    <t xml:space="preserve">MA4WX5  </t>
  </si>
  <si>
    <t>MA42FW</t>
  </si>
  <si>
    <t>Infineon Turbo-Short (Morgan St.) o.e.  38,09</t>
  </si>
  <si>
    <t>HR6Z38</t>
  </si>
  <si>
    <t>DAX Turbo-Short (Unicredit) o.e., 15.639</t>
  </si>
  <si>
    <t>SD5G3T</t>
  </si>
  <si>
    <t>Silber Turbo-Call (Soc. Gen.) 06/21, 25,00</t>
  </si>
  <si>
    <t xml:space="preserve">MC9ZEF </t>
  </si>
  <si>
    <t xml:space="preserve">MA6AQV </t>
  </si>
  <si>
    <t>DAX Mini-Future-Long (Morgan St.) o.e., 14.593/14.770</t>
  </si>
  <si>
    <t>DAX Mini-Future-Long (Morgan St.) o.e., 14.599/14.775.</t>
  </si>
  <si>
    <t xml:space="preserve">Nasdaq 100 Turbo-Put (Vont) 06/21 - 14.200 </t>
  </si>
  <si>
    <t>Bayer Turbo-Call (Soc. Gen.) 09/21 - 44,00</t>
  </si>
  <si>
    <t>SD3GCB</t>
  </si>
  <si>
    <t xml:space="preserve">MA5XE7  </t>
  </si>
  <si>
    <t>DAX-Turbo-Long (Morgan St..) o.e. 14.818</t>
  </si>
  <si>
    <t xml:space="preserve">MA6S2Q </t>
  </si>
  <si>
    <t>DAX Mini-Future-Long (Morgan St.) o.e., 15.075/15.263</t>
  </si>
  <si>
    <t>DAX Mini-Future-Short (Morgan St.) o.e., 15.780/15.618</t>
  </si>
  <si>
    <t>SD4P3W</t>
  </si>
  <si>
    <t xml:space="preserve">S&amp;P 500 Turbo-Put (Soc. Gen.) 09/21. 4.300 </t>
  </si>
  <si>
    <t>DAX-Put-OS (Vont.)  05/21, 15.300</t>
  </si>
  <si>
    <t>VQ6B95</t>
  </si>
  <si>
    <t>Silber Turbo-Call (Soc. Gen.) 07/21, 24,00</t>
  </si>
  <si>
    <t>SD5Y7A</t>
  </si>
  <si>
    <t>VQ16ST</t>
  </si>
  <si>
    <t>DAX Smart-Turbo-Short (Soc. Gen.) o.e.. 15.784/15.450</t>
  </si>
  <si>
    <t>CU69MT</t>
  </si>
  <si>
    <t>MA6DU9</t>
  </si>
  <si>
    <t>EUR/USD Turbo-Call (Morgan St.) 06/21 - 1,1750</t>
  </si>
  <si>
    <t>S&amp;P 500 Turbo-Call (Soc. Gen.) 07/21. 3.860</t>
  </si>
  <si>
    <t>SF0AZ4</t>
  </si>
  <si>
    <t>Lufthansa Turbo-Call (Soc. Gen.) 09/21. 8,00</t>
  </si>
  <si>
    <t>SD4E4L</t>
  </si>
  <si>
    <t>DAX Mini-Future-Long (Unicredit) o.e., 15.040/15.140</t>
  </si>
  <si>
    <t>HR7MLF</t>
  </si>
  <si>
    <t>EUR/USD Turbo-Call (Unicredit) 07/21 - 1,1675</t>
  </si>
  <si>
    <t>HR74AJ</t>
  </si>
  <si>
    <t>DAX Mini-Future-Long (Vont.) o.e., 15.211/15.360</t>
  </si>
  <si>
    <t xml:space="preserve">VQ75PT </t>
  </si>
  <si>
    <t>DAX-Turbo-Long (Soc. Gen.) o.e., 15.103</t>
  </si>
  <si>
    <t xml:space="preserve">SD779E  </t>
  </si>
  <si>
    <t>Eurostoxx 50 Turbo-Call (Soc. Gen.) 09/21 - 3750</t>
  </si>
  <si>
    <t>SD4P4A</t>
  </si>
  <si>
    <t>Daimler Turbo-Call (Morgan St.) 06/21 - 61,00</t>
  </si>
  <si>
    <t>MA5FTD</t>
  </si>
  <si>
    <t xml:space="preserve">VQ717Q </t>
  </si>
  <si>
    <t>DAX Turbo-Long (Vont.) o.e., 15.044</t>
  </si>
  <si>
    <t>Euro Bund Mini-Future-Long (Vont.) o.e..164,68/165,89</t>
  </si>
  <si>
    <t>VL7WNC</t>
  </si>
  <si>
    <t>DAX Mini-Future-Long (Vont.) o.e., 15.067/15.210</t>
  </si>
  <si>
    <t xml:space="preserve">VQ75PQ </t>
  </si>
  <si>
    <t>VP51EH</t>
  </si>
  <si>
    <t>MA5P6F</t>
  </si>
  <si>
    <t>DAX Mini-Future-Short (Morgan St.) o.e., 16.003/15.816</t>
  </si>
  <si>
    <t xml:space="preserve">MA4TZU  </t>
  </si>
  <si>
    <r>
      <t>Nasdaq 100 Mini-Fut.-Short (Morg.St.) 14.456/14.167</t>
    </r>
    <r>
      <rPr>
        <b/>
        <sz val="10"/>
        <rFont val="Arial"/>
        <family val="2"/>
      </rPr>
      <t xml:space="preserve"> </t>
    </r>
  </si>
  <si>
    <t>DAX-Put-OS (Vont.)  06/21, 15.700</t>
  </si>
  <si>
    <t>VQ6X91</t>
  </si>
  <si>
    <t>DAX Mini-Future-Long (Morgan St.) o.e., 15.260/15.450</t>
  </si>
  <si>
    <t xml:space="preserve">MA77SX </t>
  </si>
  <si>
    <t>MA4UT2</t>
  </si>
  <si>
    <t>Silber Mini-Future-Short (Morgan St.) o.e., 30,38/28,90</t>
  </si>
  <si>
    <t>HSCE Mini-Future-Short (Soc. Gen.) o.e. 12.616/12.269</t>
  </si>
  <si>
    <t>CJ54QD</t>
  </si>
  <si>
    <t>VA3CAG</t>
  </si>
  <si>
    <t>DAX Mini-Future-Short (Vont.) o.e., 16.029/15.830</t>
  </si>
  <si>
    <t>DAX-Discount-Put-OS (Unicredit)  06/21, 15.700/15.200</t>
  </si>
  <si>
    <t>HR3R4K</t>
  </si>
  <si>
    <t>01. + 09.06.</t>
  </si>
  <si>
    <t>DAX Reverse Bonus-Zert. (Vont.) 09/21 - 16.600</t>
  </si>
  <si>
    <t>DAX Turbo-Puts (Unicredit) 07/21.  16.225</t>
  </si>
  <si>
    <t xml:space="preserve">HR6WWS  </t>
  </si>
  <si>
    <t>EUR/USD Turbo-Put (Morgan St.) 09/21; 1,2700</t>
  </si>
  <si>
    <t>MA6JJL</t>
  </si>
  <si>
    <t>VQ5FPQ</t>
  </si>
  <si>
    <t>BASF Mini-Fut.-Short (Vont.) o.e. 74,96/73,16</t>
  </si>
  <si>
    <t xml:space="preserve">VQ6X9Z </t>
  </si>
  <si>
    <t>DAX-Put-OS (Vont.)  06/21, 15.800</t>
  </si>
  <si>
    <t>Dow Jones Turbo-Put (Morgan St.) 09/21; 37.000</t>
  </si>
  <si>
    <t>MA6JCA</t>
  </si>
  <si>
    <t xml:space="preserve">CU4L1B  </t>
  </si>
  <si>
    <t>18.03.211</t>
  </si>
  <si>
    <t>DAX-Put-OS (Vont.)  07/21, 15.800</t>
  </si>
  <si>
    <t xml:space="preserve">VQ6W9L </t>
  </si>
  <si>
    <t>VQ46LU</t>
  </si>
  <si>
    <t>USD/JPY-Mini-Future-Long (Vont.) o.e. - 105,68/106,14</t>
  </si>
  <si>
    <t>DAX Mini-Future-Long (Morgan St.) o.e., 14.894/15.060</t>
  </si>
  <si>
    <t>MA71Q9</t>
  </si>
  <si>
    <t>DAX-Turbo-Long (Soc. Gen.) o.e., 15.136</t>
  </si>
  <si>
    <t xml:space="preserve">SD778W  </t>
  </si>
  <si>
    <t>DAX Turbo-Short (Vont.) o.e.  16.145</t>
  </si>
  <si>
    <t xml:space="preserve">VA3CGL  </t>
  </si>
  <si>
    <t xml:space="preserve">HR7QY5  </t>
  </si>
  <si>
    <r>
      <t>Nasdaq 100 Turbo-Put (Vont.) 07/21 -  14.825</t>
    </r>
    <r>
      <rPr>
        <b/>
        <sz val="10"/>
        <rFont val="Arial"/>
        <family val="2"/>
      </rPr>
      <t xml:space="preserve"> </t>
    </r>
  </si>
  <si>
    <t>Kupfer Mini-Future-Long (Vont.) o.e. 3,31/3,40</t>
  </si>
  <si>
    <t>VQ1WMS</t>
  </si>
  <si>
    <t>DAX Reverse Bonus-Zert. (Unicredit) 09/21 - 16.500</t>
  </si>
  <si>
    <t>HR80UK</t>
  </si>
  <si>
    <t xml:space="preserve">MA4W23 </t>
  </si>
  <si>
    <t>10. + 22.06.</t>
  </si>
  <si>
    <t>DAX-Put-OS (Vont.)  07/21, 15.600</t>
  </si>
  <si>
    <t xml:space="preserve">VQ6QNX </t>
  </si>
  <si>
    <t>EUR/USD Mini-Future-Short (UBS) o.e. 1,2608/1,2482</t>
  </si>
  <si>
    <t>UE4AH1</t>
  </si>
  <si>
    <t>T-Bond Mini-Future-Short (Morg.St.) o.e.168,26/165,20</t>
  </si>
  <si>
    <t xml:space="preserve">MA6XP3 </t>
  </si>
  <si>
    <t>DAX Turbo-Long (Morgan St.) o.e., 14.984</t>
  </si>
  <si>
    <t>Bayer Mini-Future-Long (Unicredt) o.e. - 43,65/46,60</t>
  </si>
  <si>
    <t>HR4ESS</t>
  </si>
  <si>
    <t xml:space="preserve">MA50FL  </t>
  </si>
  <si>
    <t>DAX Turbo-Short (Morgan St.) o.e.  16.550</t>
  </si>
  <si>
    <t xml:space="preserve">VQ6W5K  </t>
  </si>
  <si>
    <t>Dow Jones Turbo-Put (Vont.) 09/21 - 38.100</t>
  </si>
  <si>
    <t>SD38BE</t>
  </si>
  <si>
    <t>AUD/USD Mini-Fut.-Short (Vont.) o.e. 0,7988/0,7965</t>
  </si>
  <si>
    <t xml:space="preserve">VQ48N9 </t>
  </si>
  <si>
    <t>DAX Turbo-Short (Sog, Gent.) o.e.  16.788 (1/2 Pos.)</t>
  </si>
  <si>
    <t>VA293U</t>
  </si>
  <si>
    <t>DAX Turbo-Short (Vont.) o.e., 16.055</t>
  </si>
  <si>
    <t>DAX Turbo-Short (Soc. Gen.) o.e., 16.200</t>
  </si>
  <si>
    <t xml:space="preserve">SB2JH1 </t>
  </si>
  <si>
    <t xml:space="preserve">VQ6W9H </t>
  </si>
  <si>
    <t>DAX-Put-OS (Vont.)  07/21, 15.700</t>
  </si>
  <si>
    <t>VQ6CYH</t>
  </si>
  <si>
    <t>Gold-Turbo-Call (Vont.) 09/21, 1.698</t>
  </si>
  <si>
    <t>HSCE Mini-Future-Short (Soc. Gen.) o.e. 13.556/13.190</t>
  </si>
  <si>
    <t>01. + 06.07.</t>
  </si>
  <si>
    <r>
      <t>T-Bond Mini-Future-Long (Morg.St.) o.e. 150,25/153,12</t>
    </r>
    <r>
      <rPr>
        <b/>
        <sz val="10"/>
        <rFont val="Arial"/>
        <family val="2"/>
      </rPr>
      <t xml:space="preserve"> </t>
    </r>
  </si>
  <si>
    <t>DAX Turbo-Put (Unicredit) 09/21, 16.150</t>
  </si>
  <si>
    <t xml:space="preserve">HR7D2C </t>
  </si>
  <si>
    <t>Eurostoxx 50 Turbo-Put (Soc. Gen) 11/21 - 4300</t>
  </si>
  <si>
    <t xml:space="preserve">SF1Q4R  </t>
  </si>
  <si>
    <t xml:space="preserve">SB2DRG </t>
  </si>
  <si>
    <t>DAX Turbo-Short (Soc. Gen.) o.e., 15.928</t>
  </si>
  <si>
    <t>DAX-Put-OS (Vont.)  07/21, 15.550</t>
  </si>
  <si>
    <t xml:space="preserve">VQ7H4H </t>
  </si>
  <si>
    <t>DAX-Put-OS (Vont.)  09.07.21, 15.500</t>
  </si>
  <si>
    <t xml:space="preserve">VQ6HPS </t>
  </si>
  <si>
    <t xml:space="preserve">VA3CBH  </t>
  </si>
  <si>
    <t>DAX Mini-Future-Short (Vont.) o.e.  16.154/15.960</t>
  </si>
  <si>
    <t>S&amp;P 500 Turbo-Put (Soc. Gen.) 09/21 - 1.540</t>
  </si>
  <si>
    <t xml:space="preserve">SD62D4  </t>
  </si>
  <si>
    <t>VQ7U91</t>
  </si>
  <si>
    <t>DAX Turbo-Long (Vont.) o.e., 15.001</t>
  </si>
  <si>
    <t>DAX-Call-OS (Vont.)  07/21 - 15.500</t>
  </si>
  <si>
    <t>VQ6E7S</t>
  </si>
  <si>
    <t>WTI Crude Oil Mini-Fut-Short (Vont.) o.e. 85,07/83,48</t>
  </si>
  <si>
    <t>VQ7J3H</t>
  </si>
  <si>
    <t xml:space="preserve">VQ8B8J </t>
  </si>
  <si>
    <t>DAX-Put-OS (Vont.)  07/21, 15.900</t>
  </si>
  <si>
    <t>MA33NC</t>
  </si>
  <si>
    <t>Zoom Video Com Turbo-Short (Morgan St.) o.e.  469,86</t>
  </si>
  <si>
    <t>Eurostoxx 50 Turbo-Short (Vont.) o.e.  4.335</t>
  </si>
  <si>
    <t xml:space="preserve">VQ5W70  </t>
  </si>
  <si>
    <t xml:space="preserve">VA3CBM </t>
  </si>
  <si>
    <t>DAX Mini-Future-Short (Vont.) o.e., 16.173/15.980</t>
  </si>
  <si>
    <t>DAX Turbo-Short (Soc. Gen.) o.e.  16.177</t>
  </si>
  <si>
    <t xml:space="preserve">SB2JH1  </t>
  </si>
  <si>
    <t xml:space="preserve">SB4WG6 </t>
  </si>
  <si>
    <t>VQ84TL</t>
  </si>
  <si>
    <t>S&amp;P 500 Put-OS (Vont.)  10/21, 4.450</t>
  </si>
  <si>
    <t>16.047.21</t>
  </si>
  <si>
    <t>DAX Mini-Future-Long (Morgan St.) o.e., 14.912/15.064</t>
  </si>
  <si>
    <t xml:space="preserve">MA71Q7 </t>
  </si>
  <si>
    <t>HR83M8</t>
  </si>
  <si>
    <t>EUR/USD Turbo-Call (Unicredit) 08/21 - 1,1475</t>
  </si>
  <si>
    <t xml:space="preserve">HR6KB6 </t>
  </si>
  <si>
    <t>DAX-Mini-Future-Long (Unicredit.) o.e.., 14.709/14.795</t>
  </si>
  <si>
    <t>DAX Reverse Bonus-Zert. (Unicredit) 09/21 - 16.000</t>
  </si>
  <si>
    <t>HR5427</t>
  </si>
  <si>
    <t xml:space="preserve">SF1Q4G  </t>
  </si>
  <si>
    <t>Eurostoxx 50 Turbo-Call (Soc. Gen.) 06/21. 3.500</t>
  </si>
  <si>
    <t>Eurostoxx 50 Turbo-Call (Soc. Gen.) 11/21. 3.600</t>
  </si>
  <si>
    <t>DAX-Mini-Future-Long (Soc.Gen.) o.e.., 14.602/14.910</t>
  </si>
  <si>
    <t xml:space="preserve">SD76BH </t>
  </si>
  <si>
    <t>Euro Bund Mini-Future-Short (Vont.) o.e.. 179,31/178,32</t>
  </si>
  <si>
    <t xml:space="preserve">VP8QP0 </t>
  </si>
  <si>
    <t xml:space="preserve">VQ9QMJ </t>
  </si>
  <si>
    <t>DAX Mini-Future-Short (Vont.) o.e., 15.725/15.570</t>
  </si>
  <si>
    <t xml:space="preserve">HR7D26  </t>
  </si>
  <si>
    <t>DAX Turbo-Put (Unicredit) 09/21  16.000</t>
  </si>
  <si>
    <t>Zoom Video Com Turbo-Short (Morgan St.) o.e.  469,54</t>
  </si>
  <si>
    <t>Nasdaq 100 Turbo-Put (Vont.) 09/21 -  15.400</t>
  </si>
  <si>
    <t xml:space="preserve">VQ6K77  </t>
  </si>
  <si>
    <t>VQ8KM0</t>
  </si>
  <si>
    <t>EUR/USD Turbo-Put (Unicredit) 12/21; 1,2100</t>
  </si>
  <si>
    <t>HR8JXJ</t>
  </si>
  <si>
    <t>GBP/USD Mini-Fut-Short (Vont.) o.e. 1,4364/1,4323</t>
  </si>
  <si>
    <t>EURO STOXX Banks Mini-Future-Short (Vont.) 111,77/108,64</t>
  </si>
  <si>
    <t>VL9HXY</t>
  </si>
  <si>
    <t>Gold-Turbo-Call (Vont.) 09/21, 1.704</t>
  </si>
  <si>
    <t>VQ6F0W</t>
  </si>
  <si>
    <t>Vonovia-Turbo-Call (Soc.Gen.) 12/21, 48,00</t>
  </si>
  <si>
    <t>SF09DA</t>
  </si>
  <si>
    <t>MA5CTP</t>
  </si>
  <si>
    <t>DAX Discount Put-OS (Morgan St.) 09/21, 15.500/14,500</t>
  </si>
  <si>
    <t>VA3CGL</t>
  </si>
  <si>
    <t>DAX Turbo-Short (Soc. Gen.) o.e.  16.088</t>
  </si>
  <si>
    <t>VQ8EE0</t>
  </si>
  <si>
    <t>EUR/JPY-Mini-Future-Short (Vont.) o.e. - 133,69/133,02</t>
  </si>
  <si>
    <t>DAX-Put-OS (Vont.)  08/21, 15.700</t>
  </si>
  <si>
    <t>DAX-Put-OS (Soc. Gen.)  07/21, 15.700</t>
  </si>
  <si>
    <t xml:space="preserve">VQ7P32 </t>
  </si>
  <si>
    <t xml:space="preserve">SD66VQ </t>
  </si>
  <si>
    <t>DAX-Turbo-Long (Soc.Gen.) o.e.., 15.302</t>
  </si>
  <si>
    <t>MC30CJ</t>
  </si>
  <si>
    <t>T-Notes Mini-Future-Short (Morgan St.) o.e.  167,23/164,13</t>
  </si>
  <si>
    <t>HSCE Mini-Future-Short (Soc. Gen.) o.e. 13.451/13.090</t>
  </si>
  <si>
    <t>SD5UZW</t>
  </si>
  <si>
    <t>Bayer Turbo-Call (Soc. Gen.) 12/21 - 40,00</t>
  </si>
  <si>
    <t>USD/JPY-Mini-Future-Short (Vont.) o.e. - 114,22/112,52</t>
  </si>
  <si>
    <t>VF6D3K</t>
  </si>
  <si>
    <t>VQ42F4</t>
  </si>
  <si>
    <t>DAX-Turbo-Long (Vont.) o.e.., 15.969</t>
  </si>
  <si>
    <t xml:space="preserve">VQ7VCM </t>
  </si>
  <si>
    <t xml:space="preserve">CU8A6X </t>
  </si>
  <si>
    <t>DAX Turbo-Short (Soc. Gen.) o.e., 16.277</t>
  </si>
  <si>
    <t>DAX Turbo-Call  (Morgan St.) 09/21, 15.260</t>
  </si>
  <si>
    <t xml:space="preserve">MA86FC </t>
  </si>
  <si>
    <t>06.+ 11.08.</t>
  </si>
  <si>
    <t xml:space="preserve">VQ9VDK </t>
  </si>
  <si>
    <t>DAX Mini-Future-Long (Vont.) o.e., 15.163/15.310</t>
  </si>
  <si>
    <t>AUD/USD-Mini-Future-Short (Vont.) o.e. - 0,8182/0,8143</t>
  </si>
  <si>
    <t>HR813D</t>
  </si>
  <si>
    <t>DAX-Call-OS (Soc. Gen.)  08/21, 15.800</t>
  </si>
  <si>
    <t xml:space="preserve">SB5ESW </t>
  </si>
  <si>
    <t xml:space="preserve">SF0P40 </t>
  </si>
  <si>
    <t>WTI Crude Oil Turbo-Call (Soc. Gen.) 11/21. 60,00</t>
  </si>
  <si>
    <t xml:space="preserve">MA5JM9  </t>
  </si>
  <si>
    <r>
      <t>Nasdaq 100 Mini-Fut.-Short (Morg.St.) 15.700/15.386</t>
    </r>
    <r>
      <rPr>
        <b/>
        <sz val="10"/>
        <rFont val="Arial"/>
        <family val="2"/>
      </rPr>
      <t xml:space="preserve"> </t>
    </r>
  </si>
  <si>
    <t>EUR/GBP Mini-Fut.-Short (Morgan St.) o.e. - 0,9058/0,8986</t>
  </si>
  <si>
    <t>MA45RB</t>
  </si>
  <si>
    <t xml:space="preserve">VA3H7Z  </t>
  </si>
  <si>
    <t>DAX Turbo-Short (Vont.) o.e.  16.566</t>
  </si>
  <si>
    <t>DAX-Put-OS (Vont.)  08/21, 16.000</t>
  </si>
  <si>
    <t xml:space="preserve">VQ8MF3 </t>
  </si>
  <si>
    <t>Dow Jones Turbo-Put (Unicredit) 09/21 - 37.500</t>
  </si>
  <si>
    <t>DAX Turbo-Short (Soc. Gen.) o.e., 16.294</t>
  </si>
  <si>
    <t>SF7DEY</t>
  </si>
  <si>
    <t>Silber-Turbo-Put (Vont.) 12/21, 27,40</t>
  </si>
  <si>
    <t>VQ83FN</t>
  </si>
  <si>
    <t>MA7XH4</t>
  </si>
  <si>
    <t>EURO STOXX Banks Mini-Future-Short (Vont.)107,75/104,57</t>
  </si>
  <si>
    <t>VA2WGT</t>
  </si>
  <si>
    <t>EUR/JPY-Mini-Future-Short (Morgan St.) o.e.-133,30/131,98</t>
  </si>
  <si>
    <t>HR7ZVB</t>
  </si>
  <si>
    <t>DAX Reverse Bonus-Zert. (Unicredit) 10/21 - 16.250</t>
  </si>
  <si>
    <t>DAX-Put-OS (Soc.Gen.)  09/21, 15.900</t>
  </si>
  <si>
    <t xml:space="preserve">SD1ZDD </t>
  </si>
  <si>
    <t>S&amp;P 500 Turbo-Put (Soc. Gen.) 12/21 - 4.750</t>
  </si>
  <si>
    <t xml:space="preserve">SF2B1D   </t>
  </si>
  <si>
    <t>DAX Turbo-Short (Vont.) o.e.  16.404</t>
  </si>
  <si>
    <t xml:space="preserve">VA3H4Q  </t>
  </si>
  <si>
    <t xml:space="preserve">VQ98PW  </t>
  </si>
  <si>
    <t>DAX Mini-Future-Long (Vont.) o.e., 15.365/15.500</t>
  </si>
  <si>
    <t xml:space="preserve">VQ83FP </t>
  </si>
  <si>
    <t>Silber-Turbo-Put (Vont.) 12/21, 27,20</t>
  </si>
  <si>
    <t>VIX Mini-Future-Long (Soc. Gen.) o.e. 12,93/13,60</t>
  </si>
  <si>
    <t>SF7RSV</t>
  </si>
  <si>
    <t>TT4PD8</t>
  </si>
  <si>
    <t>Münch. Rück Mini-Future-Long (HSBC.) o.e.- 200,76/207,79</t>
  </si>
  <si>
    <t>VP79MM</t>
  </si>
  <si>
    <t xml:space="preserve">MA8K7K </t>
  </si>
  <si>
    <t>DAX Turbo-Long (Morgan St.) o.e., 15.632</t>
  </si>
  <si>
    <t>CU8EM0</t>
  </si>
  <si>
    <t>DAX Turbo-Short (Soc. Gen.) o.e.  16.453</t>
  </si>
  <si>
    <t>Pinterest Mini-Fut.-Short (Morgan St.) o.e. - 93,66/79,67</t>
  </si>
  <si>
    <t>MA7YEG</t>
  </si>
  <si>
    <t>DAX Mini-Future-Short (Vont.) o.e., 16.218/15.570</t>
  </si>
  <si>
    <t xml:space="preserve">VA3CB0 </t>
  </si>
  <si>
    <t>SD324Z</t>
  </si>
  <si>
    <t>Kupfer Mini-Future-Short(Soc. Gen.) o.e. 5,30/5,17</t>
  </si>
  <si>
    <t>S&amp;P 500 Put-OS (Vont.)  10/21, 4.400</t>
  </si>
  <si>
    <t xml:space="preserve">VQ84TB </t>
  </si>
  <si>
    <t>31.08.+ 02.09.</t>
  </si>
  <si>
    <t>DAX Turbo-Short (Vont.) o.e., 16.084</t>
  </si>
  <si>
    <t>VA3CG4</t>
  </si>
  <si>
    <t>AUD/USD-Mini-Future-Short (Vont.) o.e. - 0,8031/0,7991</t>
  </si>
  <si>
    <t>TT7RMT</t>
  </si>
  <si>
    <t>Dt. Bank Mini-Future-Short (HSBC.) o.e. 12,16/11,55</t>
  </si>
  <si>
    <t>SF268P</t>
  </si>
  <si>
    <t>Bayer-Turbo-Call (Soc.Gen.) 03/22, 41,00</t>
  </si>
  <si>
    <t>Silber-Turbo-Put (Vont.) 12/21, 27,10</t>
  </si>
  <si>
    <t xml:space="preserve">VQ83FL  </t>
  </si>
  <si>
    <t>DAX Turbo-Short (Vont.) o.e., 16.040</t>
  </si>
  <si>
    <t>MA8NBN</t>
  </si>
  <si>
    <t>DAX Mini-Future-Long (Morgan St.) o.e., 14.494/15.682</t>
  </si>
  <si>
    <t>DAX Turbo-Long (Morgan St.) o.e., 15.670</t>
  </si>
  <si>
    <t xml:space="preserve">MA8PM8 </t>
  </si>
  <si>
    <t>DAX Mini-Future-Short (Soc. Gen.) o.e. 16.924/16.540</t>
  </si>
  <si>
    <t>CU7823</t>
  </si>
  <si>
    <t>DAX Turbo-Short (Vont.) o.e., 16.035</t>
  </si>
  <si>
    <t xml:space="preserve">VQ87XT </t>
  </si>
  <si>
    <t>DAX-Put-OS (Vont.)  10/21, 15.700</t>
  </si>
  <si>
    <t>VQ245L</t>
  </si>
  <si>
    <t>DAX Turbo-Short (Vont..) o.e.  16.710</t>
  </si>
  <si>
    <t>SE8MTK</t>
  </si>
  <si>
    <t>DAX Turbo-Short (Soc. Gen.) o.e., 16.098</t>
  </si>
  <si>
    <t xml:space="preserve">MA886W </t>
  </si>
  <si>
    <t>DAX Turbo-Long (Morgan St.) o.e., 15.226</t>
  </si>
  <si>
    <t>MA8NF6</t>
  </si>
  <si>
    <t>DAX Mini-Future-Short (Morgan St.) o.e. 16.300/16.120</t>
  </si>
  <si>
    <t>S&amp;P 500 Turbo-Put (Soc. Gen.) 11/21 - 4.600</t>
  </si>
  <si>
    <t>SF77FW</t>
  </si>
  <si>
    <t xml:space="preserve">HR8UQH </t>
  </si>
  <si>
    <t>DAX Turbo-Long (Unicredit.) o.e., 15.401</t>
  </si>
  <si>
    <t xml:space="preserve">SB5ES6 </t>
  </si>
  <si>
    <t>DAX-Call-OS (Soc. Gen.)  09/21, 15.700</t>
  </si>
  <si>
    <t>VQ9U19</t>
  </si>
  <si>
    <t>S&amp;P 500-Turbo-Call (Vont.) 12/21 - 4.340</t>
  </si>
  <si>
    <t>DAX Turbo-Long (Soc. Gen.) o.e., 15.277</t>
  </si>
  <si>
    <t xml:space="preserve">SF2VNZ </t>
  </si>
  <si>
    <t>DAX Mini-Future-Long (Morgan St.) o.e., 15.284/15.470</t>
  </si>
  <si>
    <t>MA8V9S</t>
  </si>
  <si>
    <t xml:space="preserve">VP1UAP </t>
  </si>
  <si>
    <t>DAX Turbo-Long (Morgan St.) o.e., 15.083</t>
  </si>
  <si>
    <t xml:space="preserve">MA76C9 </t>
  </si>
  <si>
    <t>USD/JPY-Mini-Fut.-Short (Vont.) o.e.- 13,70/113,22 -</t>
  </si>
  <si>
    <t>DAX-Turbo-Call (Vont.) 11/21, 15.300</t>
  </si>
  <si>
    <t xml:space="preserve">VQ9UUN  </t>
  </si>
  <si>
    <t>Gold-Turbo-Put (Vont.) 11/21, 1.900</t>
  </si>
  <si>
    <t xml:space="preserve">VQ83KL </t>
  </si>
  <si>
    <t>DAX Mini-Future-Long (Morgan St.) o.e., 14.960/15.128</t>
  </si>
  <si>
    <t>MA86RF</t>
  </si>
  <si>
    <t>DAX Mini-Future-Long (Vont.) o.e., 14.861/15.000</t>
  </si>
  <si>
    <t xml:space="preserve">VQ7ZJQ  </t>
  </si>
  <si>
    <t xml:space="preserve">MA5CNE </t>
  </si>
  <si>
    <t>Eurostoxx 50 Mini-Future-Long (Morgan St.) o.e.- 3565/3609</t>
  </si>
  <si>
    <t>VQ8VH1</t>
  </si>
  <si>
    <t xml:space="preserve">Nasdaq 100 Turbo-Call (Vont) 12/21 - 14.100 </t>
  </si>
  <si>
    <t>WTI Crude Oil Turbo-Call (Soc. Gen.) 12/21. 58,00</t>
  </si>
  <si>
    <t xml:space="preserve">SF3BG1 </t>
  </si>
  <si>
    <t>MA8XZA</t>
  </si>
  <si>
    <t>DAX Mini-Future-Short (Morgan St.) o.e., 15.848/15.650</t>
  </si>
  <si>
    <t>SD304Q</t>
  </si>
  <si>
    <t>Kupfer Mini-Future-Short (Soc. Gen.) o.e. 5,14/5,01</t>
  </si>
  <si>
    <t>CL4EK4</t>
  </si>
  <si>
    <t>HSBC Mini-Future-Short (Soc. Gen.) o.e. 516/496</t>
  </si>
  <si>
    <t>MC5KUZ</t>
  </si>
  <si>
    <t>EUR/GBP Mini-Fut.-Long (Morgan St.) o.e. - 0,8289/0,8371</t>
  </si>
  <si>
    <t>HR9GGG</t>
  </si>
  <si>
    <t>SD6T6U</t>
  </si>
  <si>
    <r>
      <t>VIX Mini-Future-Long (Soc. Gen.) o.e. 17,04/18,13</t>
    </r>
    <r>
      <rPr>
        <b/>
        <sz val="10"/>
        <rFont val="Arial"/>
        <family val="2"/>
      </rPr>
      <t xml:space="preserve"> </t>
    </r>
  </si>
  <si>
    <t xml:space="preserve">CL23XJ </t>
  </si>
  <si>
    <t>DAX Mini-Future-Short (Soc. Gen.) o.e., 16.448/16.100</t>
  </si>
  <si>
    <t>SF3VD4</t>
  </si>
  <si>
    <t>Natural Gas Mini-Future-Long (Morgan St.) o.e.- 3,03/3,34</t>
  </si>
  <si>
    <t xml:space="preserve">MA7PSL </t>
  </si>
  <si>
    <t>Fresenius Turbo-Short (Morgan St.) o.e.  53,45</t>
  </si>
  <si>
    <t>MA6TMP</t>
  </si>
  <si>
    <t>T-Bond Turbo-Short (Morgan St.) 173,27</t>
  </si>
  <si>
    <t xml:space="preserve">MC7023  </t>
  </si>
  <si>
    <t>Gold-Turbo-Short (Morgan St) o.e., 1.864</t>
  </si>
  <si>
    <t>Gold-Turbo-Put (Unicredit) 09/21, 1.890</t>
  </si>
  <si>
    <t>MA8Y1B</t>
  </si>
  <si>
    <t>VQ5601</t>
  </si>
  <si>
    <t>DAX Mini-Future-Long (Vont.) o.e., 15.100/15.250</t>
  </si>
  <si>
    <t>VX1KE1</t>
  </si>
  <si>
    <t>VX1J4Y</t>
  </si>
  <si>
    <t>VX07A3</t>
  </si>
  <si>
    <t>Bitcoin Mini-Future-Short (Vont.) o.e. 60.876/51.750</t>
  </si>
  <si>
    <t>VQ6A29</t>
  </si>
  <si>
    <t xml:space="preserve">VL73DM </t>
  </si>
  <si>
    <t>SR8RBR</t>
  </si>
  <si>
    <t>Hang Seng Mini-Future-Long (Soc. Gen.) o.e. 22.079/22.645</t>
  </si>
  <si>
    <t xml:space="preserve">VX1GX8 </t>
  </si>
  <si>
    <t>DAX Mini-Future-Short (Vont.) o.e., 15.879/15.15730</t>
  </si>
  <si>
    <t>24.+ 28.09.</t>
  </si>
  <si>
    <t>23.+ 28.09.</t>
  </si>
  <si>
    <t xml:space="preserve">Eurostoxx 50 Turbo-Call (Soc. Gen) 12/21. 3.600 </t>
  </si>
  <si>
    <t>Dt. Bank Turbo-Long (Morgan St.) o.e. - 58,60</t>
  </si>
  <si>
    <t>MA5YJW</t>
  </si>
  <si>
    <t>Nasdaq 100 Turbo-Short (Morg.St.) o.e. 15.472</t>
  </si>
  <si>
    <t xml:space="preserve">MA8ZC1  </t>
  </si>
  <si>
    <t>DAX Mini-Fut-Long (Morgan St.) o.e., 14.959/15.140</t>
  </si>
  <si>
    <t>MA9052</t>
  </si>
  <si>
    <t>MA7VJ0</t>
  </si>
  <si>
    <t>Daimler Turbo-Long (Morgan St.) o.e. - 64,52</t>
  </si>
  <si>
    <t xml:space="preserve">VQ87XX </t>
  </si>
  <si>
    <t>DAX-Call-OS (Vont.)  10/21, 15.400</t>
  </si>
  <si>
    <t xml:space="preserve">VQ58XA </t>
  </si>
  <si>
    <t>DAX Mini-Future-Long (Vont.) o.e., 14.734/14.860</t>
  </si>
  <si>
    <t>MA6FWE</t>
  </si>
  <si>
    <t>Dow Jones Turbo-Long (Morgan St.) o.e. - 32.950</t>
  </si>
  <si>
    <t>Siemens Turbo-Long (Morgan St.) o.e. - 122,83</t>
  </si>
  <si>
    <t>MA4QSE</t>
  </si>
  <si>
    <t xml:space="preserve">S&amp;P 500 Turbo-Call (Unicredit) 12/21. 3.860 </t>
  </si>
  <si>
    <t xml:space="preserve">  </t>
  </si>
  <si>
    <t xml:space="preserve">VL7UHC </t>
  </si>
  <si>
    <t>Euro Bund Mini-Future-Long (Vont.) o.e..166,45/167,73</t>
  </si>
  <si>
    <t xml:space="preserve">HR6KB3 </t>
  </si>
  <si>
    <t>DAX Mini-Future-Long (Unicredit) o.e., 14.719/14.795</t>
  </si>
  <si>
    <t xml:space="preserve">VX1JA2 </t>
  </si>
  <si>
    <t>22. +.29.09.</t>
  </si>
  <si>
    <t>MA3UEM</t>
  </si>
  <si>
    <t>Gold-Turbo-Long (Morgan St) o.e., 1.657</t>
  </si>
  <si>
    <t xml:space="preserve">MA718B </t>
  </si>
  <si>
    <t>MA5TTL</t>
  </si>
  <si>
    <t xml:space="preserve">DAX Turbo-Long  (Vont.) o.e. - 14.679  </t>
  </si>
  <si>
    <t xml:space="preserve">DAX Turbo-Long  (Morgan St.) o.e. - 14.415  </t>
  </si>
  <si>
    <t>SD8RXM</t>
  </si>
  <si>
    <t>DAX Turbo-Long (Soc. Gen.) o.e., 14.643</t>
  </si>
  <si>
    <t>WTI Crude Oil Turbo-Long (Morgan St.)  o.e.- 61,56</t>
  </si>
  <si>
    <t xml:space="preserve">S&amp;P 500 Turbo-Long  (Vont.) o.e. - 4.233  </t>
  </si>
  <si>
    <t>VQ8VBS</t>
  </si>
  <si>
    <t>DAX Turbo-Long (Vont.) o.e., 14.654</t>
  </si>
  <si>
    <t>VQ58BR</t>
  </si>
  <si>
    <t>DAX Turbo-Long (Vont.) o.e., 15.386</t>
  </si>
  <si>
    <t>MA54TR</t>
  </si>
  <si>
    <t>Eurostoxx 50 Turbo-Long (Morgan St.)  o.e. 3.705</t>
  </si>
  <si>
    <t>VQ58B6</t>
  </si>
  <si>
    <t>DAX Turbo-Long (Vont.) o.e., 14.820</t>
  </si>
  <si>
    <t>BMW Turbo-Long (Morgan St.)  o.e. 69,54</t>
  </si>
  <si>
    <t>MA5PEG</t>
  </si>
  <si>
    <t>DAX-Call-OS (Soc. Gen.)  11/21, 15.100</t>
  </si>
  <si>
    <t xml:space="preserve">SD1ZF8 </t>
  </si>
  <si>
    <t>MA0XCF</t>
  </si>
  <si>
    <t>EUR/JPY-Turbo-Long (Morgan St.) o.e.-125,47</t>
  </si>
  <si>
    <t>VQ5PGZ</t>
  </si>
  <si>
    <t>DAX Turbo-Long (Vont.) o.e., 14.556</t>
  </si>
  <si>
    <t xml:space="preserve">SD8WYP </t>
  </si>
  <si>
    <t>DAX Mini-Future-Long (Soc. Gen.) o.e., 14.197/14.510</t>
  </si>
  <si>
    <t>Münch. Rück. Turbo-Call (Soc. Gen.)  03/22 - 220</t>
  </si>
  <si>
    <t>SF39VQ</t>
  </si>
  <si>
    <t>S&amp;P 500 Turbo-Call  (Vont.) 03/22. - 4.100</t>
  </si>
  <si>
    <t xml:space="preserve">VX1VD8 </t>
  </si>
  <si>
    <t xml:space="preserve">MA79B2  </t>
  </si>
  <si>
    <t>BTP Mini-Future-Long (Morg.St.) 146,67/149,48</t>
  </si>
  <si>
    <t xml:space="preserve">DAX Turbo-Long  (Vont.) o.e. - 14.112  </t>
  </si>
  <si>
    <t xml:space="preserve">VQ5L8C </t>
  </si>
  <si>
    <t>DAX Mini-Future-Long (Vont.) o.e., 14.640/14.790</t>
  </si>
  <si>
    <t>VQ58W8</t>
  </si>
  <si>
    <t xml:space="preserve">HR67DV </t>
  </si>
  <si>
    <t xml:space="preserve">DAX Turbo-Long  (Unicredit.) o.e. - 14.553 </t>
  </si>
  <si>
    <t>FTSE-MIB Mini-Future-Long (Soc. Gen.) o.e.- 24.256/24,920</t>
  </si>
  <si>
    <t xml:space="preserve">SF24KG </t>
  </si>
  <si>
    <t>VX1DH4</t>
  </si>
  <si>
    <t>Gold Mini-Future-Short (Vont.) o.e. 1.820/ 1.794</t>
  </si>
  <si>
    <t>VX14CE</t>
  </si>
  <si>
    <t>DAX Mini-Future-Long (Vont.) o.e., 14.763/14.910</t>
  </si>
  <si>
    <t>VP4FUP</t>
  </si>
  <si>
    <t>VP4AN1</t>
  </si>
  <si>
    <t>Platin Turbo-Long (Morgan St.)  o.e. 883</t>
  </si>
  <si>
    <t>MA3P9D</t>
  </si>
  <si>
    <t>DAX-Call-OS (Vont.)  10/21, 15.100</t>
  </si>
  <si>
    <t xml:space="preserve">VQ9QL8 </t>
  </si>
  <si>
    <t>VX1LKS</t>
  </si>
  <si>
    <t>Nikkei Mini-Future-Long (Vont.) o.e.- 26.285/26.790</t>
  </si>
  <si>
    <t>VQ58B5</t>
  </si>
  <si>
    <t>DAX Turbo-Long (Vont.) o.e., 14.804</t>
  </si>
  <si>
    <t>SAP Turbo-Long (Morgan St.)  o.e. - 107,54</t>
  </si>
  <si>
    <t>MA6FQ8</t>
  </si>
  <si>
    <t>MA0Y97</t>
  </si>
  <si>
    <t>Silber Turbo-Long (Morgan St.) o.e., 20,79</t>
  </si>
  <si>
    <t>HR67K4</t>
  </si>
  <si>
    <t>DAX Turbo-Long (Unicredit.) o.e., 14.600</t>
  </si>
  <si>
    <t>S&amp;P 500 Turbo-Call  (Vont.) 12/21 - 4.180</t>
  </si>
  <si>
    <t>VQ8VHS</t>
  </si>
  <si>
    <t>DAX-Turbo-Call (Vont.) 12/21, 15.150</t>
  </si>
  <si>
    <t xml:space="preserve">VX2BT1  </t>
  </si>
  <si>
    <t>Siemens Mini-Future-Long (Unicredit) o.e.- 126,86/132,80</t>
  </si>
  <si>
    <t xml:space="preserve">HR91XD </t>
  </si>
  <si>
    <t>MA3VFK</t>
  </si>
  <si>
    <t>EUR/USD Turbo-Long (Morgan St.) 06/21 - 1,1273</t>
  </si>
  <si>
    <t xml:space="preserve">SF5TCT </t>
  </si>
  <si>
    <t>DAX Turbo-Call (Soc. Gen.) 03/22 - 15.000</t>
  </si>
  <si>
    <t>T-Bond Turbo-Long (Morg.St..) o.e. - 151,56</t>
  </si>
  <si>
    <t xml:space="preserve">MA8SLZ  </t>
  </si>
  <si>
    <t xml:space="preserve">AUD/USD Turbo-Long (Vont.) o.e. - 0,6894 </t>
  </si>
  <si>
    <t xml:space="preserve">USD/CAD Mini-Future-Short (Vont.) - 1,3077/1,3026 </t>
  </si>
  <si>
    <t>HB0FH5</t>
  </si>
  <si>
    <t>SAP Turbo-Long (Unicredit)  o.e. - 114,08</t>
  </si>
  <si>
    <t>VX2CZU</t>
  </si>
  <si>
    <t>DAX Mini-Future-Long (Vont.) o.e.. 15.062/15.210</t>
  </si>
  <si>
    <t>MA0Y98</t>
  </si>
  <si>
    <t>Silber Turbo-Long (Morgan St.) o.e., 21,06</t>
  </si>
  <si>
    <t>VX1VEG</t>
  </si>
  <si>
    <r>
      <t>S&amp;P 500 Turbo-Call  (Vont.) 03/22 - 4.160</t>
    </r>
    <r>
      <rPr>
        <b/>
        <sz val="10"/>
        <rFont val="Arial"/>
        <family val="2"/>
      </rPr>
      <t xml:space="preserve"> (1/2 Pos.)</t>
    </r>
  </si>
  <si>
    <t>SF4GEC</t>
  </si>
  <si>
    <t>VQ8VH2</t>
  </si>
  <si>
    <r>
      <t>Nasdaq 100 Turbo-Call  (Vont.) 12/21 - 14.000</t>
    </r>
    <r>
      <rPr>
        <b/>
        <sz val="10"/>
        <rFont val="Arial"/>
        <family val="2"/>
      </rPr>
      <t xml:space="preserve"> (1/2 Pos.)</t>
    </r>
  </si>
  <si>
    <t>DAX Turbo-Long (Soc. Gen.) o.e., 15.295</t>
  </si>
  <si>
    <t>SF80PU</t>
  </si>
  <si>
    <t>MA9AUW</t>
  </si>
  <si>
    <t>VX063K</t>
  </si>
  <si>
    <t>DAX Mini-Future-Short (Vont.) o.e., 15.980/15.840</t>
  </si>
  <si>
    <t>Gold-Turbo-Call (Vont.) 03/22, 1.694</t>
  </si>
  <si>
    <t>VX1SWX</t>
  </si>
  <si>
    <t>CU225V</t>
  </si>
  <si>
    <t>T-Bond Turbo-Long (Soc.Gen.) o.e. - 149,27</t>
  </si>
  <si>
    <t>WTI Crude Oil Turbo-Short (Unicredit) o.e.. 88,07</t>
  </si>
  <si>
    <t xml:space="preserve">HB03XW </t>
  </si>
  <si>
    <t>11.+ 18.10.</t>
  </si>
  <si>
    <t>VX09R5</t>
  </si>
  <si>
    <t>VX11UX</t>
  </si>
  <si>
    <t>Dt. Bank Turbo-Put (Soc. Gen.) 09/21 -  14,00</t>
  </si>
  <si>
    <t>SF70YG</t>
  </si>
  <si>
    <t>Fresenius Turbo-Short (Soc. Gen.) o.e. -  44,90</t>
  </si>
  <si>
    <t>Keine</t>
  </si>
  <si>
    <t>Silber Turbo-Call (Vont.) 12/21, 21,00</t>
  </si>
  <si>
    <t>VX0CCB</t>
  </si>
  <si>
    <t>Dt. Post. Mini-Future-Long (Unicredit) o.e.- 47,26/49,70</t>
  </si>
  <si>
    <t>HR79B6</t>
  </si>
  <si>
    <t xml:space="preserve">HZ9M12 </t>
  </si>
  <si>
    <t>DAX Turbo-Short (Unicredit) o.e., 16.011</t>
  </si>
  <si>
    <t>VX1VJW</t>
  </si>
  <si>
    <t>HR67JY</t>
  </si>
  <si>
    <t xml:space="preserve">SB00ZB  </t>
  </si>
  <si>
    <t>DAX Turbo-Short (Soc. Gen) o.e., 16.025</t>
  </si>
  <si>
    <t xml:space="preserve">VQ1BS3 </t>
  </si>
  <si>
    <t>Euro Bund Turbo-Long (Vont.) o.e..164,89</t>
  </si>
  <si>
    <t>Euro Bund Turbo-Long (Vont.) o.e..165,83</t>
  </si>
  <si>
    <t>Dt. Post Turbo-Call (Morgan St.)  12/21 - 47,00</t>
  </si>
  <si>
    <t>VX2ACX</t>
  </si>
  <si>
    <t>DAX Turbo-Long (Vont.) o.e., 15.096</t>
  </si>
  <si>
    <t>EUR/USD Turbo-Call (Vont.) 12/21. - 1,1175</t>
  </si>
  <si>
    <t>26.+ 29.10.</t>
  </si>
  <si>
    <t>28.+ 29.10.</t>
  </si>
  <si>
    <t>Nasdaq 100 Turbo-Call  (Vont.) 03/22 - 14.300</t>
  </si>
  <si>
    <r>
      <t>DAX Turbo-Long (Unicredit) o.e. - 14.551</t>
    </r>
    <r>
      <rPr>
        <b/>
        <sz val="10"/>
        <rFont val="Arial"/>
        <family val="2"/>
      </rPr>
      <t xml:space="preserve"> </t>
    </r>
  </si>
  <si>
    <t xml:space="preserve">MA9KAG </t>
  </si>
  <si>
    <t>DAX Turbo-Long (Morgan St.) o.e., 15.270</t>
  </si>
  <si>
    <t>MA9JKA</t>
  </si>
  <si>
    <t>WTI Crude Oil Turbo-Short (Morgan St.) o.e.. 91,39</t>
  </si>
  <si>
    <t xml:space="preserve">VX2DZ7 </t>
  </si>
  <si>
    <t>01,11,21</t>
  </si>
  <si>
    <t>S&amp;P 500 Put-OS (Vont.)  11/21, 4.650</t>
  </si>
  <si>
    <t>26.10.+ 02.11.</t>
  </si>
  <si>
    <t>AUD/USD Turbo-Long (Vont.) o.e. - 0,6959</t>
  </si>
  <si>
    <t>DAX Mini-Future-Short (Vont.) o.e., 16.160/15.950</t>
  </si>
  <si>
    <t>VA3CB3</t>
  </si>
  <si>
    <t>Peloton Turbo-Short (Soc. Gen.) o.e. 101,33</t>
  </si>
  <si>
    <t>SF8JCW</t>
  </si>
  <si>
    <t>03.+04.11.</t>
  </si>
  <si>
    <t xml:space="preserve">MA3V9S </t>
  </si>
  <si>
    <t>T-Bond Turbo-Long (Soc.Gen.) o.e. - 152,37</t>
  </si>
  <si>
    <t>DAX Turbo-Put (Soc. Gen) 12/21., 16.400</t>
  </si>
  <si>
    <t xml:space="preserve">SF2AE3  </t>
  </si>
  <si>
    <t>VX0C6M</t>
  </si>
  <si>
    <t>DAX-Put-OS (Vont.)  11/21, 16.100</t>
  </si>
  <si>
    <t>HR9GJ2</t>
  </si>
  <si>
    <t xml:space="preserve">S&amp;P 500 Turbo-Put (Unicredit) 12/21 - 5.000 </t>
  </si>
  <si>
    <t>Eurostoxx 50 Turbo-Short (Morgan St.)  o.e. 4.562</t>
  </si>
  <si>
    <t>MA8SSA</t>
  </si>
  <si>
    <t>DAX Turbo-Short (Soc. Gen.) o.e., 15.814</t>
  </si>
  <si>
    <t>VQ245K</t>
  </si>
  <si>
    <t>DAX Turbo-Short (Vont.) o.e., 16.602</t>
  </si>
  <si>
    <t>USD/JPY-Mini-Future-Short (Morgan St.) o.e.- 118,19/117,23</t>
  </si>
  <si>
    <t xml:space="preserve">MC63RY </t>
  </si>
  <si>
    <t>DAX Mini-Future-Short (Soc. Gen.) o.e., 16.696/16.320</t>
  </si>
  <si>
    <t xml:space="preserve">CU75Z5 </t>
  </si>
  <si>
    <t>SF8ZMZ</t>
  </si>
  <si>
    <t>SF8J1T</t>
  </si>
  <si>
    <t>VIX Mini-Future-Long (Soc. Gen.) o.e. 13,69/14,72</t>
  </si>
  <si>
    <t xml:space="preserve">S&amp;P 500 Mini-Future-Short (Vont.) o.e. 4.801/4,741 </t>
  </si>
  <si>
    <t xml:space="preserve">VQ6MQQ </t>
  </si>
  <si>
    <t>BASF Turbo.-Short (Vont.) o.e. 69,43</t>
  </si>
  <si>
    <t>VQ7QMX</t>
  </si>
  <si>
    <t>MC2LCT</t>
  </si>
  <si>
    <t>T-Notes Turbo-Short (Morgan St.) o.e.  135,16</t>
  </si>
  <si>
    <t>WTI Crude Oil  Mini-Fut.-Short (Soc. Gen.) o.e. 89,12/86,33</t>
  </si>
  <si>
    <t>SD6EQ7</t>
  </si>
  <si>
    <t>Nasdaq 100 Turbo-Put (Unicredit.) 01/22 -  17.250</t>
  </si>
  <si>
    <t xml:space="preserve">HB0MVH </t>
  </si>
  <si>
    <t xml:space="preserve">VQ9NVQ </t>
  </si>
  <si>
    <t>16. + 17.11.</t>
  </si>
  <si>
    <t xml:space="preserve">Silber Mini-Future-Short (Vont.) o.e., 26,63/26,13 </t>
  </si>
  <si>
    <t>DAX Mini-Future-Short (Vont.) o.e., 16.556/16.370</t>
  </si>
  <si>
    <t>VA3GBD</t>
  </si>
  <si>
    <t>Peloton Turbo-Short (Soc. Gen.) o.e. 69,96</t>
  </si>
  <si>
    <t>SF6EU7</t>
  </si>
  <si>
    <t>VX3EZ1</t>
  </si>
  <si>
    <t>DAX Mini-Future-Long (Vont.) o.e.. 15.856/16.010</t>
  </si>
  <si>
    <t>Palladium Mini-Future-Short (Vont.) o.e.- 3200/3145</t>
  </si>
  <si>
    <t>VX2WVL</t>
  </si>
  <si>
    <t>EUR/USD Turbo-Put (Vont) 01/22; 1,1875</t>
  </si>
  <si>
    <t>Palladium Mini-Future-Short (Vont.) o.e. - 2.695/2.645</t>
  </si>
  <si>
    <t>VX0KT2</t>
  </si>
  <si>
    <t>WTI Crude Oil  Turbo-Short (Soc. Gen.) o.e.- 88,22</t>
  </si>
  <si>
    <t>MA9GX1</t>
  </si>
  <si>
    <t>DAX Turbo-Short (Morgan St.) o.e., 16.508</t>
  </si>
  <si>
    <t>MA57FN</t>
  </si>
  <si>
    <t>DAX Turbo-Long (Vont.) o.e., 15.895</t>
  </si>
  <si>
    <t>VX224M</t>
  </si>
  <si>
    <t>Silber-Turbo-Put (Vont.) 12/21, 26,50</t>
  </si>
  <si>
    <t>VQ9AXE</t>
  </si>
  <si>
    <t>DAX-Put-OS (Vont.)  12/21, 16.200</t>
  </si>
  <si>
    <t>VX0J82</t>
  </si>
  <si>
    <t>CU75Z5</t>
  </si>
  <si>
    <t>DAX Mini-Future-Short (Soc. Gen.) o.e. 16.679/16.320</t>
  </si>
  <si>
    <t>Dow Jones Turbo-Short (Morgan St.) o.e. - 37587</t>
  </si>
  <si>
    <t>MA6FXC</t>
  </si>
  <si>
    <t>DAX Mini-Future-Short (Soc. Gen.) o.e., 16.679/16.320</t>
  </si>
  <si>
    <t>Euro Bund Turbo-Long (Vont.) o.e..168,03</t>
  </si>
  <si>
    <t>VL7WNP</t>
  </si>
  <si>
    <t>VX2BTY</t>
  </si>
  <si>
    <t>DAX Turbo-Long (Vont.) o.e., 15.250</t>
  </si>
  <si>
    <t>Bayer-Turbo-Call (Soc.Gen.) 03/22, 40,00</t>
  </si>
  <si>
    <t>SF268N</t>
  </si>
  <si>
    <t>S&amp;P 500-Mini-Future-Short (Morgan St.) o.e.- 4988/4926</t>
  </si>
  <si>
    <t>MA57EC</t>
  </si>
  <si>
    <t>SF7YA9</t>
  </si>
  <si>
    <t>DAX Mini-Future-Short (Soc. Gen.) o.e. 17.077/16.720</t>
  </si>
  <si>
    <t>DAX Mini-Future-Long (Vont.) o.e.. 15.571/15.710</t>
  </si>
  <si>
    <t>VX209C</t>
  </si>
  <si>
    <t>VX2UDK</t>
  </si>
  <si>
    <t>Nasdaq 100 Turbo-Long (Vont.) o.e..15.674</t>
  </si>
  <si>
    <t>DAX-Call-OS (Vont.)  12/21, 15.100</t>
  </si>
  <si>
    <t xml:space="preserve">VP5PPX  </t>
  </si>
  <si>
    <r>
      <t xml:space="preserve">VIX Mini-Future-Long (Soc. Gen.) o.e. 14,80/15,66 </t>
    </r>
    <r>
      <rPr>
        <b/>
        <sz val="10"/>
        <rFont val="Arial"/>
        <family val="2"/>
      </rPr>
      <t>(1/2 Pos.)</t>
    </r>
  </si>
  <si>
    <t xml:space="preserve">SF8WJY </t>
  </si>
  <si>
    <t>DAX Mini-Future-Short (Morgan St.) o.e. 16.342/16.140</t>
  </si>
  <si>
    <t>MD0347</t>
  </si>
  <si>
    <t>Dow Jones Mini-Future-Short (Unicredit) o.e.- 36.644/36.150</t>
  </si>
  <si>
    <t xml:space="preserve">HB1AK6 </t>
  </si>
  <si>
    <t>Kupfer Mini-Future-Short (Vont.) o.e. 5,10/4,95</t>
  </si>
  <si>
    <t xml:space="preserve">VQ46MJ </t>
  </si>
  <si>
    <t xml:space="preserve">SD6GWS </t>
  </si>
  <si>
    <t>DAX Mini-Future-Long (Soc. Gen.) o.e., 14.822/15.130</t>
  </si>
  <si>
    <t xml:space="preserve">VX2HR8 </t>
  </si>
  <si>
    <t>DAX Turbo-Short (Soc. Gen) o.e., 16.057</t>
  </si>
  <si>
    <t>SF9RM2</t>
  </si>
  <si>
    <t>Peloton Turbo-Short (Soc. Gen.) o.e. 69,90</t>
  </si>
  <si>
    <t>S&amp;P 500-Mini-Future-Short (Vont.) o.e.- 4815/4755</t>
  </si>
  <si>
    <t xml:space="preserve">VQ6PLN </t>
  </si>
  <si>
    <t>DAX-Discount Put-OS (Morgan St.)  12/21, 15.500/14.500</t>
  </si>
  <si>
    <t xml:space="preserve">MA560M </t>
  </si>
  <si>
    <t>29.11.21.</t>
  </si>
  <si>
    <t>VX3YA8</t>
  </si>
  <si>
    <t>DAX Turbo-Short (Vont.) o.e., 15.610</t>
  </si>
  <si>
    <t>VX3SPH</t>
  </si>
  <si>
    <t>Palladium Mini-Future-Short (Vont.) o.e. - 2.167/2.125</t>
  </si>
  <si>
    <t>EUR/USD Turbo-Put (Vont) 03/22; 1,1800</t>
  </si>
  <si>
    <t>VX1SXZ</t>
  </si>
  <si>
    <t xml:space="preserve">MA5XDE </t>
  </si>
  <si>
    <t>DAX Turbo-Long (Morgan St.) o.e., 14.796</t>
  </si>
  <si>
    <t xml:space="preserve">VQ6KGZ  </t>
  </si>
  <si>
    <t>S&amp;P 500-Turbo-Long (Vont.) o.e. - 4.056</t>
  </si>
  <si>
    <t xml:space="preserve">VQ5PCW </t>
  </si>
  <si>
    <t>DAX Turbo-Short (Vont.) o.e.  17.033</t>
  </si>
  <si>
    <t xml:space="preserve">VX20RC  </t>
  </si>
  <si>
    <t>S&amp;P 500 Turbo-Short (Vont.) o.e.  5.438</t>
  </si>
  <si>
    <t xml:space="preserve">VX3WE5   </t>
  </si>
  <si>
    <t>Apple Mini-Future-Short (Vont.) o.e.  203/195</t>
  </si>
  <si>
    <t>DAX Turbo-Long (Unicredit.) o.e., 14.762</t>
  </si>
  <si>
    <t xml:space="preserve">HR6KA1 </t>
  </si>
  <si>
    <t>WTI Crude Oil Turbo-Long (Soc. Gen.)  o.e.- 11,98</t>
  </si>
  <si>
    <t xml:space="preserve">SB70W6 </t>
  </si>
  <si>
    <t>S&amp;P 500  Discount Put-OS (Goldman S.) 12/21, 4600/4425</t>
  </si>
  <si>
    <t xml:space="preserve">GX4HF5 </t>
  </si>
  <si>
    <t xml:space="preserve">MD05DV </t>
  </si>
  <si>
    <t>DAX Mini-Fut-Short (Morgan St.) o.e., 15.701/15.510</t>
  </si>
  <si>
    <t>Gold-Turbo-Put (Vont.) 03/22, 1.888</t>
  </si>
  <si>
    <t xml:space="preserve">VX1V5D </t>
  </si>
  <si>
    <t xml:space="preserve">VX3X8H </t>
  </si>
  <si>
    <t>DAX Turbo-Short (Vont.) o.e., 15.794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</si>
</sst>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0.00_ ;[Red]\-0.00\ "/>
    <numFmt numFmtId="166" formatCode="#,##0.00_ ;[Red]\-#,##0.00\ 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4" fontId="2" fillId="0" borderId="8" xfId="0" applyNumberFormat="1" applyFont="1" applyBorder="1"/>
    <xf numFmtId="0" fontId="6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6" fontId="2" fillId="0" borderId="8" xfId="0" applyNumberFormat="1" applyFont="1" applyBorder="1"/>
    <xf numFmtId="0" fontId="7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8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9" fillId="0" borderId="0" xfId="0" applyFont="1" applyBorder="1"/>
    <xf numFmtId="166" fontId="9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0" fontId="9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4" fillId="0" borderId="10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  <xf numFmtId="2" fontId="4" fillId="0" borderId="0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>
      <alignment horizontal="left"/>
    </xf>
    <xf numFmtId="0" fontId="0" fillId="2" borderId="9" xfId="0" applyFont="1" applyFill="1" applyBorder="1"/>
    <xf numFmtId="0" fontId="12" fillId="2" borderId="10" xfId="0" applyFont="1" applyFill="1" applyBorder="1"/>
    <xf numFmtId="0" fontId="0" fillId="2" borderId="10" xfId="0" applyFont="1" applyFill="1" applyBorder="1"/>
    <xf numFmtId="0" fontId="9" fillId="2" borderId="10" xfId="0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/>
    </xf>
    <xf numFmtId="9" fontId="11" fillId="2" borderId="10" xfId="0" applyNumberFormat="1" applyFont="1" applyFill="1" applyBorder="1" applyAlignment="1"/>
    <xf numFmtId="10" fontId="10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3" fillId="0" borderId="2" xfId="0" applyFont="1" applyBorder="1"/>
    <xf numFmtId="0" fontId="13" fillId="0" borderId="10" xfId="0" applyFont="1" applyBorder="1"/>
    <xf numFmtId="0" fontId="14" fillId="0" borderId="2" xfId="0" applyFont="1" applyBorder="1"/>
    <xf numFmtId="165" fontId="4" fillId="0" borderId="8" xfId="1" applyNumberFormat="1" applyFont="1" applyBorder="1"/>
    <xf numFmtId="3" fontId="2" fillId="0" borderId="2" xfId="0" applyNumberFormat="1" applyFont="1" applyBorder="1"/>
    <xf numFmtId="3" fontId="2" fillId="0" borderId="10" xfId="0" applyNumberFormat="1" applyFont="1" applyBorder="1"/>
    <xf numFmtId="0" fontId="0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center"/>
    </xf>
    <xf numFmtId="167" fontId="2" fillId="0" borderId="0" xfId="0" applyNumberFormat="1" applyFont="1" applyBorder="1"/>
    <xf numFmtId="0" fontId="18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/>
    <xf numFmtId="9" fontId="2" fillId="0" borderId="0" xfId="0" applyNumberFormat="1" applyFont="1"/>
    <xf numFmtId="0" fontId="2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Border="1"/>
    <xf numFmtId="166" fontId="2" fillId="0" borderId="14" xfId="0" applyNumberFormat="1" applyFont="1" applyBorder="1"/>
    <xf numFmtId="9" fontId="2" fillId="0" borderId="0" xfId="0" applyNumberFormat="1" applyFont="1" applyBorder="1"/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2" fontId="2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/>
    <xf numFmtId="9" fontId="2" fillId="0" borderId="18" xfId="0" applyNumberFormat="1" applyFont="1" applyBorder="1"/>
    <xf numFmtId="166" fontId="2" fillId="0" borderId="19" xfId="0" applyNumberFormat="1" applyFont="1" applyBorder="1"/>
    <xf numFmtId="0" fontId="19" fillId="0" borderId="0" xfId="0" applyFont="1" applyAlignment="1">
      <alignment horizontal="center"/>
    </xf>
    <xf numFmtId="13" fontId="2" fillId="0" borderId="0" xfId="0" applyNumberFormat="1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6"/>
  <sheetViews>
    <sheetView tabSelected="1" topLeftCell="A687" zoomScaleNormal="100" workbookViewId="0">
      <selection activeCell="H408" sqref="H408"/>
    </sheetView>
  </sheetViews>
  <sheetFormatPr baseColWidth="10" defaultColWidth="11.42578125" defaultRowHeight="15" x14ac:dyDescent="0.25"/>
  <cols>
    <col min="1" max="1" width="7" style="50" customWidth="1"/>
    <col min="2" max="2" width="12.5703125" style="50" customWidth="1"/>
    <col min="3" max="3" width="51.140625" style="50" customWidth="1"/>
    <col min="4" max="4" width="11.7109375" style="126" customWidth="1"/>
    <col min="5" max="8" width="11.42578125" style="50"/>
    <col min="9" max="9" width="12.85546875" style="50" customWidth="1"/>
    <col min="10" max="10" width="14" style="50" customWidth="1"/>
    <col min="11" max="16384" width="11.42578125" style="50"/>
  </cols>
  <sheetData>
    <row r="1" spans="2:10" ht="21" customHeight="1" thickBot="1" x14ac:dyDescent="0.3"/>
    <row r="2" spans="2:10" ht="42.75" customHeight="1" thickBot="1" x14ac:dyDescent="0.45">
      <c r="B2" s="1"/>
      <c r="C2" s="122" t="s">
        <v>41</v>
      </c>
      <c r="D2" s="127"/>
      <c r="E2" s="2"/>
      <c r="F2" s="2"/>
      <c r="G2" s="3"/>
      <c r="H2" s="2"/>
      <c r="I2" s="2"/>
      <c r="J2" s="4"/>
    </row>
    <row r="3" spans="2:10" x14ac:dyDescent="0.25">
      <c r="B3" s="5"/>
      <c r="C3" s="47" t="s">
        <v>0</v>
      </c>
      <c r="D3" s="96"/>
      <c r="E3" s="66" t="s">
        <v>0</v>
      </c>
      <c r="F3" s="6"/>
      <c r="G3" s="7"/>
      <c r="H3" s="8"/>
      <c r="I3" s="8"/>
      <c r="J3" s="9"/>
    </row>
    <row r="4" spans="2:10" x14ac:dyDescent="0.25">
      <c r="B4" s="10"/>
      <c r="C4" s="13" t="s">
        <v>25</v>
      </c>
      <c r="D4" s="36"/>
      <c r="E4" s="48"/>
      <c r="F4" s="48"/>
      <c r="G4" s="12"/>
      <c r="H4" s="13"/>
      <c r="I4" s="13"/>
      <c r="J4" s="14"/>
    </row>
    <row r="5" spans="2:10" ht="15.75" thickBot="1" x14ac:dyDescent="0.3">
      <c r="B5" s="10"/>
      <c r="C5" s="27"/>
      <c r="D5" s="36"/>
      <c r="E5" s="48"/>
      <c r="F5" s="48"/>
      <c r="G5" s="12"/>
      <c r="H5" s="13"/>
      <c r="I5" s="60" t="s">
        <v>0</v>
      </c>
      <c r="J5" s="69" t="s">
        <v>0</v>
      </c>
    </row>
    <row r="6" spans="2:10" ht="41.25" customHeight="1" thickBot="1" x14ac:dyDescent="0.4">
      <c r="B6" s="1"/>
      <c r="C6" s="120" t="s">
        <v>42</v>
      </c>
      <c r="D6" s="128"/>
      <c r="E6" s="2"/>
      <c r="F6" s="2"/>
      <c r="G6" s="3"/>
      <c r="H6" s="2"/>
      <c r="I6" s="2"/>
      <c r="J6" s="4"/>
    </row>
    <row r="7" spans="2:10" x14ac:dyDescent="0.25">
      <c r="B7" s="5"/>
      <c r="C7" s="51"/>
      <c r="D7" s="129"/>
      <c r="E7" s="6"/>
      <c r="F7" s="6"/>
      <c r="G7" s="7"/>
      <c r="H7" s="8"/>
      <c r="I7" s="8"/>
      <c r="J7" s="9"/>
    </row>
    <row r="8" spans="2:10" x14ac:dyDescent="0.25">
      <c r="B8" s="10"/>
      <c r="C8" s="59" t="s">
        <v>14</v>
      </c>
      <c r="D8" s="130"/>
      <c r="E8" s="13"/>
      <c r="F8" s="13"/>
      <c r="G8" s="23"/>
      <c r="H8" s="11"/>
      <c r="I8" s="24"/>
      <c r="J8" s="14"/>
    </row>
    <row r="9" spans="2:10" x14ac:dyDescent="0.25">
      <c r="B9" s="52" t="s">
        <v>1</v>
      </c>
      <c r="C9" s="53" t="s">
        <v>2</v>
      </c>
      <c r="D9" s="53" t="s">
        <v>37</v>
      </c>
      <c r="E9" s="53" t="s">
        <v>1</v>
      </c>
      <c r="F9" s="53" t="s">
        <v>15</v>
      </c>
      <c r="G9" s="54" t="s">
        <v>3</v>
      </c>
      <c r="H9" s="53" t="s">
        <v>3</v>
      </c>
      <c r="I9" s="53" t="s">
        <v>4</v>
      </c>
      <c r="J9" s="55" t="s">
        <v>4</v>
      </c>
    </row>
    <row r="10" spans="2:10" x14ac:dyDescent="0.25">
      <c r="B10" s="52" t="s">
        <v>5</v>
      </c>
      <c r="C10" s="56"/>
      <c r="D10" s="56"/>
      <c r="E10" s="53" t="s">
        <v>6</v>
      </c>
      <c r="F10" s="53" t="s">
        <v>16</v>
      </c>
      <c r="G10" s="54" t="s">
        <v>5</v>
      </c>
      <c r="H10" s="53" t="s">
        <v>7</v>
      </c>
      <c r="I10" s="53" t="s">
        <v>9</v>
      </c>
      <c r="J10" s="55" t="s">
        <v>17</v>
      </c>
    </row>
    <row r="11" spans="2:10" x14ac:dyDescent="0.25">
      <c r="B11" s="52"/>
      <c r="C11" s="53" t="s">
        <v>24</v>
      </c>
      <c r="D11" s="53"/>
      <c r="E11" s="53"/>
      <c r="F11" s="53"/>
      <c r="G11" s="54"/>
      <c r="H11" s="53"/>
      <c r="I11" s="53"/>
      <c r="J11" s="55"/>
    </row>
    <row r="12" spans="2:10" x14ac:dyDescent="0.25">
      <c r="B12" s="52"/>
      <c r="C12" s="53"/>
      <c r="D12" s="53"/>
      <c r="E12" s="53"/>
      <c r="F12" s="53"/>
      <c r="G12" s="54"/>
      <c r="H12" s="53"/>
      <c r="I12" s="53"/>
      <c r="J12" s="55"/>
    </row>
    <row r="13" spans="2:10" customFormat="1" x14ac:dyDescent="0.25">
      <c r="B13" s="10">
        <v>44200</v>
      </c>
      <c r="C13" s="143" t="s">
        <v>52</v>
      </c>
      <c r="D13" s="150" t="s">
        <v>53</v>
      </c>
      <c r="E13" s="145">
        <v>5.4</v>
      </c>
      <c r="F13" s="145">
        <v>4.88</v>
      </c>
      <c r="G13" s="146">
        <v>44200</v>
      </c>
      <c r="H13" s="147">
        <v>6.51</v>
      </c>
      <c r="I13" s="148">
        <f>(H13/E13-1)</f>
        <v>0.20555555555555549</v>
      </c>
      <c r="J13" s="64">
        <f>(H13-E13)/(E13-F13)</f>
        <v>2.1346153846153815</v>
      </c>
    </row>
    <row r="14" spans="2:10" customFormat="1" x14ac:dyDescent="0.25">
      <c r="B14" s="10">
        <v>44202</v>
      </c>
      <c r="C14" s="143" t="s">
        <v>66</v>
      </c>
      <c r="D14" s="150" t="s">
        <v>65</v>
      </c>
      <c r="E14" s="145">
        <v>3.27</v>
      </c>
      <c r="F14" s="145">
        <v>2.57</v>
      </c>
      <c r="G14" s="146">
        <v>44203</v>
      </c>
      <c r="H14" s="147">
        <v>2.29</v>
      </c>
      <c r="I14" s="148">
        <f t="shared" ref="I14:I77" si="0">(H14/E14-1)</f>
        <v>-0.29969418960244643</v>
      </c>
      <c r="J14" s="64">
        <f t="shared" ref="J14:J31" si="1">(H14-E14)/(E14-F14)</f>
        <v>-1.3999999999999997</v>
      </c>
    </row>
    <row r="15" spans="2:10" customFormat="1" x14ac:dyDescent="0.25">
      <c r="B15" s="10">
        <v>44203</v>
      </c>
      <c r="C15" s="143" t="s">
        <v>67</v>
      </c>
      <c r="D15" s="150" t="s">
        <v>68</v>
      </c>
      <c r="E15" s="145">
        <v>4.5599999999999996</v>
      </c>
      <c r="F15" s="145">
        <v>3.87</v>
      </c>
      <c r="G15" s="146">
        <v>44203</v>
      </c>
      <c r="H15" s="147">
        <v>4.3499999999999996</v>
      </c>
      <c r="I15" s="148">
        <f t="shared" si="0"/>
        <v>-4.6052631578947345E-2</v>
      </c>
      <c r="J15" s="64">
        <f t="shared" si="1"/>
        <v>-0.30434782608695671</v>
      </c>
    </row>
    <row r="16" spans="2:10" customFormat="1" x14ac:dyDescent="0.25">
      <c r="B16" s="10">
        <v>44204</v>
      </c>
      <c r="C16" s="143" t="s">
        <v>73</v>
      </c>
      <c r="D16" s="150" t="s">
        <v>74</v>
      </c>
      <c r="E16" s="145">
        <v>3.1</v>
      </c>
      <c r="F16" s="145">
        <v>2.3199999999999998</v>
      </c>
      <c r="G16" s="146">
        <v>44207</v>
      </c>
      <c r="H16" s="147">
        <v>2.38</v>
      </c>
      <c r="I16" s="148">
        <f t="shared" si="0"/>
        <v>-0.23225806451612907</v>
      </c>
      <c r="J16" s="64">
        <f t="shared" si="1"/>
        <v>-0.92307692307692302</v>
      </c>
    </row>
    <row r="17" spans="1:10" customFormat="1" x14ac:dyDescent="0.25">
      <c r="B17" s="10">
        <v>44207</v>
      </c>
      <c r="C17" s="143" t="s">
        <v>83</v>
      </c>
      <c r="D17" s="150" t="s">
        <v>82</v>
      </c>
      <c r="E17" s="145">
        <v>3.19</v>
      </c>
      <c r="F17" s="145">
        <v>2.48</v>
      </c>
      <c r="G17" s="146">
        <v>44207</v>
      </c>
      <c r="H17" s="147">
        <v>3.59</v>
      </c>
      <c r="I17" s="148">
        <f t="shared" si="0"/>
        <v>0.12539184952978055</v>
      </c>
      <c r="J17" s="64">
        <f t="shared" si="1"/>
        <v>0.56338028169014076</v>
      </c>
    </row>
    <row r="18" spans="1:10" customFormat="1" x14ac:dyDescent="0.25">
      <c r="B18" s="10">
        <v>44209</v>
      </c>
      <c r="C18" s="143" t="s">
        <v>84</v>
      </c>
      <c r="D18" s="144" t="s">
        <v>85</v>
      </c>
      <c r="E18" s="145">
        <v>4.08</v>
      </c>
      <c r="F18" s="145">
        <v>3.24</v>
      </c>
      <c r="G18" s="146">
        <v>44209</v>
      </c>
      <c r="H18" s="147">
        <v>3.63</v>
      </c>
      <c r="I18" s="148">
        <f t="shared" si="0"/>
        <v>-0.11029411764705888</v>
      </c>
      <c r="J18" s="64">
        <f t="shared" si="1"/>
        <v>-0.53571428571428603</v>
      </c>
    </row>
    <row r="19" spans="1:10" customFormat="1" x14ac:dyDescent="0.25">
      <c r="B19" s="10">
        <v>44211</v>
      </c>
      <c r="C19" s="143" t="s">
        <v>90</v>
      </c>
      <c r="D19" s="150" t="s">
        <v>91</v>
      </c>
      <c r="E19" s="145">
        <v>3.89</v>
      </c>
      <c r="F19" s="145">
        <v>3.19</v>
      </c>
      <c r="G19" s="146">
        <v>44214</v>
      </c>
      <c r="H19" s="147">
        <v>4</v>
      </c>
      <c r="I19" s="148">
        <f t="shared" si="0"/>
        <v>2.8277634961439535E-2</v>
      </c>
      <c r="J19" s="64">
        <f t="shared" si="1"/>
        <v>0.15714285714285692</v>
      </c>
    </row>
    <row r="20" spans="1:10" customFormat="1" x14ac:dyDescent="0.25">
      <c r="B20" s="10">
        <v>44216</v>
      </c>
      <c r="C20" s="143" t="s">
        <v>97</v>
      </c>
      <c r="D20" s="150" t="s">
        <v>98</v>
      </c>
      <c r="E20" s="145">
        <v>3.3</v>
      </c>
      <c r="F20" s="145">
        <v>2.69</v>
      </c>
      <c r="G20" s="146">
        <v>44217</v>
      </c>
      <c r="H20" s="147">
        <v>3.83</v>
      </c>
      <c r="I20" s="148">
        <f t="shared" si="0"/>
        <v>0.16060606060606064</v>
      </c>
      <c r="J20" s="64">
        <f t="shared" si="1"/>
        <v>0.86885245901639407</v>
      </c>
    </row>
    <row r="21" spans="1:10" customFormat="1" x14ac:dyDescent="0.25">
      <c r="B21" s="10">
        <v>44217</v>
      </c>
      <c r="C21" s="143" t="s">
        <v>101</v>
      </c>
      <c r="D21" s="150" t="s">
        <v>102</v>
      </c>
      <c r="E21" s="145">
        <v>3.86</v>
      </c>
      <c r="F21" s="145">
        <v>3.16</v>
      </c>
      <c r="G21" s="146">
        <v>44218</v>
      </c>
      <c r="H21" s="147">
        <v>5.5</v>
      </c>
      <c r="I21" s="148">
        <f t="shared" si="0"/>
        <v>0.42487046632124348</v>
      </c>
      <c r="J21" s="64">
        <f t="shared" si="1"/>
        <v>2.3428571428571439</v>
      </c>
    </row>
    <row r="22" spans="1:10" customFormat="1" x14ac:dyDescent="0.25">
      <c r="B22" s="10">
        <v>44218</v>
      </c>
      <c r="C22" s="143" t="s">
        <v>105</v>
      </c>
      <c r="D22" s="144" t="s">
        <v>106</v>
      </c>
      <c r="E22" s="145">
        <v>3.6</v>
      </c>
      <c r="F22" s="145">
        <v>0</v>
      </c>
      <c r="G22" s="146">
        <v>44218</v>
      </c>
      <c r="H22" s="147">
        <v>3.02</v>
      </c>
      <c r="I22" s="148">
        <f t="shared" si="0"/>
        <v>-0.16111111111111109</v>
      </c>
      <c r="J22" s="64">
        <f t="shared" si="1"/>
        <v>-0.16111111111111112</v>
      </c>
    </row>
    <row r="23" spans="1:10" customFormat="1" x14ac:dyDescent="0.25">
      <c r="B23" s="10">
        <v>44221</v>
      </c>
      <c r="C23" s="143" t="s">
        <v>115</v>
      </c>
      <c r="D23" s="150" t="s">
        <v>116</v>
      </c>
      <c r="E23" s="145">
        <v>3.44</v>
      </c>
      <c r="F23" s="145">
        <v>2.74</v>
      </c>
      <c r="G23" s="146">
        <v>44221</v>
      </c>
      <c r="H23" s="147">
        <v>5.2</v>
      </c>
      <c r="I23" s="148">
        <f t="shared" si="0"/>
        <v>0.51162790697674421</v>
      </c>
      <c r="J23" s="64">
        <f t="shared" si="1"/>
        <v>2.5142857142857156</v>
      </c>
    </row>
    <row r="24" spans="1:10" customFormat="1" x14ac:dyDescent="0.25">
      <c r="B24" s="10">
        <v>44221</v>
      </c>
      <c r="C24" s="143" t="s">
        <v>119</v>
      </c>
      <c r="D24" s="144" t="s">
        <v>120</v>
      </c>
      <c r="E24" s="145">
        <v>3.58</v>
      </c>
      <c r="F24" s="145">
        <v>0</v>
      </c>
      <c r="G24" s="146">
        <v>44222</v>
      </c>
      <c r="H24" s="147">
        <v>4.1500000000000004</v>
      </c>
      <c r="I24" s="148">
        <f t="shared" si="0"/>
        <v>0.15921787709497215</v>
      </c>
      <c r="J24" s="64">
        <f t="shared" si="1"/>
        <v>0.15921787709497215</v>
      </c>
    </row>
    <row r="25" spans="1:10" customFormat="1" x14ac:dyDescent="0.25">
      <c r="B25" s="10">
        <v>44228</v>
      </c>
      <c r="C25" s="143" t="s">
        <v>145</v>
      </c>
      <c r="D25" s="150" t="s">
        <v>144</v>
      </c>
      <c r="E25" s="145">
        <v>5.34</v>
      </c>
      <c r="F25" s="145">
        <v>4.37</v>
      </c>
      <c r="G25" s="146">
        <v>44228</v>
      </c>
      <c r="H25" s="147">
        <v>5.46</v>
      </c>
      <c r="I25" s="148">
        <f t="shared" si="0"/>
        <v>2.2471910112359605E-2</v>
      </c>
      <c r="J25" s="64">
        <f t="shared" si="1"/>
        <v>0.12371134020618571</v>
      </c>
    </row>
    <row r="26" spans="1:10" customFormat="1" x14ac:dyDescent="0.25">
      <c r="B26" s="10">
        <v>44228</v>
      </c>
      <c r="C26" s="143" t="s">
        <v>147</v>
      </c>
      <c r="D26" s="150" t="s">
        <v>148</v>
      </c>
      <c r="E26" s="145">
        <v>5.84</v>
      </c>
      <c r="F26" s="145">
        <v>5.14</v>
      </c>
      <c r="G26" s="146">
        <v>44228</v>
      </c>
      <c r="H26" s="147">
        <v>6.35</v>
      </c>
      <c r="I26" s="148">
        <f t="shared" si="0"/>
        <v>8.7328767123287632E-2</v>
      </c>
      <c r="J26" s="64">
        <f t="shared" si="1"/>
        <v>0.72857142857142809</v>
      </c>
    </row>
    <row r="27" spans="1:10" customFormat="1" x14ac:dyDescent="0.25">
      <c r="B27" s="10">
        <v>44229</v>
      </c>
      <c r="C27" s="143" t="s">
        <v>155</v>
      </c>
      <c r="D27" s="150" t="s">
        <v>156</v>
      </c>
      <c r="E27" s="145">
        <v>2.59</v>
      </c>
      <c r="F27" s="145">
        <v>1.89</v>
      </c>
      <c r="G27" s="146">
        <v>44229</v>
      </c>
      <c r="H27" s="147">
        <v>1.87</v>
      </c>
      <c r="I27" s="148">
        <f t="shared" si="0"/>
        <v>-0.27799227799227788</v>
      </c>
      <c r="J27" s="64">
        <f t="shared" si="1"/>
        <v>-1.0285714285714282</v>
      </c>
    </row>
    <row r="28" spans="1:10" customFormat="1" x14ac:dyDescent="0.25">
      <c r="B28" s="10">
        <v>44231</v>
      </c>
      <c r="C28" s="143" t="s">
        <v>161</v>
      </c>
      <c r="D28" s="150" t="s">
        <v>162</v>
      </c>
      <c r="E28" s="145">
        <v>3.4</v>
      </c>
      <c r="F28" s="145">
        <v>2.66</v>
      </c>
      <c r="G28" s="146">
        <v>44231</v>
      </c>
      <c r="H28" s="147">
        <v>2.66</v>
      </c>
      <c r="I28" s="148">
        <f t="shared" si="0"/>
        <v>-0.2176470588235293</v>
      </c>
      <c r="J28" s="64">
        <f t="shared" si="1"/>
        <v>-1</v>
      </c>
    </row>
    <row r="29" spans="1:10" customFormat="1" x14ac:dyDescent="0.25">
      <c r="B29" s="10">
        <v>44232</v>
      </c>
      <c r="C29" s="143" t="s">
        <v>163</v>
      </c>
      <c r="D29" s="144" t="s">
        <v>164</v>
      </c>
      <c r="E29" s="145">
        <v>3.19</v>
      </c>
      <c r="F29" s="145">
        <v>2.48</v>
      </c>
      <c r="G29" s="146">
        <v>44232</v>
      </c>
      <c r="H29" s="147">
        <v>3.67</v>
      </c>
      <c r="I29" s="148">
        <f t="shared" si="0"/>
        <v>0.15047021943573657</v>
      </c>
      <c r="J29" s="64">
        <f t="shared" si="1"/>
        <v>0.676056338028169</v>
      </c>
    </row>
    <row r="30" spans="1:10" customFormat="1" x14ac:dyDescent="0.25">
      <c r="B30" s="10">
        <v>44235</v>
      </c>
      <c r="C30" s="143" t="s">
        <v>168</v>
      </c>
      <c r="D30" s="150" t="s">
        <v>169</v>
      </c>
      <c r="E30" s="145">
        <v>3.39</v>
      </c>
      <c r="F30" s="145">
        <v>2.77</v>
      </c>
      <c r="G30" s="146">
        <v>44235</v>
      </c>
      <c r="H30" s="147">
        <v>2.76</v>
      </c>
      <c r="I30" s="148">
        <f t="shared" si="0"/>
        <v>-0.18584070796460184</v>
      </c>
      <c r="J30" s="64">
        <f t="shared" si="1"/>
        <v>-1.0161290322580649</v>
      </c>
    </row>
    <row r="31" spans="1:10" customFormat="1" x14ac:dyDescent="0.25">
      <c r="B31" s="10">
        <v>44236</v>
      </c>
      <c r="C31" s="143" t="s">
        <v>170</v>
      </c>
      <c r="D31" s="150" t="s">
        <v>171</v>
      </c>
      <c r="E31" s="145">
        <v>4.7699999999999996</v>
      </c>
      <c r="F31" s="145">
        <v>4.07</v>
      </c>
      <c r="G31" s="146">
        <v>44236</v>
      </c>
      <c r="H31" s="147">
        <v>4.8099999999999996</v>
      </c>
      <c r="I31" s="148">
        <f t="shared" si="0"/>
        <v>8.3857442348007627E-3</v>
      </c>
      <c r="J31" s="64">
        <f t="shared" si="1"/>
        <v>5.7142857142857252E-2</v>
      </c>
    </row>
    <row r="32" spans="1:10" customFormat="1" x14ac:dyDescent="0.25">
      <c r="A32" s="10" t="s">
        <v>0</v>
      </c>
      <c r="B32" s="10">
        <v>44236</v>
      </c>
      <c r="C32" s="143" t="s">
        <v>175</v>
      </c>
      <c r="D32" s="144" t="s">
        <v>174</v>
      </c>
      <c r="E32" s="145">
        <v>4.2300000000000004</v>
      </c>
      <c r="F32" s="145">
        <v>3.53</v>
      </c>
      <c r="G32" s="146">
        <v>44237</v>
      </c>
      <c r="H32" s="147">
        <v>3.55</v>
      </c>
      <c r="I32" s="148">
        <f t="shared" si="0"/>
        <v>-0.16075650118203322</v>
      </c>
      <c r="J32" s="64">
        <f t="shared" ref="J32:J39" si="2">(H32-E32)/(E32-F32)</f>
        <v>-0.97142857142857142</v>
      </c>
    </row>
    <row r="33" spans="1:10" customFormat="1" x14ac:dyDescent="0.25">
      <c r="B33" s="10">
        <v>44237</v>
      </c>
      <c r="C33" s="143" t="s">
        <v>179</v>
      </c>
      <c r="D33" s="150" t="s">
        <v>178</v>
      </c>
      <c r="E33" s="145">
        <v>3.92</v>
      </c>
      <c r="F33" s="145">
        <v>3.37</v>
      </c>
      <c r="G33" s="146">
        <v>44237</v>
      </c>
      <c r="H33" s="147">
        <v>3.33</v>
      </c>
      <c r="I33" s="148">
        <f t="shared" si="0"/>
        <v>-0.15051020408163263</v>
      </c>
      <c r="J33" s="64">
        <f t="shared" si="2"/>
        <v>-1.0727272727272728</v>
      </c>
    </row>
    <row r="34" spans="1:10" customFormat="1" x14ac:dyDescent="0.25">
      <c r="B34" s="10">
        <v>44237</v>
      </c>
      <c r="C34" s="143" t="s">
        <v>184</v>
      </c>
      <c r="D34" s="144" t="s">
        <v>185</v>
      </c>
      <c r="E34" s="145">
        <v>2.4300000000000002</v>
      </c>
      <c r="F34" s="145">
        <v>1.83</v>
      </c>
      <c r="G34" s="146">
        <v>44238</v>
      </c>
      <c r="H34" s="147">
        <v>3.08</v>
      </c>
      <c r="I34" s="148">
        <f t="shared" si="0"/>
        <v>0.26748971193415638</v>
      </c>
      <c r="J34" s="64">
        <f t="shared" si="2"/>
        <v>1.083333333333333</v>
      </c>
    </row>
    <row r="35" spans="1:10" customFormat="1" x14ac:dyDescent="0.25">
      <c r="B35" s="10">
        <v>44238</v>
      </c>
      <c r="C35" s="143" t="s">
        <v>192</v>
      </c>
      <c r="D35" s="150" t="s">
        <v>193</v>
      </c>
      <c r="E35" s="145">
        <v>4.03</v>
      </c>
      <c r="F35" s="145">
        <v>3.33</v>
      </c>
      <c r="G35" s="146">
        <v>44238</v>
      </c>
      <c r="H35" s="147">
        <v>4.2</v>
      </c>
      <c r="I35" s="148">
        <f t="shared" si="0"/>
        <v>4.2183622828784184E-2</v>
      </c>
      <c r="J35" s="64">
        <f t="shared" si="2"/>
        <v>0.24285714285714269</v>
      </c>
    </row>
    <row r="36" spans="1:10" customFormat="1" x14ac:dyDescent="0.25">
      <c r="B36" s="10">
        <v>44242</v>
      </c>
      <c r="C36" s="143" t="s">
        <v>196</v>
      </c>
      <c r="D36" s="150" t="s">
        <v>195</v>
      </c>
      <c r="E36" s="145">
        <v>5.55</v>
      </c>
      <c r="F36" s="145">
        <v>4.76</v>
      </c>
      <c r="G36" s="146">
        <v>44243</v>
      </c>
      <c r="H36" s="147">
        <v>5.05</v>
      </c>
      <c r="I36" s="148">
        <f t="shared" si="0"/>
        <v>-9.0090090090090058E-2</v>
      </c>
      <c r="J36" s="64">
        <f t="shared" si="2"/>
        <v>-0.63291139240506322</v>
      </c>
    </row>
    <row r="37" spans="1:10" customFormat="1" x14ac:dyDescent="0.25">
      <c r="B37" s="10">
        <v>44243</v>
      </c>
      <c r="C37" s="143" t="s">
        <v>184</v>
      </c>
      <c r="D37" s="144" t="s">
        <v>185</v>
      </c>
      <c r="E37" s="145">
        <v>1.35</v>
      </c>
      <c r="F37" s="145">
        <v>0</v>
      </c>
      <c r="G37" s="146">
        <v>44244</v>
      </c>
      <c r="H37" s="147">
        <v>2.48</v>
      </c>
      <c r="I37" s="148">
        <f t="shared" si="0"/>
        <v>0.8370370370370368</v>
      </c>
      <c r="J37" s="64">
        <f t="shared" si="2"/>
        <v>0.83703703703703691</v>
      </c>
    </row>
    <row r="38" spans="1:10" customFormat="1" x14ac:dyDescent="0.25">
      <c r="A38" s="10" t="s">
        <v>0</v>
      </c>
      <c r="B38" s="10">
        <v>44244</v>
      </c>
      <c r="C38" s="143" t="s">
        <v>202</v>
      </c>
      <c r="D38" s="144" t="s">
        <v>203</v>
      </c>
      <c r="E38" s="145">
        <v>3.99</v>
      </c>
      <c r="F38" s="145">
        <v>3.28</v>
      </c>
      <c r="G38" s="146">
        <v>44245</v>
      </c>
      <c r="H38" s="147">
        <v>4.57</v>
      </c>
      <c r="I38" s="148">
        <f t="shared" si="0"/>
        <v>0.14536340852130336</v>
      </c>
      <c r="J38" s="64">
        <f t="shared" si="2"/>
        <v>0.8169014084507038</v>
      </c>
    </row>
    <row r="39" spans="1:10" customFormat="1" x14ac:dyDescent="0.25">
      <c r="A39" s="10" t="s">
        <v>0</v>
      </c>
      <c r="B39" s="10">
        <v>44245</v>
      </c>
      <c r="C39" s="143" t="s">
        <v>212</v>
      </c>
      <c r="D39" s="144" t="s">
        <v>213</v>
      </c>
      <c r="E39" s="145">
        <v>4.17</v>
      </c>
      <c r="F39" s="145">
        <v>3.46</v>
      </c>
      <c r="G39" s="146">
        <v>44245</v>
      </c>
      <c r="H39" s="147">
        <v>3.46</v>
      </c>
      <c r="I39" s="148">
        <f t="shared" si="0"/>
        <v>-0.17026378896882488</v>
      </c>
      <c r="J39" s="64">
        <f t="shared" si="2"/>
        <v>-1</v>
      </c>
    </row>
    <row r="40" spans="1:10" customFormat="1" x14ac:dyDescent="0.25">
      <c r="B40" s="10">
        <v>44249</v>
      </c>
      <c r="C40" s="143" t="s">
        <v>216</v>
      </c>
      <c r="D40" s="150" t="s">
        <v>217</v>
      </c>
      <c r="E40" s="145">
        <v>3.34</v>
      </c>
      <c r="F40" s="145">
        <v>2.64</v>
      </c>
      <c r="G40" s="146">
        <v>44249</v>
      </c>
      <c r="H40" s="147">
        <v>3.45</v>
      </c>
      <c r="I40" s="148">
        <f t="shared" si="0"/>
        <v>3.2934131736527039E-2</v>
      </c>
      <c r="J40" s="64">
        <f t="shared" ref="J40:J56" si="3">(H40-E40)/(E40-F40)</f>
        <v>0.15714285714285767</v>
      </c>
    </row>
    <row r="41" spans="1:10" customFormat="1" x14ac:dyDescent="0.25">
      <c r="B41" s="10">
        <v>44249</v>
      </c>
      <c r="C41" s="143" t="s">
        <v>220</v>
      </c>
      <c r="D41" s="144" t="s">
        <v>221</v>
      </c>
      <c r="E41" s="145">
        <v>2.9</v>
      </c>
      <c r="F41" s="145">
        <v>2.15</v>
      </c>
      <c r="G41" s="146">
        <v>44249</v>
      </c>
      <c r="H41" s="147">
        <v>3.2</v>
      </c>
      <c r="I41" s="148">
        <f t="shared" si="0"/>
        <v>0.10344827586206895</v>
      </c>
      <c r="J41" s="64">
        <f t="shared" si="3"/>
        <v>0.40000000000000036</v>
      </c>
    </row>
    <row r="42" spans="1:10" customFormat="1" x14ac:dyDescent="0.25">
      <c r="B42" s="10">
        <v>44250</v>
      </c>
      <c r="C42" s="143" t="s">
        <v>227</v>
      </c>
      <c r="D42" s="150" t="s">
        <v>226</v>
      </c>
      <c r="E42" s="145">
        <v>4.2699999999999996</v>
      </c>
      <c r="F42" s="145">
        <v>3.52</v>
      </c>
      <c r="G42" s="146">
        <v>44250</v>
      </c>
      <c r="H42" s="147">
        <v>3.51</v>
      </c>
      <c r="I42" s="148">
        <f t="shared" si="0"/>
        <v>-0.17798594847775173</v>
      </c>
      <c r="J42" s="64">
        <f t="shared" si="3"/>
        <v>-1.0133333333333336</v>
      </c>
    </row>
    <row r="43" spans="1:10" customFormat="1" x14ac:dyDescent="0.25">
      <c r="B43" s="10">
        <v>44251</v>
      </c>
      <c r="C43" s="143" t="s">
        <v>233</v>
      </c>
      <c r="D43" s="150" t="s">
        <v>234</v>
      </c>
      <c r="E43" s="145">
        <v>4.74</v>
      </c>
      <c r="F43" s="145">
        <v>4.03</v>
      </c>
      <c r="G43" s="146">
        <v>44251</v>
      </c>
      <c r="H43" s="147">
        <v>5.44</v>
      </c>
      <c r="I43" s="148">
        <f t="shared" si="0"/>
        <v>0.14767932489451474</v>
      </c>
      <c r="J43" s="64">
        <f t="shared" si="3"/>
        <v>0.98591549295774683</v>
      </c>
    </row>
    <row r="44" spans="1:10" customFormat="1" x14ac:dyDescent="0.25">
      <c r="B44" s="10">
        <v>44251</v>
      </c>
      <c r="C44" s="143" t="s">
        <v>237</v>
      </c>
      <c r="D44" s="150" t="s">
        <v>238</v>
      </c>
      <c r="E44" s="145">
        <v>4.51</v>
      </c>
      <c r="F44" s="145">
        <v>3.81</v>
      </c>
      <c r="G44" s="146">
        <v>44251</v>
      </c>
      <c r="H44" s="147">
        <v>3.8</v>
      </c>
      <c r="I44" s="148">
        <f t="shared" si="0"/>
        <v>-0.15742793791574283</v>
      </c>
      <c r="J44" s="64">
        <f t="shared" si="3"/>
        <v>-1.0142857142857147</v>
      </c>
    </row>
    <row r="45" spans="1:10" customFormat="1" x14ac:dyDescent="0.25">
      <c r="B45" s="10">
        <v>44252</v>
      </c>
      <c r="C45" s="143" t="s">
        <v>242</v>
      </c>
      <c r="D45" s="150" t="s">
        <v>241</v>
      </c>
      <c r="E45" s="145">
        <v>5.59</v>
      </c>
      <c r="F45" s="145">
        <v>4.8600000000000003</v>
      </c>
      <c r="G45" s="146">
        <v>44252</v>
      </c>
      <c r="H45" s="147">
        <v>4.87</v>
      </c>
      <c r="I45" s="148">
        <f t="shared" si="0"/>
        <v>-0.12880143112701248</v>
      </c>
      <c r="J45" s="64">
        <f t="shared" si="3"/>
        <v>-0.98630136986301398</v>
      </c>
    </row>
    <row r="46" spans="1:10" customFormat="1" x14ac:dyDescent="0.25">
      <c r="B46" s="10">
        <v>44252</v>
      </c>
      <c r="C46" s="143" t="s">
        <v>245</v>
      </c>
      <c r="D46" s="150" t="s">
        <v>244</v>
      </c>
      <c r="E46" s="145">
        <v>4.8899999999999997</v>
      </c>
      <c r="F46" s="145">
        <v>4.2</v>
      </c>
      <c r="G46" s="146">
        <v>44252</v>
      </c>
      <c r="H46" s="147">
        <v>4.2</v>
      </c>
      <c r="I46" s="148">
        <f t="shared" si="0"/>
        <v>-0.14110429447852757</v>
      </c>
      <c r="J46" s="64">
        <f t="shared" si="3"/>
        <v>-1</v>
      </c>
    </row>
    <row r="47" spans="1:10" customFormat="1" x14ac:dyDescent="0.25">
      <c r="B47" s="10">
        <v>44256</v>
      </c>
      <c r="C47" s="143" t="s">
        <v>253</v>
      </c>
      <c r="D47" s="150" t="s">
        <v>252</v>
      </c>
      <c r="E47" s="145">
        <v>4.96</v>
      </c>
      <c r="F47" s="145">
        <v>3.9</v>
      </c>
      <c r="G47" s="146">
        <v>44256</v>
      </c>
      <c r="H47" s="147">
        <v>5.89</v>
      </c>
      <c r="I47" s="148">
        <f t="shared" si="0"/>
        <v>0.1875</v>
      </c>
      <c r="J47" s="64">
        <f t="shared" si="3"/>
        <v>0.87735849056603743</v>
      </c>
    </row>
    <row r="48" spans="1:10" customFormat="1" x14ac:dyDescent="0.25">
      <c r="B48" s="10">
        <v>44256</v>
      </c>
      <c r="C48" s="143" t="s">
        <v>260</v>
      </c>
      <c r="D48" s="144" t="s">
        <v>261</v>
      </c>
      <c r="E48" s="145">
        <v>3.98</v>
      </c>
      <c r="F48" s="145">
        <v>3.25</v>
      </c>
      <c r="G48" s="146">
        <v>44256</v>
      </c>
      <c r="H48" s="147">
        <v>3.25</v>
      </c>
      <c r="I48" s="148">
        <f t="shared" si="0"/>
        <v>-0.18341708542713564</v>
      </c>
      <c r="J48" s="64">
        <f t="shared" si="3"/>
        <v>-1</v>
      </c>
    </row>
    <row r="49" spans="2:10" customFormat="1" x14ac:dyDescent="0.25">
      <c r="B49" s="10">
        <v>44256</v>
      </c>
      <c r="C49" s="143" t="s">
        <v>263</v>
      </c>
      <c r="D49" s="144" t="s">
        <v>262</v>
      </c>
      <c r="E49" s="145">
        <v>3.19</v>
      </c>
      <c r="F49" s="145">
        <v>0</v>
      </c>
      <c r="G49" s="146">
        <v>44257</v>
      </c>
      <c r="H49" s="147">
        <v>3.47</v>
      </c>
      <c r="I49" s="148">
        <f t="shared" si="0"/>
        <v>8.7774294670846409E-2</v>
      </c>
      <c r="J49" s="64">
        <f t="shared" si="3"/>
        <v>8.7774294670846478E-2</v>
      </c>
    </row>
    <row r="50" spans="2:10" customFormat="1" x14ac:dyDescent="0.25">
      <c r="B50" s="10">
        <v>44257</v>
      </c>
      <c r="C50" s="143" t="s">
        <v>266</v>
      </c>
      <c r="D50" s="150" t="s">
        <v>267</v>
      </c>
      <c r="E50" s="145">
        <v>5.3</v>
      </c>
      <c r="F50" s="145">
        <v>4.72</v>
      </c>
      <c r="G50" s="146">
        <v>44257</v>
      </c>
      <c r="H50" s="147">
        <v>4.71</v>
      </c>
      <c r="I50" s="148">
        <f t="shared" si="0"/>
        <v>-0.11132075471698111</v>
      </c>
      <c r="J50" s="64">
        <f t="shared" si="3"/>
        <v>-1.0172413793103445</v>
      </c>
    </row>
    <row r="51" spans="2:10" customFormat="1" x14ac:dyDescent="0.25">
      <c r="B51" s="10">
        <v>44258</v>
      </c>
      <c r="C51" s="143" t="s">
        <v>276</v>
      </c>
      <c r="D51" s="150" t="s">
        <v>275</v>
      </c>
      <c r="E51" s="145">
        <v>4.57</v>
      </c>
      <c r="F51" s="145">
        <v>3.87</v>
      </c>
      <c r="G51" s="146">
        <v>44258</v>
      </c>
      <c r="H51" s="147">
        <v>4.8099999999999996</v>
      </c>
      <c r="I51" s="148">
        <f t="shared" si="0"/>
        <v>5.2516411378555672E-2</v>
      </c>
      <c r="J51" s="64">
        <f t="shared" si="3"/>
        <v>0.34285714285714181</v>
      </c>
    </row>
    <row r="52" spans="2:10" customFormat="1" x14ac:dyDescent="0.25">
      <c r="B52" s="10">
        <v>44258</v>
      </c>
      <c r="C52" s="143" t="s">
        <v>277</v>
      </c>
      <c r="D52" s="150" t="s">
        <v>278</v>
      </c>
      <c r="E52" s="145">
        <v>3.94</v>
      </c>
      <c r="F52" s="145">
        <v>3.24</v>
      </c>
      <c r="G52" s="146">
        <v>44259</v>
      </c>
      <c r="H52" s="147">
        <v>5</v>
      </c>
      <c r="I52" s="148">
        <f t="shared" si="0"/>
        <v>0.26903553299492389</v>
      </c>
      <c r="J52" s="64">
        <f t="shared" si="3"/>
        <v>1.5142857142857149</v>
      </c>
    </row>
    <row r="53" spans="2:10" customFormat="1" x14ac:dyDescent="0.25">
      <c r="B53" s="10">
        <v>44259</v>
      </c>
      <c r="C53" s="143" t="s">
        <v>282</v>
      </c>
      <c r="D53" s="150" t="s">
        <v>281</v>
      </c>
      <c r="E53" s="145">
        <v>6.36</v>
      </c>
      <c r="F53" s="145">
        <v>5.66</v>
      </c>
      <c r="G53" s="146">
        <v>44259</v>
      </c>
      <c r="H53" s="147">
        <v>6.84</v>
      </c>
      <c r="I53" s="148">
        <f t="shared" si="0"/>
        <v>7.547169811320753E-2</v>
      </c>
      <c r="J53" s="64">
        <f t="shared" si="3"/>
        <v>0.68571428571428483</v>
      </c>
    </row>
    <row r="54" spans="2:10" customFormat="1" x14ac:dyDescent="0.25">
      <c r="B54" s="10">
        <v>44260</v>
      </c>
      <c r="C54" s="143" t="s">
        <v>283</v>
      </c>
      <c r="D54" s="150" t="s">
        <v>284</v>
      </c>
      <c r="E54" s="145">
        <v>6.26</v>
      </c>
      <c r="F54" s="145">
        <v>5.72</v>
      </c>
      <c r="G54" s="146">
        <v>44260</v>
      </c>
      <c r="H54" s="147">
        <v>6.38</v>
      </c>
      <c r="I54" s="148">
        <f t="shared" si="0"/>
        <v>1.9169329073482455E-2</v>
      </c>
      <c r="J54" s="64">
        <f t="shared" si="3"/>
        <v>0.2222222222222224</v>
      </c>
    </row>
    <row r="55" spans="2:10" customFormat="1" x14ac:dyDescent="0.25">
      <c r="B55" s="10">
        <v>44260</v>
      </c>
      <c r="C55" s="143" t="s">
        <v>290</v>
      </c>
      <c r="D55" s="144" t="s">
        <v>289</v>
      </c>
      <c r="E55" s="145">
        <v>1.54</v>
      </c>
      <c r="F55" s="145">
        <v>0</v>
      </c>
      <c r="G55" s="146">
        <v>44263</v>
      </c>
      <c r="H55" s="147">
        <v>1.66</v>
      </c>
      <c r="I55" s="148">
        <f t="shared" si="0"/>
        <v>7.7922077922077948E-2</v>
      </c>
      <c r="J55" s="64">
        <f t="shared" si="3"/>
        <v>7.7922077922077851E-2</v>
      </c>
    </row>
    <row r="56" spans="2:10" customFormat="1" x14ac:dyDescent="0.25">
      <c r="B56" s="10">
        <v>44263</v>
      </c>
      <c r="C56" s="143" t="s">
        <v>291</v>
      </c>
      <c r="D56" s="150" t="s">
        <v>292</v>
      </c>
      <c r="E56" s="145">
        <v>5.76</v>
      </c>
      <c r="F56" s="145">
        <v>5.05</v>
      </c>
      <c r="G56" s="146">
        <v>44263</v>
      </c>
      <c r="H56" s="147">
        <v>6.22</v>
      </c>
      <c r="I56" s="148">
        <f t="shared" si="0"/>
        <v>7.986111111111116E-2</v>
      </c>
      <c r="J56" s="64">
        <f t="shared" si="3"/>
        <v>0.647887323943662</v>
      </c>
    </row>
    <row r="57" spans="2:10" customFormat="1" x14ac:dyDescent="0.25">
      <c r="B57" s="152">
        <v>44263</v>
      </c>
      <c r="C57" s="153" t="s">
        <v>298</v>
      </c>
      <c r="D57" s="154" t="s">
        <v>300</v>
      </c>
      <c r="E57" s="155">
        <v>3.55</v>
      </c>
      <c r="F57" s="155">
        <v>0</v>
      </c>
      <c r="G57" s="156">
        <v>44264</v>
      </c>
      <c r="H57" s="157">
        <v>4.46</v>
      </c>
      <c r="I57" s="158">
        <f t="shared" si="0"/>
        <v>0.25633802816901419</v>
      </c>
      <c r="J57" s="159" t="s">
        <v>0</v>
      </c>
    </row>
    <row r="58" spans="2:10" ht="15.75" customHeight="1" x14ac:dyDescent="0.25">
      <c r="B58" s="10">
        <v>44263</v>
      </c>
      <c r="C58" s="13" t="s">
        <v>303</v>
      </c>
      <c r="D58" s="169" t="s">
        <v>299</v>
      </c>
      <c r="E58" s="16">
        <v>0.44</v>
      </c>
      <c r="F58" s="16">
        <v>0</v>
      </c>
      <c r="G58" s="12">
        <v>44264</v>
      </c>
      <c r="H58" s="19">
        <v>0.4</v>
      </c>
      <c r="I58" s="160">
        <f t="shared" si="0"/>
        <v>-9.0909090909090828E-2</v>
      </c>
      <c r="J58" s="64" t="s">
        <v>0</v>
      </c>
    </row>
    <row r="59" spans="2:10" ht="15.75" customHeight="1" x14ac:dyDescent="0.25">
      <c r="B59" s="161">
        <v>44263</v>
      </c>
      <c r="C59" s="162" t="s">
        <v>301</v>
      </c>
      <c r="D59" s="163"/>
      <c r="E59" s="164">
        <v>3.99</v>
      </c>
      <c r="F59" s="164">
        <v>0</v>
      </c>
      <c r="G59" s="165">
        <v>44264</v>
      </c>
      <c r="H59" s="166">
        <f>H57+H58</f>
        <v>4.8600000000000003</v>
      </c>
      <c r="I59" s="167">
        <f t="shared" si="0"/>
        <v>0.21804511278195493</v>
      </c>
      <c r="J59" s="168">
        <f t="shared" ref="J59:J74" si="4">(H59-E59)/(E59-F59)</f>
        <v>0.2180451127819549</v>
      </c>
    </row>
    <row r="60" spans="2:10" customFormat="1" x14ac:dyDescent="0.25">
      <c r="B60" s="10">
        <v>44264</v>
      </c>
      <c r="C60" s="143" t="s">
        <v>306</v>
      </c>
      <c r="D60" s="150" t="s">
        <v>307</v>
      </c>
      <c r="E60" s="145">
        <v>4.13</v>
      </c>
      <c r="F60" s="145">
        <v>3.33</v>
      </c>
      <c r="G60" s="146">
        <v>44264</v>
      </c>
      <c r="H60" s="147">
        <v>4.4800000000000004</v>
      </c>
      <c r="I60" s="148">
        <f t="shared" si="0"/>
        <v>8.4745762711864625E-2</v>
      </c>
      <c r="J60" s="64">
        <f t="shared" si="4"/>
        <v>0.43750000000000078</v>
      </c>
    </row>
    <row r="61" spans="2:10" customFormat="1" x14ac:dyDescent="0.25">
      <c r="B61" s="10">
        <v>44265</v>
      </c>
      <c r="C61" s="143" t="s">
        <v>310</v>
      </c>
      <c r="D61" s="150" t="s">
        <v>311</v>
      </c>
      <c r="E61" s="145">
        <v>4.7</v>
      </c>
      <c r="F61" s="145">
        <v>3.97</v>
      </c>
      <c r="G61" s="146">
        <v>44266</v>
      </c>
      <c r="H61" s="147">
        <v>3.95</v>
      </c>
      <c r="I61" s="148">
        <f t="shared" si="0"/>
        <v>-0.15957446808510634</v>
      </c>
      <c r="J61" s="64">
        <f t="shared" si="4"/>
        <v>-1.0273972602739727</v>
      </c>
    </row>
    <row r="62" spans="2:10" customFormat="1" x14ac:dyDescent="0.25">
      <c r="B62" s="10">
        <v>44266</v>
      </c>
      <c r="C62" s="143" t="s">
        <v>318</v>
      </c>
      <c r="D62" s="144" t="s">
        <v>319</v>
      </c>
      <c r="E62" s="145">
        <v>1.43</v>
      </c>
      <c r="F62" s="145">
        <v>0</v>
      </c>
      <c r="G62" s="146">
        <v>44267</v>
      </c>
      <c r="H62" s="147">
        <v>1.58</v>
      </c>
      <c r="I62" s="148">
        <f t="shared" si="0"/>
        <v>0.10489510489510501</v>
      </c>
      <c r="J62" s="64">
        <f t="shared" si="4"/>
        <v>0.10489510489510499</v>
      </c>
    </row>
    <row r="63" spans="2:10" customFormat="1" x14ac:dyDescent="0.25">
      <c r="B63" s="10">
        <v>44267</v>
      </c>
      <c r="C63" s="143" t="s">
        <v>321</v>
      </c>
      <c r="D63" s="150" t="s">
        <v>322</v>
      </c>
      <c r="E63" s="145">
        <v>3.22</v>
      </c>
      <c r="F63" s="145">
        <v>2.52</v>
      </c>
      <c r="G63" s="146">
        <v>44267</v>
      </c>
      <c r="H63" s="147">
        <v>2.94</v>
      </c>
      <c r="I63" s="148">
        <f t="shared" si="0"/>
        <v>-8.6956521739130488E-2</v>
      </c>
      <c r="J63" s="64">
        <f t="shared" si="4"/>
        <v>-0.40000000000000024</v>
      </c>
    </row>
    <row r="64" spans="2:10" customFormat="1" x14ac:dyDescent="0.25">
      <c r="B64" s="10">
        <v>44270</v>
      </c>
      <c r="C64" s="143" t="s">
        <v>325</v>
      </c>
      <c r="D64" s="150" t="s">
        <v>326</v>
      </c>
      <c r="E64" s="145">
        <v>2.76</v>
      </c>
      <c r="F64" s="145">
        <v>2.0499999999999998</v>
      </c>
      <c r="G64" s="146">
        <v>44270</v>
      </c>
      <c r="H64" s="147">
        <v>3.9</v>
      </c>
      <c r="I64" s="148">
        <f t="shared" si="0"/>
        <v>0.41304347826086962</v>
      </c>
      <c r="J64" s="64">
        <f t="shared" si="4"/>
        <v>1.6056338028169017</v>
      </c>
    </row>
    <row r="65" spans="1:10" customFormat="1" x14ac:dyDescent="0.25">
      <c r="A65" s="10" t="s">
        <v>0</v>
      </c>
      <c r="B65" s="10">
        <v>44271</v>
      </c>
      <c r="C65" s="143" t="s">
        <v>334</v>
      </c>
      <c r="D65" s="144" t="s">
        <v>333</v>
      </c>
      <c r="E65" s="145">
        <v>2.37</v>
      </c>
      <c r="F65" s="145">
        <v>0</v>
      </c>
      <c r="G65" s="146">
        <v>44272</v>
      </c>
      <c r="H65" s="147">
        <v>2.29</v>
      </c>
      <c r="I65" s="148">
        <f t="shared" si="0"/>
        <v>-3.3755274261603407E-2</v>
      </c>
      <c r="J65" s="64">
        <f t="shared" si="4"/>
        <v>-3.3755274261603407E-2</v>
      </c>
    </row>
    <row r="66" spans="1:10" customFormat="1" x14ac:dyDescent="0.25">
      <c r="A66" s="10" t="s">
        <v>0</v>
      </c>
      <c r="B66" s="10">
        <v>44273</v>
      </c>
      <c r="C66" s="143" t="s">
        <v>341</v>
      </c>
      <c r="D66" s="144" t="s">
        <v>342</v>
      </c>
      <c r="E66" s="145">
        <v>0.44</v>
      </c>
      <c r="F66" s="145">
        <v>0</v>
      </c>
      <c r="G66" s="146">
        <v>44274</v>
      </c>
      <c r="H66" s="147">
        <v>0.4</v>
      </c>
      <c r="I66" s="148">
        <f t="shared" si="0"/>
        <v>-9.0909090909090828E-2</v>
      </c>
      <c r="J66" s="64">
        <f t="shared" si="4"/>
        <v>-9.090909090909087E-2</v>
      </c>
    </row>
    <row r="67" spans="1:10" customFormat="1" x14ac:dyDescent="0.25">
      <c r="B67" s="10">
        <v>44277</v>
      </c>
      <c r="C67" s="143" t="s">
        <v>350</v>
      </c>
      <c r="D67" s="150" t="s">
        <v>349</v>
      </c>
      <c r="E67" s="145">
        <v>4.17</v>
      </c>
      <c r="F67" s="145">
        <v>3.33</v>
      </c>
      <c r="G67" s="146">
        <v>44277</v>
      </c>
      <c r="H67" s="147">
        <v>3.71</v>
      </c>
      <c r="I67" s="148">
        <f t="shared" si="0"/>
        <v>-0.11031175059952036</v>
      </c>
      <c r="J67" s="64">
        <f t="shared" si="4"/>
        <v>-0.54761904761904767</v>
      </c>
    </row>
    <row r="68" spans="1:10" customFormat="1" x14ac:dyDescent="0.25">
      <c r="A68" s="10" t="s">
        <v>0</v>
      </c>
      <c r="B68" s="10">
        <v>44277</v>
      </c>
      <c r="C68" s="143" t="s">
        <v>352</v>
      </c>
      <c r="D68" s="144" t="s">
        <v>351</v>
      </c>
      <c r="E68" s="145">
        <v>3.1</v>
      </c>
      <c r="F68" s="145">
        <v>0</v>
      </c>
      <c r="G68" s="146">
        <v>44278</v>
      </c>
      <c r="H68" s="147">
        <v>3.31</v>
      </c>
      <c r="I68" s="148">
        <f t="shared" si="0"/>
        <v>6.7741935483870863E-2</v>
      </c>
      <c r="J68" s="64">
        <f t="shared" si="4"/>
        <v>6.774193548387096E-2</v>
      </c>
    </row>
    <row r="69" spans="1:10" customFormat="1" x14ac:dyDescent="0.25">
      <c r="B69" s="10">
        <v>44279</v>
      </c>
      <c r="C69" s="143" t="s">
        <v>355</v>
      </c>
      <c r="D69" s="150" t="s">
        <v>356</v>
      </c>
      <c r="E69" s="145">
        <v>5.16</v>
      </c>
      <c r="F69" s="145">
        <v>4.38</v>
      </c>
      <c r="G69" s="146">
        <v>44279</v>
      </c>
      <c r="H69" s="147">
        <v>5.4</v>
      </c>
      <c r="I69" s="148">
        <f t="shared" si="0"/>
        <v>4.6511627906976827E-2</v>
      </c>
      <c r="J69" s="64">
        <f t="shared" si="4"/>
        <v>0.30769230769230788</v>
      </c>
    </row>
    <row r="70" spans="1:10" customFormat="1" x14ac:dyDescent="0.25">
      <c r="A70" s="10" t="s">
        <v>0</v>
      </c>
      <c r="B70" s="10">
        <v>44279</v>
      </c>
      <c r="C70" s="143" t="s">
        <v>359</v>
      </c>
      <c r="D70" s="144" t="s">
        <v>360</v>
      </c>
      <c r="E70" s="145">
        <v>3.91</v>
      </c>
      <c r="F70" s="145">
        <v>3.21</v>
      </c>
      <c r="G70" s="146">
        <v>44280</v>
      </c>
      <c r="H70" s="147">
        <v>4.04</v>
      </c>
      <c r="I70" s="148">
        <f t="shared" si="0"/>
        <v>3.3248081841432242E-2</v>
      </c>
      <c r="J70" s="64">
        <f t="shared" si="4"/>
        <v>0.18571428571428553</v>
      </c>
    </row>
    <row r="71" spans="1:10" customFormat="1" x14ac:dyDescent="0.25">
      <c r="A71" s="10" t="s">
        <v>0</v>
      </c>
      <c r="B71" s="10">
        <v>44280</v>
      </c>
      <c r="C71" s="143" t="s">
        <v>361</v>
      </c>
      <c r="D71" s="144" t="s">
        <v>362</v>
      </c>
      <c r="E71" s="145">
        <v>3.1</v>
      </c>
      <c r="F71" s="145">
        <v>2.4</v>
      </c>
      <c r="G71" s="146">
        <v>44280</v>
      </c>
      <c r="H71" s="147">
        <v>3.88</v>
      </c>
      <c r="I71" s="148">
        <f t="shared" si="0"/>
        <v>0.25161290322580632</v>
      </c>
      <c r="J71" s="64">
        <f t="shared" si="4"/>
        <v>1.1142857142857137</v>
      </c>
    </row>
    <row r="72" spans="1:10" customFormat="1" x14ac:dyDescent="0.25">
      <c r="A72" s="10" t="s">
        <v>0</v>
      </c>
      <c r="B72" s="10">
        <v>44280</v>
      </c>
      <c r="C72" s="143" t="s">
        <v>363</v>
      </c>
      <c r="D72" s="144" t="s">
        <v>364</v>
      </c>
      <c r="E72" s="145">
        <v>2.8</v>
      </c>
      <c r="F72" s="145">
        <v>0</v>
      </c>
      <c r="G72" s="146">
        <v>44280</v>
      </c>
      <c r="H72" s="147">
        <v>2.52</v>
      </c>
      <c r="I72" s="148">
        <f t="shared" si="0"/>
        <v>-9.9999999999999978E-2</v>
      </c>
      <c r="J72" s="64">
        <f t="shared" si="4"/>
        <v>-9.9999999999999936E-2</v>
      </c>
    </row>
    <row r="73" spans="1:10" customFormat="1" x14ac:dyDescent="0.25">
      <c r="B73" s="10">
        <v>44281</v>
      </c>
      <c r="C73" s="143" t="s">
        <v>370</v>
      </c>
      <c r="D73" s="150" t="s">
        <v>369</v>
      </c>
      <c r="E73" s="145">
        <v>6.61</v>
      </c>
      <c r="F73" s="145">
        <v>5.91</v>
      </c>
      <c r="G73" s="146">
        <v>44284</v>
      </c>
      <c r="H73" s="147">
        <v>7.03</v>
      </c>
      <c r="I73" s="148">
        <f t="shared" si="0"/>
        <v>6.35400907715582E-2</v>
      </c>
      <c r="J73" s="64">
        <f t="shared" si="4"/>
        <v>0.59999999999999976</v>
      </c>
    </row>
    <row r="74" spans="1:10" customFormat="1" x14ac:dyDescent="0.25">
      <c r="A74" s="10" t="s">
        <v>0</v>
      </c>
      <c r="B74" s="10">
        <v>44284</v>
      </c>
      <c r="C74" s="143" t="s">
        <v>371</v>
      </c>
      <c r="D74" s="144" t="s">
        <v>372</v>
      </c>
      <c r="E74" s="145">
        <v>1.73</v>
      </c>
      <c r="F74" s="145">
        <v>1.07</v>
      </c>
      <c r="G74" s="146">
        <v>44285</v>
      </c>
      <c r="H74" s="147">
        <v>1.19</v>
      </c>
      <c r="I74" s="148">
        <f t="shared" si="0"/>
        <v>-0.31213872832369949</v>
      </c>
      <c r="J74" s="64">
        <f t="shared" si="4"/>
        <v>-0.81818181818181834</v>
      </c>
    </row>
    <row r="75" spans="1:10" customFormat="1" x14ac:dyDescent="0.25">
      <c r="A75" s="10" t="s">
        <v>0</v>
      </c>
      <c r="B75" s="10">
        <v>44292</v>
      </c>
      <c r="C75" s="143" t="s">
        <v>378</v>
      </c>
      <c r="D75" s="144" t="s">
        <v>377</v>
      </c>
      <c r="E75" s="145">
        <v>3.77</v>
      </c>
      <c r="F75" s="145">
        <v>3.07</v>
      </c>
      <c r="G75" s="146">
        <v>44292</v>
      </c>
      <c r="H75" s="147">
        <v>4.28</v>
      </c>
      <c r="I75" s="148">
        <f t="shared" si="0"/>
        <v>0.13527851458885953</v>
      </c>
      <c r="J75" s="64">
        <f t="shared" ref="J75:J80" si="5">(H75-E75)/(E75-F75)</f>
        <v>0.72857142857142876</v>
      </c>
    </row>
    <row r="76" spans="1:10" customFormat="1" x14ac:dyDescent="0.25">
      <c r="B76" s="10">
        <v>44292</v>
      </c>
      <c r="C76" s="143" t="s">
        <v>385</v>
      </c>
      <c r="D76" s="150" t="s">
        <v>386</v>
      </c>
      <c r="E76" s="145">
        <v>4.1500000000000004</v>
      </c>
      <c r="F76" s="145">
        <v>3.45</v>
      </c>
      <c r="G76" s="146">
        <v>44293</v>
      </c>
      <c r="H76" s="147">
        <v>4.8</v>
      </c>
      <c r="I76" s="148">
        <f t="shared" si="0"/>
        <v>0.15662650602409633</v>
      </c>
      <c r="J76" s="64">
        <f t="shared" si="5"/>
        <v>0.9285714285714276</v>
      </c>
    </row>
    <row r="77" spans="1:10" customFormat="1" x14ac:dyDescent="0.25">
      <c r="B77" s="10">
        <v>44293</v>
      </c>
      <c r="C77" s="143" t="s">
        <v>391</v>
      </c>
      <c r="D77" s="150" t="s">
        <v>392</v>
      </c>
      <c r="E77" s="145">
        <v>3.55</v>
      </c>
      <c r="F77" s="145">
        <v>2.85</v>
      </c>
      <c r="G77" s="146">
        <v>44294</v>
      </c>
      <c r="H77" s="147">
        <v>2.96</v>
      </c>
      <c r="I77" s="148">
        <f t="shared" si="0"/>
        <v>-0.16619718309859155</v>
      </c>
      <c r="J77" s="64">
        <f t="shared" si="5"/>
        <v>-0.84285714285714297</v>
      </c>
    </row>
    <row r="78" spans="1:10" customFormat="1" x14ac:dyDescent="0.25">
      <c r="A78" s="10" t="s">
        <v>0</v>
      </c>
      <c r="B78" s="10">
        <v>44294</v>
      </c>
      <c r="C78" s="143" t="s">
        <v>398</v>
      </c>
      <c r="D78" s="144" t="s">
        <v>397</v>
      </c>
      <c r="E78" s="145">
        <v>1.77</v>
      </c>
      <c r="F78" s="145">
        <v>0.96</v>
      </c>
      <c r="G78" s="146">
        <v>44295</v>
      </c>
      <c r="H78" s="147">
        <v>1.46</v>
      </c>
      <c r="I78" s="148">
        <f t="shared" ref="I78:I87" si="6">(H78/E78-1)</f>
        <v>-0.17514124293785316</v>
      </c>
      <c r="J78" s="64">
        <f t="shared" si="5"/>
        <v>-0.38271604938271608</v>
      </c>
    </row>
    <row r="79" spans="1:10" customFormat="1" x14ac:dyDescent="0.25">
      <c r="A79" s="10" t="s">
        <v>0</v>
      </c>
      <c r="B79" s="10">
        <v>44299</v>
      </c>
      <c r="C79" s="143" t="s">
        <v>405</v>
      </c>
      <c r="D79" s="144" t="s">
        <v>406</v>
      </c>
      <c r="E79" s="145">
        <v>1.1100000000000001</v>
      </c>
      <c r="F79" s="145">
        <v>0</v>
      </c>
      <c r="G79" s="146">
        <v>44300</v>
      </c>
      <c r="H79" s="147">
        <v>0.9</v>
      </c>
      <c r="I79" s="148">
        <f t="shared" si="6"/>
        <v>-0.18918918918918926</v>
      </c>
      <c r="J79" s="64">
        <f t="shared" si="5"/>
        <v>-0.18918918918918923</v>
      </c>
    </row>
    <row r="80" spans="1:10" customFormat="1" x14ac:dyDescent="0.25">
      <c r="A80" s="10" t="s">
        <v>0</v>
      </c>
      <c r="B80" s="10">
        <v>44300</v>
      </c>
      <c r="C80" s="143" t="s">
        <v>413</v>
      </c>
      <c r="D80" s="144" t="s">
        <v>414</v>
      </c>
      <c r="E80" s="145">
        <v>8.49</v>
      </c>
      <c r="F80" s="145">
        <v>7.79</v>
      </c>
      <c r="G80" s="146">
        <v>44301</v>
      </c>
      <c r="H80" s="147">
        <v>7.77</v>
      </c>
      <c r="I80" s="148">
        <f t="shared" si="6"/>
        <v>-8.4805653710247397E-2</v>
      </c>
      <c r="J80" s="64">
        <f t="shared" si="5"/>
        <v>-1.0285714285714291</v>
      </c>
    </row>
    <row r="81" spans="1:10" customFormat="1" x14ac:dyDescent="0.25">
      <c r="B81" s="10">
        <v>44301</v>
      </c>
      <c r="C81" s="143" t="s">
        <v>415</v>
      </c>
      <c r="D81" s="144" t="s">
        <v>416</v>
      </c>
      <c r="E81" s="145">
        <v>0.25</v>
      </c>
      <c r="F81" s="145">
        <v>0</v>
      </c>
      <c r="G81" s="146">
        <v>44302</v>
      </c>
      <c r="H81" s="147">
        <v>0.43</v>
      </c>
      <c r="I81" s="148">
        <f t="shared" si="6"/>
        <v>0.72</v>
      </c>
      <c r="J81" s="64">
        <f t="shared" ref="J81:J87" si="7">(H81-E81)/(E81-F81)</f>
        <v>0.72</v>
      </c>
    </row>
    <row r="82" spans="1:10" customFormat="1" x14ac:dyDescent="0.25">
      <c r="B82" s="10">
        <v>44306</v>
      </c>
      <c r="C82" s="143" t="s">
        <v>425</v>
      </c>
      <c r="D82" s="150" t="s">
        <v>426</v>
      </c>
      <c r="E82" s="145">
        <v>3.68</v>
      </c>
      <c r="F82" s="145">
        <v>3.07</v>
      </c>
      <c r="G82" s="146">
        <v>44306</v>
      </c>
      <c r="H82" s="147">
        <v>5.0999999999999996</v>
      </c>
      <c r="I82" s="148">
        <f t="shared" si="6"/>
        <v>0.38586956521739113</v>
      </c>
      <c r="J82" s="64">
        <f t="shared" si="7"/>
        <v>2.3278688524590145</v>
      </c>
    </row>
    <row r="83" spans="1:10" customFormat="1" x14ac:dyDescent="0.25">
      <c r="B83" s="10">
        <v>44307</v>
      </c>
      <c r="C83" s="143" t="s">
        <v>433</v>
      </c>
      <c r="D83" s="150" t="s">
        <v>434</v>
      </c>
      <c r="E83" s="145">
        <v>3.08</v>
      </c>
      <c r="F83" s="145">
        <v>2.14</v>
      </c>
      <c r="G83" s="146">
        <v>44307</v>
      </c>
      <c r="H83" s="147">
        <v>3.37</v>
      </c>
      <c r="I83" s="148">
        <f t="shared" si="6"/>
        <v>9.4155844155844104E-2</v>
      </c>
      <c r="J83" s="64">
        <f t="shared" si="7"/>
        <v>0.3085106382978724</v>
      </c>
    </row>
    <row r="84" spans="1:10" customFormat="1" x14ac:dyDescent="0.25">
      <c r="B84" s="10">
        <v>44308</v>
      </c>
      <c r="C84" s="143" t="s">
        <v>438</v>
      </c>
      <c r="D84" s="150" t="s">
        <v>437</v>
      </c>
      <c r="E84" s="145">
        <v>4.33</v>
      </c>
      <c r="F84" s="145">
        <v>3.63</v>
      </c>
      <c r="G84" s="146">
        <v>44308</v>
      </c>
      <c r="H84" s="147">
        <v>4.21</v>
      </c>
      <c r="I84" s="148">
        <f t="shared" si="6"/>
        <v>-2.7713625866050862E-2</v>
      </c>
      <c r="J84" s="64">
        <f t="shared" si="7"/>
        <v>-0.17142857142857154</v>
      </c>
    </row>
    <row r="85" spans="1:10" customFormat="1" x14ac:dyDescent="0.25">
      <c r="B85" s="10">
        <v>44309</v>
      </c>
      <c r="C85" s="143" t="s">
        <v>439</v>
      </c>
      <c r="D85" s="150" t="s">
        <v>440</v>
      </c>
      <c r="E85" s="145">
        <v>3.77</v>
      </c>
      <c r="F85" s="145">
        <v>3</v>
      </c>
      <c r="G85" s="146">
        <v>44309</v>
      </c>
      <c r="H85" s="147">
        <v>3.5</v>
      </c>
      <c r="I85" s="148">
        <f t="shared" si="6"/>
        <v>-7.1618037135278478E-2</v>
      </c>
      <c r="J85" s="64">
        <f t="shared" si="7"/>
        <v>-0.35064935064935066</v>
      </c>
    </row>
    <row r="86" spans="1:10" customFormat="1" x14ac:dyDescent="0.25">
      <c r="B86" s="10">
        <v>44313</v>
      </c>
      <c r="C86" s="143" t="s">
        <v>441</v>
      </c>
      <c r="D86" s="150" t="s">
        <v>442</v>
      </c>
      <c r="E86" s="145">
        <v>4.51</v>
      </c>
      <c r="F86" s="145">
        <v>3.81</v>
      </c>
      <c r="G86" s="146">
        <v>44313</v>
      </c>
      <c r="H86" s="147">
        <v>3.85</v>
      </c>
      <c r="I86" s="148">
        <f t="shared" si="6"/>
        <v>-0.14634146341463405</v>
      </c>
      <c r="J86" s="64">
        <f t="shared" si="7"/>
        <v>-0.94285714285714284</v>
      </c>
    </row>
    <row r="87" spans="1:10" customFormat="1" x14ac:dyDescent="0.25">
      <c r="B87" s="10">
        <v>44315</v>
      </c>
      <c r="C87" s="143" t="s">
        <v>449</v>
      </c>
      <c r="D87" s="150" t="s">
        <v>450</v>
      </c>
      <c r="E87" s="145">
        <v>5.41</v>
      </c>
      <c r="F87" s="145">
        <v>4.6500000000000004</v>
      </c>
      <c r="G87" s="146">
        <v>44315</v>
      </c>
      <c r="H87" s="147">
        <v>6.47</v>
      </c>
      <c r="I87" s="148">
        <f t="shared" si="6"/>
        <v>0.19593345656192218</v>
      </c>
      <c r="J87" s="64">
        <f t="shared" si="7"/>
        <v>1.3947368421052631</v>
      </c>
    </row>
    <row r="88" spans="1:10" customFormat="1" x14ac:dyDescent="0.25">
      <c r="A88" s="10" t="s">
        <v>0</v>
      </c>
      <c r="B88" s="10">
        <v>44315</v>
      </c>
      <c r="C88" s="143" t="s">
        <v>455</v>
      </c>
      <c r="D88" s="144" t="s">
        <v>456</v>
      </c>
      <c r="E88" s="145">
        <v>2.3199999999999998</v>
      </c>
      <c r="F88" s="145">
        <v>0</v>
      </c>
      <c r="G88" s="146">
        <v>44316</v>
      </c>
      <c r="H88" s="147">
        <v>2.0699999999999998</v>
      </c>
      <c r="I88" s="148">
        <f t="shared" ref="I88:I96" si="8">(H88/E88-1)</f>
        <v>-0.10775862068965514</v>
      </c>
      <c r="J88" s="64">
        <f t="shared" ref="J88:J96" si="9">(H88-E88)/(E88-F88)</f>
        <v>-0.10775862068965518</v>
      </c>
    </row>
    <row r="89" spans="1:10" customFormat="1" x14ac:dyDescent="0.25">
      <c r="B89" s="10">
        <v>44319</v>
      </c>
      <c r="C89" s="143" t="s">
        <v>459</v>
      </c>
      <c r="D89" s="150" t="s">
        <v>458</v>
      </c>
      <c r="E89" s="145">
        <v>4.4400000000000004</v>
      </c>
      <c r="F89" s="145">
        <v>3.71</v>
      </c>
      <c r="G89" s="146">
        <v>44319</v>
      </c>
      <c r="H89" s="147">
        <v>3.71</v>
      </c>
      <c r="I89" s="148">
        <f t="shared" si="8"/>
        <v>-0.16441441441441451</v>
      </c>
      <c r="J89" s="64">
        <f t="shared" si="9"/>
        <v>-1</v>
      </c>
    </row>
    <row r="90" spans="1:10" customFormat="1" x14ac:dyDescent="0.25">
      <c r="B90" s="10">
        <v>44319</v>
      </c>
      <c r="C90" s="143" t="s">
        <v>463</v>
      </c>
      <c r="D90" s="150" t="s">
        <v>462</v>
      </c>
      <c r="E90" s="145">
        <v>2.8</v>
      </c>
      <c r="F90" s="145">
        <v>2.1</v>
      </c>
      <c r="G90" s="146">
        <v>44230</v>
      </c>
      <c r="H90" s="147">
        <v>2.5</v>
      </c>
      <c r="I90" s="148">
        <f t="shared" si="8"/>
        <v>-0.1071428571428571</v>
      </c>
      <c r="J90" s="64">
        <f t="shared" si="9"/>
        <v>-0.42857142857142849</v>
      </c>
    </row>
    <row r="91" spans="1:10" customFormat="1" x14ac:dyDescent="0.25">
      <c r="B91" s="10">
        <v>44320</v>
      </c>
      <c r="C91" s="143" t="s">
        <v>468</v>
      </c>
      <c r="D91" s="150" t="s">
        <v>469</v>
      </c>
      <c r="E91" s="145">
        <v>3.88</v>
      </c>
      <c r="F91" s="145">
        <v>3.13</v>
      </c>
      <c r="G91" s="146">
        <v>44320</v>
      </c>
      <c r="H91" s="147">
        <v>4.8899999999999997</v>
      </c>
      <c r="I91" s="148">
        <f t="shared" si="8"/>
        <v>0.26030927835051543</v>
      </c>
      <c r="J91" s="64">
        <f t="shared" si="9"/>
        <v>1.3466666666666665</v>
      </c>
    </row>
    <row r="92" spans="1:10" customFormat="1" x14ac:dyDescent="0.25">
      <c r="A92" s="10" t="s">
        <v>0</v>
      </c>
      <c r="B92" s="10">
        <v>44320</v>
      </c>
      <c r="C92" s="143" t="s">
        <v>470</v>
      </c>
      <c r="D92" s="144" t="s">
        <v>471</v>
      </c>
      <c r="E92" s="145">
        <v>2.81</v>
      </c>
      <c r="F92" s="145">
        <v>0</v>
      </c>
      <c r="G92" s="146">
        <v>44320</v>
      </c>
      <c r="H92" s="147">
        <v>3.2</v>
      </c>
      <c r="I92" s="148">
        <f t="shared" si="8"/>
        <v>0.13879003558718872</v>
      </c>
      <c r="J92" s="64">
        <f t="shared" si="9"/>
        <v>0.13879003558718866</v>
      </c>
    </row>
    <row r="93" spans="1:10" customFormat="1" x14ac:dyDescent="0.25">
      <c r="B93" s="10">
        <v>44321</v>
      </c>
      <c r="C93" s="143" t="s">
        <v>475</v>
      </c>
      <c r="D93" s="150" t="s">
        <v>474</v>
      </c>
      <c r="E93" s="145">
        <v>4.62</v>
      </c>
      <c r="F93" s="145">
        <v>3.95</v>
      </c>
      <c r="G93" s="146">
        <v>44321</v>
      </c>
      <c r="H93" s="147">
        <v>3.95</v>
      </c>
      <c r="I93" s="148">
        <f t="shared" si="8"/>
        <v>-0.14502164502164505</v>
      </c>
      <c r="J93" s="64">
        <f t="shared" si="9"/>
        <v>-1</v>
      </c>
    </row>
    <row r="94" spans="1:10" customFormat="1" x14ac:dyDescent="0.25">
      <c r="B94" s="10">
        <v>44322</v>
      </c>
      <c r="C94" s="143" t="s">
        <v>484</v>
      </c>
      <c r="D94" s="150" t="s">
        <v>483</v>
      </c>
      <c r="E94" s="145">
        <v>4.13</v>
      </c>
      <c r="F94" s="145">
        <v>3.43</v>
      </c>
      <c r="G94" s="146">
        <v>44322</v>
      </c>
      <c r="H94" s="147">
        <v>4.38</v>
      </c>
      <c r="I94" s="148">
        <f t="shared" si="8"/>
        <v>6.0532687651331685E-2</v>
      </c>
      <c r="J94" s="64">
        <f t="shared" si="9"/>
        <v>0.35714285714285726</v>
      </c>
    </row>
    <row r="95" spans="1:10" customFormat="1" x14ac:dyDescent="0.25">
      <c r="B95" s="10">
        <v>44326</v>
      </c>
      <c r="C95" s="143" t="s">
        <v>492</v>
      </c>
      <c r="D95" s="150" t="s">
        <v>491</v>
      </c>
      <c r="E95" s="145">
        <v>4.1399999999999997</v>
      </c>
      <c r="F95" s="145">
        <v>3.14</v>
      </c>
      <c r="G95" s="146">
        <v>44326</v>
      </c>
      <c r="H95" s="147">
        <v>4.1100000000000003</v>
      </c>
      <c r="I95" s="148">
        <f t="shared" si="8"/>
        <v>-7.246376811594013E-3</v>
      </c>
      <c r="J95" s="64">
        <f t="shared" si="9"/>
        <v>-2.9999999999999374E-2</v>
      </c>
    </row>
    <row r="96" spans="1:10" customFormat="1" x14ac:dyDescent="0.25">
      <c r="A96" s="10" t="s">
        <v>0</v>
      </c>
      <c r="B96" s="10">
        <v>44326</v>
      </c>
      <c r="C96" s="143" t="s">
        <v>494</v>
      </c>
      <c r="D96" s="144" t="s">
        <v>495</v>
      </c>
      <c r="E96" s="145">
        <v>1.71</v>
      </c>
      <c r="F96" s="145">
        <v>0</v>
      </c>
      <c r="G96" s="146">
        <v>44327</v>
      </c>
      <c r="H96" s="147">
        <v>3.27</v>
      </c>
      <c r="I96" s="148">
        <f t="shared" si="8"/>
        <v>0.91228070175438591</v>
      </c>
      <c r="J96" s="64">
        <f t="shared" si="9"/>
        <v>0.91228070175438603</v>
      </c>
    </row>
    <row r="97" spans="1:10" customFormat="1" x14ac:dyDescent="0.25">
      <c r="B97" s="10">
        <v>44327</v>
      </c>
      <c r="C97" s="143" t="s">
        <v>503</v>
      </c>
      <c r="D97" s="150" t="s">
        <v>502</v>
      </c>
      <c r="E97" s="145">
        <v>3.31</v>
      </c>
      <c r="F97" s="145">
        <v>2.5</v>
      </c>
      <c r="G97" s="146">
        <v>44327</v>
      </c>
      <c r="H97" s="147">
        <v>3.66</v>
      </c>
      <c r="I97" s="148">
        <f t="shared" ref="I97:I102" si="10">(H97/E97-1)</f>
        <v>0.10574018126888229</v>
      </c>
      <c r="J97" s="64">
        <f t="shared" ref="J97:J102" si="11">(H97-E97)/(E97-F97)</f>
        <v>0.43209876543209885</v>
      </c>
    </row>
    <row r="98" spans="1:10" customFormat="1" x14ac:dyDescent="0.25">
      <c r="B98" s="10">
        <v>44328</v>
      </c>
      <c r="C98" s="143" t="s">
        <v>509</v>
      </c>
      <c r="D98" s="150" t="s">
        <v>506</v>
      </c>
      <c r="E98" s="145">
        <v>4.47</v>
      </c>
      <c r="F98" s="145">
        <v>3.72</v>
      </c>
      <c r="G98" s="146">
        <v>44328</v>
      </c>
      <c r="H98" s="147">
        <v>5.13</v>
      </c>
      <c r="I98" s="148">
        <f>(H98/E98-1)</f>
        <v>0.1476510067114094</v>
      </c>
      <c r="J98" s="64">
        <f>(H98-E98)/(E98-F98)</f>
        <v>0.88000000000000067</v>
      </c>
    </row>
    <row r="99" spans="1:10" customFormat="1" x14ac:dyDescent="0.25">
      <c r="B99" s="10">
        <v>44328</v>
      </c>
      <c r="C99" s="143" t="s">
        <v>508</v>
      </c>
      <c r="D99" s="150" t="s">
        <v>507</v>
      </c>
      <c r="E99" s="145">
        <v>4.92</v>
      </c>
      <c r="F99" s="145">
        <v>4.12</v>
      </c>
      <c r="G99" s="146">
        <v>44328</v>
      </c>
      <c r="H99" s="147">
        <v>5.42</v>
      </c>
      <c r="I99" s="148">
        <f t="shared" si="10"/>
        <v>0.10162601626016254</v>
      </c>
      <c r="J99" s="64">
        <f t="shared" si="11"/>
        <v>0.62500000000000011</v>
      </c>
    </row>
    <row r="100" spans="1:10" customFormat="1" x14ac:dyDescent="0.25">
      <c r="B100" s="10">
        <v>44333</v>
      </c>
      <c r="C100" s="143" t="s">
        <v>514</v>
      </c>
      <c r="D100" s="150" t="s">
        <v>513</v>
      </c>
      <c r="E100" s="145">
        <v>6.15</v>
      </c>
      <c r="F100" s="145">
        <v>5.44</v>
      </c>
      <c r="G100" s="146">
        <v>44333</v>
      </c>
      <c r="H100" s="147">
        <v>6.55</v>
      </c>
      <c r="I100" s="148">
        <f t="shared" si="10"/>
        <v>6.5040650406503975E-2</v>
      </c>
      <c r="J100" s="64">
        <f t="shared" si="11"/>
        <v>0.56338028169014009</v>
      </c>
    </row>
    <row r="101" spans="1:10" customFormat="1" x14ac:dyDescent="0.25">
      <c r="B101" s="10">
        <v>44334</v>
      </c>
      <c r="C101" s="143" t="s">
        <v>516</v>
      </c>
      <c r="D101" s="150" t="s">
        <v>515</v>
      </c>
      <c r="E101" s="145">
        <v>4.2300000000000004</v>
      </c>
      <c r="F101" s="145">
        <v>3.42</v>
      </c>
      <c r="G101" s="146">
        <v>44334</v>
      </c>
      <c r="H101" s="147">
        <v>3.92</v>
      </c>
      <c r="I101" s="148">
        <f t="shared" si="10"/>
        <v>-7.3286052009456371E-2</v>
      </c>
      <c r="J101" s="64">
        <f t="shared" si="11"/>
        <v>-0.38271604938271642</v>
      </c>
    </row>
    <row r="102" spans="1:10" customFormat="1" x14ac:dyDescent="0.25">
      <c r="B102" s="10">
        <v>44335</v>
      </c>
      <c r="C102" s="143" t="s">
        <v>517</v>
      </c>
      <c r="D102" s="150" t="s">
        <v>450</v>
      </c>
      <c r="E102" s="145">
        <v>4.79</v>
      </c>
      <c r="F102" s="145">
        <v>4.03</v>
      </c>
      <c r="G102" s="146">
        <v>44335</v>
      </c>
      <c r="H102" s="147">
        <v>5.7</v>
      </c>
      <c r="I102" s="148">
        <f t="shared" si="10"/>
        <v>0.1899791231732777</v>
      </c>
      <c r="J102" s="64">
        <f t="shared" si="11"/>
        <v>1.1973684210526321</v>
      </c>
    </row>
    <row r="103" spans="1:10" customFormat="1" x14ac:dyDescent="0.25">
      <c r="A103" s="10" t="s">
        <v>0</v>
      </c>
      <c r="B103" s="10">
        <v>44335</v>
      </c>
      <c r="C103" s="143" t="s">
        <v>520</v>
      </c>
      <c r="D103" s="144" t="s">
        <v>521</v>
      </c>
      <c r="E103" s="145">
        <v>1.72</v>
      </c>
      <c r="F103" s="145">
        <v>0</v>
      </c>
      <c r="G103" s="146">
        <v>44335</v>
      </c>
      <c r="H103" s="147">
        <v>2.59</v>
      </c>
      <c r="I103" s="148">
        <f>(H103/E103-1)</f>
        <v>0.5058139534883721</v>
      </c>
      <c r="J103" s="64">
        <f>(H103-E103)/(E103-F103)</f>
        <v>0.50581395348837199</v>
      </c>
    </row>
    <row r="104" spans="1:10" customFormat="1" x14ac:dyDescent="0.25">
      <c r="A104" s="10" t="s">
        <v>0</v>
      </c>
      <c r="B104" s="10">
        <v>44335</v>
      </c>
      <c r="C104" s="143" t="s">
        <v>470</v>
      </c>
      <c r="D104" s="144" t="s">
        <v>471</v>
      </c>
      <c r="E104" s="145">
        <v>1.22</v>
      </c>
      <c r="F104" s="145">
        <v>0</v>
      </c>
      <c r="G104" s="146">
        <v>44335</v>
      </c>
      <c r="H104" s="147">
        <v>1.69</v>
      </c>
      <c r="I104" s="148">
        <f>(H104/E104-1)</f>
        <v>0.38524590163934436</v>
      </c>
      <c r="J104" s="64">
        <f>(H104-E104)/(E104-F104)</f>
        <v>0.38524590163934425</v>
      </c>
    </row>
    <row r="105" spans="1:10" customFormat="1" x14ac:dyDescent="0.25">
      <c r="B105" s="10">
        <v>44341</v>
      </c>
      <c r="C105" s="143" t="s">
        <v>533</v>
      </c>
      <c r="D105" s="150" t="s">
        <v>534</v>
      </c>
      <c r="E105" s="145">
        <v>5.49</v>
      </c>
      <c r="F105" s="145">
        <v>4.6399999999999997</v>
      </c>
      <c r="G105" s="146">
        <v>44341</v>
      </c>
      <c r="H105" s="147">
        <v>5.14</v>
      </c>
      <c r="I105" s="148">
        <f t="shared" ref="I105:I110" si="12">(H105/E105-1)</f>
        <v>-6.375227686703111E-2</v>
      </c>
      <c r="J105" s="64">
        <f t="shared" ref="J105:J110" si="13">(H105-E105)/(E105-F105)</f>
        <v>-0.41176470588235331</v>
      </c>
    </row>
    <row r="106" spans="1:10" customFormat="1" x14ac:dyDescent="0.25">
      <c r="B106" s="10">
        <v>44342</v>
      </c>
      <c r="C106" s="143" t="s">
        <v>537</v>
      </c>
      <c r="D106" s="150" t="s">
        <v>538</v>
      </c>
      <c r="E106" s="145">
        <v>3.06</v>
      </c>
      <c r="F106" s="145">
        <v>2.34</v>
      </c>
      <c r="G106" s="146">
        <v>44342</v>
      </c>
      <c r="H106" s="147">
        <v>2.31</v>
      </c>
      <c r="I106" s="148">
        <f t="shared" si="12"/>
        <v>-0.24509803921568629</v>
      </c>
      <c r="J106" s="64">
        <f t="shared" si="13"/>
        <v>-1.0416666666666663</v>
      </c>
    </row>
    <row r="107" spans="1:10" customFormat="1" x14ac:dyDescent="0.25">
      <c r="B107" s="10">
        <v>44342</v>
      </c>
      <c r="C107" s="143" t="s">
        <v>539</v>
      </c>
      <c r="D107" s="150" t="s">
        <v>540</v>
      </c>
      <c r="E107" s="145">
        <v>3.96</v>
      </c>
      <c r="F107" s="145">
        <v>3.26</v>
      </c>
      <c r="G107" s="146">
        <v>44343</v>
      </c>
      <c r="H107" s="147">
        <v>3.21</v>
      </c>
      <c r="I107" s="148">
        <f t="shared" si="12"/>
        <v>-0.18939393939393945</v>
      </c>
      <c r="J107" s="64">
        <f t="shared" si="13"/>
        <v>-1.0714285714285712</v>
      </c>
    </row>
    <row r="108" spans="1:10" customFormat="1" x14ac:dyDescent="0.25">
      <c r="B108" s="10">
        <v>44343</v>
      </c>
      <c r="C108" s="143" t="s">
        <v>546</v>
      </c>
      <c r="D108" s="150" t="s">
        <v>545</v>
      </c>
      <c r="E108" s="145">
        <v>3.98</v>
      </c>
      <c r="F108" s="145">
        <v>3.28</v>
      </c>
      <c r="G108" s="146">
        <v>44344</v>
      </c>
      <c r="H108" s="147">
        <v>4.3899999999999997</v>
      </c>
      <c r="I108" s="148">
        <f t="shared" si="12"/>
        <v>0.10301507537688437</v>
      </c>
      <c r="J108" s="64">
        <f t="shared" si="13"/>
        <v>0.58571428571428519</v>
      </c>
    </row>
    <row r="109" spans="1:10" customFormat="1" x14ac:dyDescent="0.25">
      <c r="B109" s="10">
        <v>44348</v>
      </c>
      <c r="C109" s="143" t="s">
        <v>549</v>
      </c>
      <c r="D109" s="150" t="s">
        <v>550</v>
      </c>
      <c r="E109" s="145">
        <v>4.3</v>
      </c>
      <c r="F109" s="145">
        <v>3.55</v>
      </c>
      <c r="G109" s="146">
        <v>44348</v>
      </c>
      <c r="H109" s="147">
        <v>5.0199999999999996</v>
      </c>
      <c r="I109" s="148">
        <f t="shared" si="12"/>
        <v>0.16744186046511622</v>
      </c>
      <c r="J109" s="64">
        <f t="shared" si="13"/>
        <v>0.95999999999999963</v>
      </c>
    </row>
    <row r="110" spans="1:10" customFormat="1" x14ac:dyDescent="0.25">
      <c r="B110" s="10">
        <v>44348</v>
      </c>
      <c r="C110" s="143" t="s">
        <v>553</v>
      </c>
      <c r="D110" s="150" t="s">
        <v>552</v>
      </c>
      <c r="E110" s="145">
        <v>3.59</v>
      </c>
      <c r="F110" s="145">
        <v>2.81</v>
      </c>
      <c r="G110" s="146">
        <v>44348</v>
      </c>
      <c r="H110" s="147">
        <v>4.2</v>
      </c>
      <c r="I110" s="148">
        <f t="shared" si="12"/>
        <v>0.16991643454039007</v>
      </c>
      <c r="J110" s="64">
        <f t="shared" si="13"/>
        <v>0.7820512820512826</v>
      </c>
    </row>
    <row r="111" spans="1:10" customFormat="1" x14ac:dyDescent="0.25">
      <c r="A111" s="10" t="s">
        <v>0</v>
      </c>
      <c r="B111" s="10">
        <v>44348</v>
      </c>
      <c r="C111" s="143" t="s">
        <v>556</v>
      </c>
      <c r="D111" s="144" t="s">
        <v>557</v>
      </c>
      <c r="E111" s="145">
        <v>2.6</v>
      </c>
      <c r="F111" s="145">
        <v>0</v>
      </c>
      <c r="G111" s="146">
        <v>44349</v>
      </c>
      <c r="H111" s="147">
        <v>2.52</v>
      </c>
      <c r="I111" s="148">
        <f t="shared" ref="I111:I119" si="14">(H111/E111-1)</f>
        <v>-3.0769230769230771E-2</v>
      </c>
      <c r="J111" s="64">
        <f t="shared" ref="J111:J119" si="15">(H111-E111)/(E111-F111)</f>
        <v>-3.0769230769230795E-2</v>
      </c>
    </row>
    <row r="112" spans="1:10" customFormat="1" x14ac:dyDescent="0.25">
      <c r="B112" s="10">
        <v>44354</v>
      </c>
      <c r="C112" s="143" t="s">
        <v>558</v>
      </c>
      <c r="D112" s="150" t="s">
        <v>559</v>
      </c>
      <c r="E112" s="145">
        <v>3.94</v>
      </c>
      <c r="F112" s="145">
        <v>3.29</v>
      </c>
      <c r="G112" s="146">
        <v>44354</v>
      </c>
      <c r="H112" s="147">
        <v>4.54</v>
      </c>
      <c r="I112" s="148">
        <f t="shared" si="14"/>
        <v>0.15228426395939088</v>
      </c>
      <c r="J112" s="64">
        <f t="shared" si="15"/>
        <v>0.92307692307692335</v>
      </c>
    </row>
    <row r="113" spans="1:10" customFormat="1" x14ac:dyDescent="0.25">
      <c r="B113" s="10">
        <v>44355</v>
      </c>
      <c r="C113" s="143" t="s">
        <v>565</v>
      </c>
      <c r="D113" s="150" t="s">
        <v>564</v>
      </c>
      <c r="E113" s="145">
        <v>3.51</v>
      </c>
      <c r="F113" s="145">
        <v>2.74</v>
      </c>
      <c r="G113" s="146">
        <v>44355</v>
      </c>
      <c r="H113" s="147">
        <v>3.24</v>
      </c>
      <c r="I113" s="148">
        <f t="shared" si="14"/>
        <v>-7.6923076923076761E-2</v>
      </c>
      <c r="J113" s="64">
        <f t="shared" si="15"/>
        <v>-0.35064935064935027</v>
      </c>
    </row>
    <row r="114" spans="1:10" customFormat="1" x14ac:dyDescent="0.25">
      <c r="A114" s="10" t="s">
        <v>0</v>
      </c>
      <c r="B114" s="10">
        <v>44355</v>
      </c>
      <c r="C114" s="143" t="s">
        <v>566</v>
      </c>
      <c r="D114" s="144" t="s">
        <v>567</v>
      </c>
      <c r="E114" s="145">
        <v>1.1499999999999999</v>
      </c>
      <c r="F114" s="145">
        <v>0</v>
      </c>
      <c r="G114" s="146">
        <v>44356</v>
      </c>
      <c r="H114" s="147">
        <v>1.73</v>
      </c>
      <c r="I114" s="148">
        <f t="shared" si="14"/>
        <v>0.50434782608695672</v>
      </c>
      <c r="J114" s="64">
        <f t="shared" si="15"/>
        <v>0.50434782608695661</v>
      </c>
    </row>
    <row r="115" spans="1:10" customFormat="1" x14ac:dyDescent="0.25">
      <c r="A115" s="10" t="s">
        <v>0</v>
      </c>
      <c r="B115" s="10">
        <v>44364</v>
      </c>
      <c r="C115" s="143" t="s">
        <v>577</v>
      </c>
      <c r="D115" s="144" t="s">
        <v>576</v>
      </c>
      <c r="E115" s="145">
        <v>0.84</v>
      </c>
      <c r="F115" s="145">
        <v>0</v>
      </c>
      <c r="G115" s="146" t="s">
        <v>581</v>
      </c>
      <c r="H115" s="147">
        <v>0.89</v>
      </c>
      <c r="I115" s="148">
        <f t="shared" si="14"/>
        <v>5.9523809523809534E-2</v>
      </c>
      <c r="J115" s="64">
        <f t="shared" si="15"/>
        <v>5.9523809523809576E-2</v>
      </c>
    </row>
    <row r="116" spans="1:10" customFormat="1" x14ac:dyDescent="0.25">
      <c r="A116" s="10" t="s">
        <v>0</v>
      </c>
      <c r="B116" s="10">
        <v>44365</v>
      </c>
      <c r="C116" s="143" t="s">
        <v>582</v>
      </c>
      <c r="D116" s="144" t="s">
        <v>583</v>
      </c>
      <c r="E116" s="145">
        <v>2.85</v>
      </c>
      <c r="F116" s="145">
        <v>0</v>
      </c>
      <c r="G116" s="146">
        <v>44365</v>
      </c>
      <c r="H116" s="147">
        <v>4.33</v>
      </c>
      <c r="I116" s="148">
        <f t="shared" si="14"/>
        <v>0.51929824561403515</v>
      </c>
      <c r="J116" s="64">
        <f t="shared" si="15"/>
        <v>0.51929824561403504</v>
      </c>
    </row>
    <row r="117" spans="1:10" customFormat="1" x14ac:dyDescent="0.25">
      <c r="B117" s="10">
        <v>44368</v>
      </c>
      <c r="C117" s="143" t="s">
        <v>586</v>
      </c>
      <c r="D117" s="150" t="s">
        <v>587</v>
      </c>
      <c r="E117" s="145">
        <v>4.01</v>
      </c>
      <c r="F117" s="145">
        <v>3.17</v>
      </c>
      <c r="G117" s="146">
        <v>44368</v>
      </c>
      <c r="H117" s="147">
        <v>4.66</v>
      </c>
      <c r="I117" s="148">
        <f t="shared" si="14"/>
        <v>0.16209476309226933</v>
      </c>
      <c r="J117" s="64">
        <f t="shared" si="15"/>
        <v>0.77380952380952439</v>
      </c>
    </row>
    <row r="118" spans="1:10" customFormat="1" x14ac:dyDescent="0.25">
      <c r="B118" s="10">
        <v>44368</v>
      </c>
      <c r="C118" s="143" t="s">
        <v>588</v>
      </c>
      <c r="D118" s="150" t="s">
        <v>589</v>
      </c>
      <c r="E118" s="145">
        <v>2.1800000000000002</v>
      </c>
      <c r="F118" s="145">
        <v>1.53</v>
      </c>
      <c r="G118" s="146">
        <v>44368</v>
      </c>
      <c r="H118" s="147">
        <v>3.16</v>
      </c>
      <c r="I118" s="148">
        <f t="shared" si="14"/>
        <v>0.44954128440366969</v>
      </c>
      <c r="J118" s="64">
        <f t="shared" si="15"/>
        <v>1.5076923076923074</v>
      </c>
    </row>
    <row r="119" spans="1:10" customFormat="1" x14ac:dyDescent="0.25">
      <c r="A119" s="10" t="s">
        <v>0</v>
      </c>
      <c r="B119" s="10">
        <v>44370</v>
      </c>
      <c r="C119" s="143" t="s">
        <v>600</v>
      </c>
      <c r="D119" s="144" t="s">
        <v>601</v>
      </c>
      <c r="E119" s="145">
        <v>2.37</v>
      </c>
      <c r="F119" s="145">
        <v>0</v>
      </c>
      <c r="G119" s="146">
        <v>44371</v>
      </c>
      <c r="H119" s="147">
        <v>2.54</v>
      </c>
      <c r="I119" s="148">
        <f t="shared" si="14"/>
        <v>7.1729957805907185E-2</v>
      </c>
      <c r="J119" s="64">
        <f t="shared" si="15"/>
        <v>7.1729957805907144E-2</v>
      </c>
    </row>
    <row r="120" spans="1:10" customFormat="1" x14ac:dyDescent="0.25">
      <c r="B120" s="10">
        <v>44371</v>
      </c>
      <c r="C120" s="143" t="s">
        <v>606</v>
      </c>
      <c r="D120" s="150" t="s">
        <v>605</v>
      </c>
      <c r="E120" s="145">
        <v>6.01</v>
      </c>
      <c r="F120" s="145">
        <v>5.41</v>
      </c>
      <c r="G120" s="146">
        <v>44371</v>
      </c>
      <c r="H120" s="147">
        <v>6.31</v>
      </c>
      <c r="I120" s="148">
        <f>(H120/E120-1)</f>
        <v>4.991680532445919E-2</v>
      </c>
      <c r="J120" s="64">
        <f>(H120-E120)/(E120-F120)</f>
        <v>0.5</v>
      </c>
    </row>
    <row r="121" spans="1:10" customFormat="1" x14ac:dyDescent="0.25">
      <c r="B121" s="10">
        <v>44378</v>
      </c>
      <c r="C121" s="143" t="s">
        <v>618</v>
      </c>
      <c r="D121" s="150" t="s">
        <v>617</v>
      </c>
      <c r="E121" s="145">
        <v>3.79</v>
      </c>
      <c r="F121" s="145">
        <v>3.04</v>
      </c>
      <c r="G121" s="146">
        <v>44378</v>
      </c>
      <c r="H121" s="147">
        <v>5.37</v>
      </c>
      <c r="I121" s="148">
        <f t="shared" ref="I121:I141" si="16">(H121/E121-1)</f>
        <v>0.41688654353562016</v>
      </c>
      <c r="J121" s="64">
        <f t="shared" ref="J121:J141" si="17">(H121-E121)/(E121-F121)</f>
        <v>2.1066666666666669</v>
      </c>
    </row>
    <row r="122" spans="1:10" customFormat="1" x14ac:dyDescent="0.25">
      <c r="B122" s="10">
        <v>44378</v>
      </c>
      <c r="C122" s="143" t="s">
        <v>619</v>
      </c>
      <c r="D122" s="150" t="s">
        <v>620</v>
      </c>
      <c r="E122" s="145">
        <v>6.39</v>
      </c>
      <c r="F122" s="145">
        <v>5.62</v>
      </c>
      <c r="G122" s="146">
        <v>44378</v>
      </c>
      <c r="H122" s="147">
        <v>5.91</v>
      </c>
      <c r="I122" s="148">
        <f t="shared" si="16"/>
        <v>-7.5117370892018753E-2</v>
      </c>
      <c r="J122" s="64">
        <f t="shared" si="17"/>
        <v>-0.62337662337662314</v>
      </c>
    </row>
    <row r="123" spans="1:10" customFormat="1" x14ac:dyDescent="0.25">
      <c r="A123" s="10" t="s">
        <v>0</v>
      </c>
      <c r="B123" s="10">
        <v>44378</v>
      </c>
      <c r="C123" s="143" t="s">
        <v>622</v>
      </c>
      <c r="D123" s="144" t="s">
        <v>621</v>
      </c>
      <c r="E123" s="145">
        <v>2.2599999999999998</v>
      </c>
      <c r="F123" s="145">
        <v>0</v>
      </c>
      <c r="G123" s="146">
        <v>44379</v>
      </c>
      <c r="H123" s="147">
        <v>2.15</v>
      </c>
      <c r="I123" s="148">
        <f t="shared" si="16"/>
        <v>-4.8672566371681381E-2</v>
      </c>
      <c r="J123" s="64">
        <f t="shared" si="17"/>
        <v>-4.8672566371681367E-2</v>
      </c>
    </row>
    <row r="124" spans="1:10" customFormat="1" x14ac:dyDescent="0.25">
      <c r="A124" s="10" t="s">
        <v>0</v>
      </c>
      <c r="B124" s="10">
        <v>44382</v>
      </c>
      <c r="C124" s="143" t="s">
        <v>622</v>
      </c>
      <c r="D124" s="144" t="s">
        <v>621</v>
      </c>
      <c r="E124" s="145">
        <v>2.0499999999999998</v>
      </c>
      <c r="F124" s="145">
        <v>0</v>
      </c>
      <c r="G124" s="146">
        <v>44383</v>
      </c>
      <c r="H124" s="147">
        <v>2.14</v>
      </c>
      <c r="I124" s="148">
        <f t="shared" si="16"/>
        <v>4.3902439024390505E-2</v>
      </c>
      <c r="J124" s="64">
        <f t="shared" si="17"/>
        <v>4.3902439024390394E-2</v>
      </c>
    </row>
    <row r="125" spans="1:10" customFormat="1" x14ac:dyDescent="0.25">
      <c r="B125" s="10">
        <v>44383</v>
      </c>
      <c r="C125" s="143" t="s">
        <v>628</v>
      </c>
      <c r="D125" s="150" t="s">
        <v>629</v>
      </c>
      <c r="E125" s="145">
        <v>6.09</v>
      </c>
      <c r="F125" s="145">
        <v>5.2</v>
      </c>
      <c r="G125" s="146">
        <v>44384</v>
      </c>
      <c r="H125" s="147">
        <v>5.82</v>
      </c>
      <c r="I125" s="148">
        <f t="shared" si="16"/>
        <v>-4.4334975369458074E-2</v>
      </c>
      <c r="J125" s="64">
        <f t="shared" si="17"/>
        <v>-0.30337078651685356</v>
      </c>
    </row>
    <row r="126" spans="1:10" customFormat="1" x14ac:dyDescent="0.25">
      <c r="B126" s="10">
        <v>44385</v>
      </c>
      <c r="C126" s="143" t="s">
        <v>633</v>
      </c>
      <c r="D126" s="150" t="s">
        <v>632</v>
      </c>
      <c r="E126" s="145">
        <v>3.64</v>
      </c>
      <c r="F126" s="145">
        <v>2.97</v>
      </c>
      <c r="G126" s="146">
        <v>44385</v>
      </c>
      <c r="H126" s="147">
        <v>4.62</v>
      </c>
      <c r="I126" s="148">
        <f t="shared" si="16"/>
        <v>0.26923076923076916</v>
      </c>
      <c r="J126" s="64">
        <f t="shared" si="17"/>
        <v>1.4626865671641793</v>
      </c>
    </row>
    <row r="127" spans="1:10" customFormat="1" x14ac:dyDescent="0.25">
      <c r="A127" s="10" t="s">
        <v>0</v>
      </c>
      <c r="B127" s="10">
        <v>44385</v>
      </c>
      <c r="C127" s="143" t="s">
        <v>634</v>
      </c>
      <c r="D127" s="144" t="s">
        <v>635</v>
      </c>
      <c r="E127" s="145">
        <v>2.0299999999999998</v>
      </c>
      <c r="F127" s="145">
        <v>0</v>
      </c>
      <c r="G127" s="146">
        <v>44385</v>
      </c>
      <c r="H127" s="147">
        <v>2.38</v>
      </c>
      <c r="I127" s="148">
        <f t="shared" si="16"/>
        <v>0.1724137931034484</v>
      </c>
      <c r="J127" s="64">
        <f t="shared" si="17"/>
        <v>0.17241379310344834</v>
      </c>
    </row>
    <row r="128" spans="1:10" customFormat="1" x14ac:dyDescent="0.25">
      <c r="A128" s="10" t="s">
        <v>0</v>
      </c>
      <c r="B128" s="10">
        <v>44385</v>
      </c>
      <c r="C128" s="143" t="s">
        <v>636</v>
      </c>
      <c r="D128" s="144" t="s">
        <v>637</v>
      </c>
      <c r="E128" s="145">
        <v>1.39</v>
      </c>
      <c r="F128" s="145">
        <v>0</v>
      </c>
      <c r="G128" s="146">
        <v>44385</v>
      </c>
      <c r="H128" s="147">
        <v>1.8</v>
      </c>
      <c r="I128" s="148">
        <f t="shared" si="16"/>
        <v>0.29496402877697858</v>
      </c>
      <c r="J128" s="64">
        <f t="shared" si="17"/>
        <v>0.29496402877697853</v>
      </c>
    </row>
    <row r="129" spans="1:10" customFormat="1" x14ac:dyDescent="0.25">
      <c r="B129" s="10">
        <v>44389</v>
      </c>
      <c r="C129" s="143" t="s">
        <v>643</v>
      </c>
      <c r="D129" s="150" t="s">
        <v>642</v>
      </c>
      <c r="E129" s="145">
        <v>6.88</v>
      </c>
      <c r="F129" s="145">
        <v>6.11</v>
      </c>
      <c r="G129" s="146">
        <v>44389</v>
      </c>
      <c r="H129" s="147">
        <v>7.49</v>
      </c>
      <c r="I129" s="148">
        <f t="shared" si="16"/>
        <v>8.8662790697674465E-2</v>
      </c>
      <c r="J129" s="64">
        <f t="shared" si="17"/>
        <v>0.79220779220779303</v>
      </c>
    </row>
    <row r="130" spans="1:10" customFormat="1" x14ac:dyDescent="0.25">
      <c r="B130" s="10">
        <v>44389</v>
      </c>
      <c r="C130" s="143" t="s">
        <v>644</v>
      </c>
      <c r="D130" s="144" t="s">
        <v>645</v>
      </c>
      <c r="E130" s="145">
        <v>2.25</v>
      </c>
      <c r="F130" s="145">
        <v>0</v>
      </c>
      <c r="G130" s="146">
        <v>44389</v>
      </c>
      <c r="H130" s="147">
        <v>3.02</v>
      </c>
      <c r="I130" s="148">
        <f t="shared" si="16"/>
        <v>0.34222222222222221</v>
      </c>
      <c r="J130" s="64">
        <f t="shared" si="17"/>
        <v>0.34222222222222221</v>
      </c>
    </row>
    <row r="131" spans="1:10" customFormat="1" x14ac:dyDescent="0.25">
      <c r="A131" s="10" t="s">
        <v>0</v>
      </c>
      <c r="B131" s="10">
        <v>44390</v>
      </c>
      <c r="C131" s="143" t="s">
        <v>649</v>
      </c>
      <c r="D131" s="144" t="s">
        <v>648</v>
      </c>
      <c r="E131" s="145">
        <v>1.57</v>
      </c>
      <c r="F131" s="145">
        <v>0</v>
      </c>
      <c r="G131" s="146">
        <v>44392</v>
      </c>
      <c r="H131" s="147">
        <v>1.43</v>
      </c>
      <c r="I131" s="148">
        <f t="shared" si="16"/>
        <v>-8.9171974522293085E-2</v>
      </c>
      <c r="J131" s="64">
        <f t="shared" si="17"/>
        <v>-8.9171974522293071E-2</v>
      </c>
    </row>
    <row r="132" spans="1:10" customFormat="1" x14ac:dyDescent="0.25">
      <c r="B132" s="10">
        <v>44392</v>
      </c>
      <c r="C132" s="143" t="s">
        <v>655</v>
      </c>
      <c r="D132" s="150" t="s">
        <v>654</v>
      </c>
      <c r="E132" s="145">
        <v>4.07</v>
      </c>
      <c r="F132" s="145">
        <v>3.47</v>
      </c>
      <c r="G132" s="146">
        <v>44392</v>
      </c>
      <c r="H132" s="147">
        <v>4.59</v>
      </c>
      <c r="I132" s="148">
        <f t="shared" si="16"/>
        <v>0.12776412776412771</v>
      </c>
      <c r="J132" s="64">
        <f t="shared" si="17"/>
        <v>0.86666666666666581</v>
      </c>
    </row>
    <row r="133" spans="1:10" customFormat="1" x14ac:dyDescent="0.25">
      <c r="A133" s="10" t="s">
        <v>0</v>
      </c>
      <c r="B133" s="10">
        <v>44392</v>
      </c>
      <c r="C133" s="143" t="s">
        <v>701</v>
      </c>
      <c r="D133" s="144" t="s">
        <v>658</v>
      </c>
      <c r="E133" s="145">
        <v>0.98</v>
      </c>
      <c r="F133" s="145">
        <v>0</v>
      </c>
      <c r="G133" s="146" t="s">
        <v>661</v>
      </c>
      <c r="H133" s="147">
        <v>0.63</v>
      </c>
      <c r="I133" s="148">
        <f t="shared" si="16"/>
        <v>-0.3571428571428571</v>
      </c>
      <c r="J133" s="64">
        <f t="shared" si="17"/>
        <v>-0.35714285714285715</v>
      </c>
    </row>
    <row r="134" spans="1:10" customFormat="1" x14ac:dyDescent="0.25">
      <c r="B134" s="10">
        <v>44396</v>
      </c>
      <c r="C134" s="143" t="s">
        <v>662</v>
      </c>
      <c r="D134" s="150" t="s">
        <v>663</v>
      </c>
      <c r="E134" s="145">
        <v>3.48</v>
      </c>
      <c r="F134" s="145">
        <v>2.71</v>
      </c>
      <c r="G134" s="146">
        <v>44396</v>
      </c>
      <c r="H134" s="147">
        <v>2.69</v>
      </c>
      <c r="I134" s="148">
        <f t="shared" si="16"/>
        <v>-0.22701149425287359</v>
      </c>
      <c r="J134" s="64">
        <f t="shared" si="17"/>
        <v>-1.025974025974026</v>
      </c>
    </row>
    <row r="135" spans="1:10" customFormat="1" x14ac:dyDescent="0.25">
      <c r="B135" s="10">
        <v>44396</v>
      </c>
      <c r="C135" s="143" t="s">
        <v>667</v>
      </c>
      <c r="D135" s="150" t="s">
        <v>666</v>
      </c>
      <c r="E135" s="145">
        <v>3.67</v>
      </c>
      <c r="F135" s="145">
        <v>2.93</v>
      </c>
      <c r="G135" s="146">
        <v>44397</v>
      </c>
      <c r="H135" s="147">
        <v>4.72</v>
      </c>
      <c r="I135" s="148">
        <f t="shared" si="16"/>
        <v>0.28610354223433232</v>
      </c>
      <c r="J135" s="64">
        <f t="shared" si="17"/>
        <v>1.4189189189189191</v>
      </c>
    </row>
    <row r="136" spans="1:10" customFormat="1" x14ac:dyDescent="0.25">
      <c r="B136" s="10">
        <v>44397</v>
      </c>
      <c r="C136" s="143" t="s">
        <v>673</v>
      </c>
      <c r="D136" s="150" t="s">
        <v>674</v>
      </c>
      <c r="E136" s="145">
        <v>5.99</v>
      </c>
      <c r="F136" s="145">
        <v>5.22</v>
      </c>
      <c r="G136" s="146">
        <v>44397</v>
      </c>
      <c r="H136" s="147">
        <v>5.22</v>
      </c>
      <c r="I136" s="148">
        <f t="shared" si="16"/>
        <v>-0.12854757929883143</v>
      </c>
      <c r="J136" s="64">
        <f t="shared" si="17"/>
        <v>-1</v>
      </c>
    </row>
    <row r="137" spans="1:10" customFormat="1" x14ac:dyDescent="0.25">
      <c r="B137" s="10">
        <v>44398</v>
      </c>
      <c r="C137" s="143" t="s">
        <v>678</v>
      </c>
      <c r="D137" s="150" t="s">
        <v>677</v>
      </c>
      <c r="E137" s="145">
        <v>4.07</v>
      </c>
      <c r="F137" s="145">
        <v>3.37</v>
      </c>
      <c r="G137" s="146">
        <v>44398</v>
      </c>
      <c r="H137" s="147">
        <v>4.3</v>
      </c>
      <c r="I137" s="148">
        <f t="shared" si="16"/>
        <v>5.6511056511056479E-2</v>
      </c>
      <c r="J137" s="64">
        <f t="shared" si="17"/>
        <v>0.32857142857142785</v>
      </c>
    </row>
    <row r="138" spans="1:10" customFormat="1" x14ac:dyDescent="0.25">
      <c r="A138" s="10" t="s">
        <v>0</v>
      </c>
      <c r="B138" s="10">
        <v>44411</v>
      </c>
      <c r="C138" s="143" t="s">
        <v>700</v>
      </c>
      <c r="D138" s="144" t="s">
        <v>702</v>
      </c>
      <c r="E138" s="145">
        <v>2.4900000000000002</v>
      </c>
      <c r="F138" s="145">
        <v>0</v>
      </c>
      <c r="G138" s="146">
        <v>44412</v>
      </c>
      <c r="H138" s="147">
        <v>2.2599999999999998</v>
      </c>
      <c r="I138" s="148">
        <f t="shared" si="16"/>
        <v>-9.2369477911646736E-2</v>
      </c>
      <c r="J138" s="64">
        <f t="shared" si="17"/>
        <v>-9.236947791164675E-2</v>
      </c>
    </row>
    <row r="139" spans="1:10" customFormat="1" x14ac:dyDescent="0.25">
      <c r="B139" s="10">
        <v>44412</v>
      </c>
      <c r="C139" s="143" t="s">
        <v>704</v>
      </c>
      <c r="D139" s="150" t="s">
        <v>703</v>
      </c>
      <c r="E139" s="145">
        <v>3.89</v>
      </c>
      <c r="F139" s="145">
        <v>3.13</v>
      </c>
      <c r="G139" s="146">
        <v>44412</v>
      </c>
      <c r="H139" s="147">
        <v>4.1500000000000004</v>
      </c>
      <c r="I139" s="148">
        <f t="shared" si="16"/>
        <v>6.6838046272493568E-2</v>
      </c>
      <c r="J139" s="64">
        <f t="shared" si="17"/>
        <v>0.34210526315789491</v>
      </c>
    </row>
    <row r="140" spans="1:10" customFormat="1" x14ac:dyDescent="0.25">
      <c r="B140" s="10">
        <v>44414</v>
      </c>
      <c r="C140" s="143" t="s">
        <v>713</v>
      </c>
      <c r="D140" s="150" t="s">
        <v>714</v>
      </c>
      <c r="E140" s="145">
        <v>7.93</v>
      </c>
      <c r="F140" s="145">
        <v>7.22</v>
      </c>
      <c r="G140" s="146">
        <v>44414</v>
      </c>
      <c r="H140" s="147">
        <v>8.18</v>
      </c>
      <c r="I140" s="148">
        <f t="shared" si="16"/>
        <v>3.1525851197982346E-2</v>
      </c>
      <c r="J140" s="64">
        <f t="shared" si="17"/>
        <v>0.35211267605633806</v>
      </c>
    </row>
    <row r="141" spans="1:10" customFormat="1" x14ac:dyDescent="0.25">
      <c r="B141" s="10">
        <v>44417</v>
      </c>
      <c r="C141" s="143" t="s">
        <v>716</v>
      </c>
      <c r="D141" s="150" t="s">
        <v>715</v>
      </c>
      <c r="E141" s="145">
        <v>5.6</v>
      </c>
      <c r="F141" s="145">
        <v>4.83</v>
      </c>
      <c r="G141" s="146">
        <v>44418</v>
      </c>
      <c r="H141" s="147">
        <v>5.52</v>
      </c>
      <c r="I141" s="148">
        <f t="shared" si="16"/>
        <v>-1.4285714285714346E-2</v>
      </c>
      <c r="J141" s="64">
        <f t="shared" si="17"/>
        <v>-0.10389610389610404</v>
      </c>
    </row>
    <row r="142" spans="1:10" customFormat="1" x14ac:dyDescent="0.25">
      <c r="B142" s="10">
        <v>44418</v>
      </c>
      <c r="C142" s="143" t="s">
        <v>717</v>
      </c>
      <c r="D142" s="150" t="s">
        <v>718</v>
      </c>
      <c r="E142" s="145">
        <v>5.51</v>
      </c>
      <c r="F142" s="145">
        <v>4.82</v>
      </c>
      <c r="G142" s="146">
        <v>44419</v>
      </c>
      <c r="H142" s="147">
        <v>5.55</v>
      </c>
      <c r="I142" s="148">
        <f>(H142/E142-1)</f>
        <v>7.2595281306715442E-3</v>
      </c>
      <c r="J142" s="64">
        <f>(H142-E142)/(E142-F142)</f>
        <v>5.7971014492753714E-2</v>
      </c>
    </row>
    <row r="143" spans="1:10" customFormat="1" x14ac:dyDescent="0.25">
      <c r="B143" s="10">
        <v>44419</v>
      </c>
      <c r="C143" s="143" t="s">
        <v>721</v>
      </c>
      <c r="D143" s="150" t="s">
        <v>720</v>
      </c>
      <c r="E143" s="145">
        <v>6.04</v>
      </c>
      <c r="F143" s="145">
        <v>5.34</v>
      </c>
      <c r="G143" s="146">
        <v>44419</v>
      </c>
      <c r="H143" s="147">
        <v>7.2</v>
      </c>
      <c r="I143" s="148">
        <f t="shared" ref="I143:I149" si="18">(H143/E143-1)</f>
        <v>0.19205298013245042</v>
      </c>
      <c r="J143" s="64">
        <f t="shared" ref="J143:J149" si="19">(H143-E143)/(E143-F143)</f>
        <v>1.657142857142857</v>
      </c>
    </row>
    <row r="144" spans="1:10" customFormat="1" x14ac:dyDescent="0.25">
      <c r="A144" s="10" t="s">
        <v>0</v>
      </c>
      <c r="B144" s="10">
        <v>44419</v>
      </c>
      <c r="C144" s="143" t="s">
        <v>724</v>
      </c>
      <c r="D144" s="144" t="s">
        <v>725</v>
      </c>
      <c r="E144" s="145">
        <v>1.42</v>
      </c>
      <c r="F144" s="145">
        <v>0</v>
      </c>
      <c r="G144" s="146">
        <v>44420</v>
      </c>
      <c r="H144" s="147">
        <v>1.27</v>
      </c>
      <c r="I144" s="148">
        <f t="shared" si="18"/>
        <v>-0.10563380281690138</v>
      </c>
      <c r="J144" s="64">
        <f t="shared" si="19"/>
        <v>-0.10563380281690135</v>
      </c>
    </row>
    <row r="145" spans="1:10" customFormat="1" x14ac:dyDescent="0.25">
      <c r="A145" s="10" t="s">
        <v>0</v>
      </c>
      <c r="B145" s="10">
        <v>44424</v>
      </c>
      <c r="C145" s="143" t="s">
        <v>734</v>
      </c>
      <c r="D145" s="144" t="s">
        <v>735</v>
      </c>
      <c r="E145" s="145">
        <v>1.33</v>
      </c>
      <c r="F145" s="145">
        <v>0</v>
      </c>
      <c r="G145" s="146">
        <v>44425</v>
      </c>
      <c r="H145" s="147">
        <v>1.48</v>
      </c>
      <c r="I145" s="148">
        <f t="shared" si="18"/>
        <v>0.11278195488721798</v>
      </c>
      <c r="J145" s="64">
        <f t="shared" si="19"/>
        <v>0.11278195488721797</v>
      </c>
    </row>
    <row r="146" spans="1:10" customFormat="1" x14ac:dyDescent="0.25">
      <c r="B146" s="10">
        <v>44425</v>
      </c>
      <c r="C146" s="143" t="s">
        <v>737</v>
      </c>
      <c r="D146" s="150" t="s">
        <v>738</v>
      </c>
      <c r="E146" s="145">
        <v>4.2699999999999996</v>
      </c>
      <c r="F146" s="145">
        <v>3.56</v>
      </c>
      <c r="G146" s="146">
        <v>44426</v>
      </c>
      <c r="H146" s="147">
        <v>3.55</v>
      </c>
      <c r="I146" s="148">
        <f t="shared" si="18"/>
        <v>-0.16861826697892268</v>
      </c>
      <c r="J146" s="64">
        <f t="shared" si="19"/>
        <v>-1.0140845070422539</v>
      </c>
    </row>
    <row r="147" spans="1:10" customFormat="1" x14ac:dyDescent="0.25">
      <c r="A147" s="10" t="s">
        <v>0</v>
      </c>
      <c r="B147" s="10">
        <v>44426</v>
      </c>
      <c r="C147" s="143" t="s">
        <v>734</v>
      </c>
      <c r="D147" s="144" t="s">
        <v>735</v>
      </c>
      <c r="E147" s="145">
        <v>0.95</v>
      </c>
      <c r="F147" s="145">
        <v>0</v>
      </c>
      <c r="G147" s="146">
        <v>44427</v>
      </c>
      <c r="H147" s="147">
        <v>1.87</v>
      </c>
      <c r="I147" s="148">
        <f t="shared" si="18"/>
        <v>0.96842105263157907</v>
      </c>
      <c r="J147" s="64">
        <f t="shared" si="19"/>
        <v>0.96842105263157918</v>
      </c>
    </row>
    <row r="148" spans="1:10" customFormat="1" x14ac:dyDescent="0.25">
      <c r="A148" s="10" t="s">
        <v>0</v>
      </c>
      <c r="B148" s="10">
        <v>44427</v>
      </c>
      <c r="C148" s="143" t="s">
        <v>747</v>
      </c>
      <c r="D148" s="144" t="s">
        <v>748</v>
      </c>
      <c r="E148" s="145">
        <v>3.81</v>
      </c>
      <c r="F148" s="145">
        <v>2.81</v>
      </c>
      <c r="G148" s="146">
        <v>44428</v>
      </c>
      <c r="H148" s="147">
        <v>3.72</v>
      </c>
      <c r="I148" s="148">
        <f t="shared" si="18"/>
        <v>-2.3622047244094446E-2</v>
      </c>
      <c r="J148" s="64">
        <f t="shared" si="19"/>
        <v>-8.9999999999999858E-2</v>
      </c>
    </row>
    <row r="149" spans="1:10" customFormat="1" x14ac:dyDescent="0.25">
      <c r="B149" s="10">
        <v>44438</v>
      </c>
      <c r="C149" s="143" t="s">
        <v>754</v>
      </c>
      <c r="D149" s="150" t="s">
        <v>753</v>
      </c>
      <c r="E149" s="145">
        <v>4.91</v>
      </c>
      <c r="F149" s="145">
        <v>4.2300000000000004</v>
      </c>
      <c r="G149" s="146">
        <v>44438</v>
      </c>
      <c r="H149" s="147">
        <v>5.24</v>
      </c>
      <c r="I149" s="148">
        <f t="shared" si="18"/>
        <v>6.720977596741351E-2</v>
      </c>
      <c r="J149" s="64">
        <f t="shared" si="19"/>
        <v>0.48529411764705915</v>
      </c>
    </row>
    <row r="150" spans="1:10" customFormat="1" x14ac:dyDescent="0.25">
      <c r="B150" s="10">
        <v>44439</v>
      </c>
      <c r="C150" s="143" t="s">
        <v>763</v>
      </c>
      <c r="D150" s="150" t="s">
        <v>762</v>
      </c>
      <c r="E150" s="145">
        <v>2.31</v>
      </c>
      <c r="F150" s="145">
        <v>1.61</v>
      </c>
      <c r="G150" s="146">
        <v>44439</v>
      </c>
      <c r="H150" s="147">
        <v>1.61</v>
      </c>
      <c r="I150" s="148">
        <f>(H150/E150-1)</f>
        <v>-0.30303030303030298</v>
      </c>
      <c r="J150" s="64">
        <f>(H150-E150)/(E150-F150)</f>
        <v>-1</v>
      </c>
    </row>
    <row r="151" spans="1:10" customFormat="1" x14ac:dyDescent="0.25">
      <c r="B151" s="10">
        <v>44440</v>
      </c>
      <c r="C151" s="143" t="s">
        <v>768</v>
      </c>
      <c r="D151" s="150" t="s">
        <v>769</v>
      </c>
      <c r="E151" s="145">
        <v>2.5299999999999998</v>
      </c>
      <c r="F151" s="145">
        <v>1.82</v>
      </c>
      <c r="G151" s="146">
        <v>44440</v>
      </c>
      <c r="H151" s="147">
        <v>2.97</v>
      </c>
      <c r="I151" s="148">
        <f t="shared" ref="I151:I154" si="20">(H151/E151-1)</f>
        <v>0.17391304347826098</v>
      </c>
      <c r="J151" s="64">
        <f t="shared" ref="J151:J154" si="21">(H151-E151)/(E151-F151)</f>
        <v>0.61971830985915566</v>
      </c>
    </row>
    <row r="152" spans="1:10" customFormat="1" x14ac:dyDescent="0.25">
      <c r="B152" s="10">
        <v>44441</v>
      </c>
      <c r="C152" s="143" t="s">
        <v>775</v>
      </c>
      <c r="D152" s="150" t="s">
        <v>776</v>
      </c>
      <c r="E152" s="145">
        <v>2.5499999999999998</v>
      </c>
      <c r="F152" s="145">
        <v>1.82</v>
      </c>
      <c r="G152" s="146">
        <v>44442</v>
      </c>
      <c r="H152" s="147">
        <v>2.64</v>
      </c>
      <c r="I152" s="148">
        <f t="shared" si="20"/>
        <v>3.529411764705892E-2</v>
      </c>
      <c r="J152" s="64">
        <f t="shared" si="21"/>
        <v>0.12328767123287716</v>
      </c>
    </row>
    <row r="153" spans="1:10" customFormat="1" x14ac:dyDescent="0.25">
      <c r="B153" s="10">
        <v>44442</v>
      </c>
      <c r="C153" s="143" t="s">
        <v>784</v>
      </c>
      <c r="D153" s="150" t="s">
        <v>696</v>
      </c>
      <c r="E153" s="145">
        <v>3.03</v>
      </c>
      <c r="F153" s="145">
        <v>2.4500000000000002</v>
      </c>
      <c r="G153" s="146">
        <v>44445</v>
      </c>
      <c r="H153" s="147">
        <v>2.4500000000000002</v>
      </c>
      <c r="I153" s="148">
        <f t="shared" si="20"/>
        <v>-0.19141914191419129</v>
      </c>
      <c r="J153" s="64">
        <f t="shared" si="21"/>
        <v>-1</v>
      </c>
    </row>
    <row r="154" spans="1:10" customFormat="1" x14ac:dyDescent="0.25">
      <c r="B154" s="10">
        <v>44446</v>
      </c>
      <c r="C154" s="143" t="s">
        <v>786</v>
      </c>
      <c r="D154" s="150" t="s">
        <v>785</v>
      </c>
      <c r="E154" s="145">
        <v>4.21</v>
      </c>
      <c r="F154" s="145">
        <v>3.49</v>
      </c>
      <c r="G154" s="146">
        <v>44446</v>
      </c>
      <c r="H154" s="147">
        <v>3.77</v>
      </c>
      <c r="I154" s="148">
        <f t="shared" si="20"/>
        <v>-0.10451306413301664</v>
      </c>
      <c r="J154" s="64">
        <f t="shared" si="21"/>
        <v>-0.61111111111111127</v>
      </c>
    </row>
    <row r="155" spans="1:10" customFormat="1" x14ac:dyDescent="0.25">
      <c r="B155" s="10">
        <v>44446</v>
      </c>
      <c r="C155" s="143" t="s">
        <v>787</v>
      </c>
      <c r="D155" s="150" t="s">
        <v>788</v>
      </c>
      <c r="E155" s="145">
        <v>2.0699999999999998</v>
      </c>
      <c r="F155" s="145">
        <v>1.77</v>
      </c>
      <c r="G155" s="146">
        <v>44446</v>
      </c>
      <c r="H155" s="147">
        <v>1.79</v>
      </c>
      <c r="I155" s="148">
        <f>(H155/E155-1)</f>
        <v>-0.13526570048309172</v>
      </c>
      <c r="J155" s="64">
        <f>(H155-E155)/(E155-F155)</f>
        <v>-0.93333333333333324</v>
      </c>
    </row>
    <row r="156" spans="1:10" customFormat="1" x14ac:dyDescent="0.25">
      <c r="B156" s="10">
        <v>44447</v>
      </c>
      <c r="C156" s="143" t="s">
        <v>791</v>
      </c>
      <c r="D156" s="150" t="s">
        <v>696</v>
      </c>
      <c r="E156" s="145">
        <v>2.15</v>
      </c>
      <c r="F156" s="145">
        <v>1.45</v>
      </c>
      <c r="G156" s="146">
        <v>44447</v>
      </c>
      <c r="H156" s="147">
        <v>3.98</v>
      </c>
      <c r="I156" s="148">
        <f t="shared" ref="I156:I158" si="22">(H156/E156-1)</f>
        <v>0.85116279069767442</v>
      </c>
      <c r="J156" s="64">
        <f t="shared" ref="J156:J158" si="23">(H156-E156)/(E156-F156)</f>
        <v>2.6142857142857148</v>
      </c>
    </row>
    <row r="157" spans="1:10" customFormat="1" x14ac:dyDescent="0.25">
      <c r="A157" s="10" t="s">
        <v>0</v>
      </c>
      <c r="B157" s="10">
        <v>44447</v>
      </c>
      <c r="C157" s="143" t="s">
        <v>793</v>
      </c>
      <c r="D157" s="144" t="s">
        <v>792</v>
      </c>
      <c r="E157" s="145">
        <v>3.54</v>
      </c>
      <c r="F157" s="145">
        <v>2.99</v>
      </c>
      <c r="G157" s="146">
        <v>44447</v>
      </c>
      <c r="H157" s="147">
        <v>2.99</v>
      </c>
      <c r="I157" s="148">
        <f t="shared" si="22"/>
        <v>-0.15536723163841804</v>
      </c>
      <c r="J157" s="64">
        <f t="shared" si="23"/>
        <v>-1</v>
      </c>
    </row>
    <row r="158" spans="1:10" customFormat="1" x14ac:dyDescent="0.25">
      <c r="B158" s="10">
        <v>44448</v>
      </c>
      <c r="C158" s="143" t="s">
        <v>797</v>
      </c>
      <c r="D158" s="150" t="s">
        <v>796</v>
      </c>
      <c r="E158" s="145">
        <v>5.1100000000000003</v>
      </c>
      <c r="F158" s="145">
        <v>4.3099999999999996</v>
      </c>
      <c r="G158" s="146">
        <v>44448</v>
      </c>
      <c r="H158" s="147">
        <v>4.3099999999999996</v>
      </c>
      <c r="I158" s="148">
        <f t="shared" si="22"/>
        <v>-0.15655577299412926</v>
      </c>
      <c r="J158" s="64">
        <f t="shared" si="23"/>
        <v>-1</v>
      </c>
    </row>
    <row r="159" spans="1:10" customFormat="1" x14ac:dyDescent="0.25">
      <c r="B159" s="10">
        <v>44449</v>
      </c>
      <c r="C159" s="143" t="s">
        <v>799</v>
      </c>
      <c r="D159" s="150" t="s">
        <v>798</v>
      </c>
      <c r="E159" s="145">
        <v>4.22</v>
      </c>
      <c r="F159" s="145">
        <v>3.45</v>
      </c>
      <c r="G159" s="146">
        <v>44449</v>
      </c>
      <c r="H159" s="147">
        <v>4.8</v>
      </c>
      <c r="I159" s="148">
        <f>(H159/E159-1)</f>
        <v>0.13744075829383884</v>
      </c>
      <c r="J159" s="64">
        <f>(H159-E159)/(E159-F159)</f>
        <v>0.75324675324675372</v>
      </c>
    </row>
    <row r="160" spans="1:10" customFormat="1" x14ac:dyDescent="0.25">
      <c r="B160" s="10">
        <v>44452</v>
      </c>
      <c r="C160" s="143" t="s">
        <v>805</v>
      </c>
      <c r="D160" s="150" t="s">
        <v>804</v>
      </c>
      <c r="E160" s="145">
        <v>3.26</v>
      </c>
      <c r="F160" s="145">
        <v>2.56</v>
      </c>
      <c r="G160" s="146">
        <v>44452</v>
      </c>
      <c r="H160" s="147">
        <v>3.78</v>
      </c>
      <c r="I160" s="148">
        <f>(H160/E160-1)</f>
        <v>0.1595092024539877</v>
      </c>
      <c r="J160" s="64">
        <f>(H160-E160)/(E160-F160)</f>
        <v>0.74285714285714322</v>
      </c>
    </row>
    <row r="161" spans="1:10" customFormat="1" x14ac:dyDescent="0.25">
      <c r="A161" s="10" t="s">
        <v>0</v>
      </c>
      <c r="B161" s="10">
        <v>44452</v>
      </c>
      <c r="C161" s="143" t="s">
        <v>807</v>
      </c>
      <c r="D161" s="144" t="s">
        <v>806</v>
      </c>
      <c r="E161" s="145">
        <v>1.21</v>
      </c>
      <c r="F161" s="145">
        <v>0</v>
      </c>
      <c r="G161" s="146">
        <v>44453</v>
      </c>
      <c r="H161" s="147">
        <v>1.07</v>
      </c>
      <c r="I161" s="148">
        <f t="shared" ref="I161" si="24">(H161/E161-1)</f>
        <v>-0.11570247933884292</v>
      </c>
      <c r="J161" s="64">
        <f t="shared" ref="J161" si="25">(H161-E161)/(E161-F161)</f>
        <v>-0.1157024793388429</v>
      </c>
    </row>
    <row r="162" spans="1:10" customFormat="1" x14ac:dyDescent="0.25">
      <c r="B162" s="10">
        <v>44453</v>
      </c>
      <c r="C162" s="143" t="s">
        <v>810</v>
      </c>
      <c r="D162" s="150" t="s">
        <v>811</v>
      </c>
      <c r="E162" s="145">
        <v>4.62</v>
      </c>
      <c r="F162" s="145">
        <v>4.08</v>
      </c>
      <c r="G162" s="146">
        <v>44453</v>
      </c>
      <c r="H162" s="147">
        <v>5.04</v>
      </c>
      <c r="I162" s="148">
        <f>(H162/E162-1)</f>
        <v>9.0909090909090828E-2</v>
      </c>
      <c r="J162" s="64">
        <f>(H162-E162)/(E162-F162)</f>
        <v>0.77777777777777757</v>
      </c>
    </row>
    <row r="163" spans="1:10" customFormat="1" x14ac:dyDescent="0.25">
      <c r="B163" s="10">
        <v>44453</v>
      </c>
      <c r="C163" s="143" t="s">
        <v>812</v>
      </c>
      <c r="D163" s="150" t="s">
        <v>813</v>
      </c>
      <c r="E163" s="145">
        <v>4.47</v>
      </c>
      <c r="F163" s="145">
        <v>3.82</v>
      </c>
      <c r="G163" s="146">
        <v>44454</v>
      </c>
      <c r="H163" s="147">
        <v>4.17</v>
      </c>
      <c r="I163" s="148">
        <f t="shared" ref="I163" si="26">(H163/E163-1)</f>
        <v>-6.7114093959731558E-2</v>
      </c>
      <c r="J163" s="64">
        <f t="shared" ref="J163" si="27">(H163-E163)/(E163-F163)</f>
        <v>-0.46153846153846134</v>
      </c>
    </row>
    <row r="164" spans="1:10" customFormat="1" x14ac:dyDescent="0.25">
      <c r="B164" s="10">
        <v>44455</v>
      </c>
      <c r="C164" s="143" t="s">
        <v>815</v>
      </c>
      <c r="D164" s="150" t="s">
        <v>816</v>
      </c>
      <c r="E164" s="145">
        <v>6.52</v>
      </c>
      <c r="F164" s="145">
        <v>5.83</v>
      </c>
      <c r="G164" s="146">
        <v>44455</v>
      </c>
      <c r="H164" s="147">
        <v>6.12</v>
      </c>
      <c r="I164" s="148">
        <f>(H164/E164-1)</f>
        <v>-6.134969325153361E-2</v>
      </c>
      <c r="J164" s="64">
        <f>(H164-E164)/(E164-F164)</f>
        <v>-0.57971014492753592</v>
      </c>
    </row>
    <row r="165" spans="1:10" customFormat="1" x14ac:dyDescent="0.25">
      <c r="B165" s="10">
        <v>44456</v>
      </c>
      <c r="C165" s="143" t="s">
        <v>818</v>
      </c>
      <c r="D165" s="150" t="s">
        <v>819</v>
      </c>
      <c r="E165" s="145">
        <v>4.46</v>
      </c>
      <c r="F165" s="145">
        <v>3.86</v>
      </c>
      <c r="G165" s="146">
        <v>44456</v>
      </c>
      <c r="H165" s="147">
        <v>3.8</v>
      </c>
      <c r="I165" s="148">
        <f t="shared" ref="I165:I197" si="28">(H165/E165-1)</f>
        <v>-0.14798206278026904</v>
      </c>
      <c r="J165" s="64">
        <f t="shared" ref="J165:J197" si="29">(H165-E165)/(E165-F165)</f>
        <v>-1.1000000000000001</v>
      </c>
    </row>
    <row r="166" spans="1:10" customFormat="1" x14ac:dyDescent="0.25">
      <c r="B166" s="10">
        <v>44459</v>
      </c>
      <c r="C166" s="143" t="s">
        <v>822</v>
      </c>
      <c r="D166" s="150" t="s">
        <v>823</v>
      </c>
      <c r="E166" s="145">
        <v>3.64</v>
      </c>
      <c r="F166" s="145">
        <v>2.79</v>
      </c>
      <c r="G166" s="146">
        <v>44459</v>
      </c>
      <c r="H166" s="147">
        <v>2.76</v>
      </c>
      <c r="I166" s="148">
        <f t="shared" si="28"/>
        <v>-0.24175824175824179</v>
      </c>
      <c r="J166" s="64">
        <f t="shared" si="29"/>
        <v>-1.0352941176470591</v>
      </c>
    </row>
    <row r="167" spans="1:10" customFormat="1" x14ac:dyDescent="0.25">
      <c r="B167" s="10">
        <v>44459</v>
      </c>
      <c r="C167" s="143" t="s">
        <v>824</v>
      </c>
      <c r="D167" s="150" t="s">
        <v>825</v>
      </c>
      <c r="E167" s="145">
        <v>2.84</v>
      </c>
      <c r="F167" s="145">
        <v>2.04</v>
      </c>
      <c r="G167" s="146">
        <v>44459</v>
      </c>
      <c r="H167" s="147">
        <v>2.04</v>
      </c>
      <c r="I167" s="148">
        <f t="shared" si="28"/>
        <v>-0.28169014084507038</v>
      </c>
      <c r="J167" s="64">
        <f t="shared" si="29"/>
        <v>-1</v>
      </c>
    </row>
    <row r="168" spans="1:10" customFormat="1" x14ac:dyDescent="0.25">
      <c r="B168" s="10">
        <v>44460</v>
      </c>
      <c r="C168" s="143" t="s">
        <v>833</v>
      </c>
      <c r="D168" s="150" t="s">
        <v>832</v>
      </c>
      <c r="E168" s="145">
        <v>5.71</v>
      </c>
      <c r="F168" s="145">
        <v>4.91</v>
      </c>
      <c r="G168" s="146">
        <v>44460</v>
      </c>
      <c r="H168" s="147">
        <v>4.91</v>
      </c>
      <c r="I168" s="148">
        <f t="shared" ref="I168" si="30">(H168/E168-1)</f>
        <v>-0.14010507880910683</v>
      </c>
      <c r="J168" s="64">
        <f t="shared" ref="J168" si="31">(H168-E168)/(E168-F168)</f>
        <v>-1</v>
      </c>
    </row>
    <row r="169" spans="1:10" customFormat="1" x14ac:dyDescent="0.25">
      <c r="B169" s="10">
        <v>44462</v>
      </c>
      <c r="C169" s="143" t="s">
        <v>844</v>
      </c>
      <c r="D169" s="150" t="s">
        <v>843</v>
      </c>
      <c r="E169" s="145">
        <v>7.64</v>
      </c>
      <c r="F169" s="145">
        <v>6.94</v>
      </c>
      <c r="G169" s="146">
        <v>44462</v>
      </c>
      <c r="H169" s="147">
        <v>8.2899999999999991</v>
      </c>
      <c r="I169" s="148">
        <f t="shared" si="28"/>
        <v>8.5078534031413522E-2</v>
      </c>
      <c r="J169" s="64">
        <f t="shared" si="29"/>
        <v>0.92857142857142871</v>
      </c>
    </row>
    <row r="170" spans="1:10" customFormat="1" x14ac:dyDescent="0.25">
      <c r="B170" s="10">
        <v>44466</v>
      </c>
      <c r="C170" s="143" t="s">
        <v>856</v>
      </c>
      <c r="D170" s="150" t="s">
        <v>857</v>
      </c>
      <c r="E170" s="145">
        <v>5.96</v>
      </c>
      <c r="F170" s="145">
        <v>4.79</v>
      </c>
      <c r="G170" s="146">
        <v>44466</v>
      </c>
      <c r="H170" s="147">
        <v>5.98</v>
      </c>
      <c r="I170" s="148">
        <f t="shared" si="28"/>
        <v>3.3557046979866278E-3</v>
      </c>
      <c r="J170" s="64">
        <f t="shared" si="29"/>
        <v>1.7094017094017491E-2</v>
      </c>
    </row>
    <row r="171" spans="1:10" customFormat="1" x14ac:dyDescent="0.25">
      <c r="B171" s="10">
        <v>44466</v>
      </c>
      <c r="C171" s="143" t="s">
        <v>907</v>
      </c>
      <c r="D171" s="150" t="s">
        <v>858</v>
      </c>
      <c r="E171" s="145">
        <v>3.39</v>
      </c>
      <c r="F171" s="145">
        <v>2.91</v>
      </c>
      <c r="G171" s="146">
        <v>44466</v>
      </c>
      <c r="H171" s="147">
        <v>3.08</v>
      </c>
      <c r="I171" s="148">
        <f t="shared" si="28"/>
        <v>-9.1445427728613526E-2</v>
      </c>
      <c r="J171" s="64">
        <f t="shared" si="29"/>
        <v>-0.64583333333333348</v>
      </c>
    </row>
    <row r="172" spans="1:10" customFormat="1" x14ac:dyDescent="0.25">
      <c r="B172" s="10">
        <v>44466</v>
      </c>
      <c r="C172" s="143" t="s">
        <v>618</v>
      </c>
      <c r="D172" s="150" t="s">
        <v>861</v>
      </c>
      <c r="E172" s="145">
        <v>5.57</v>
      </c>
      <c r="F172" s="145">
        <v>4.8899999999999997</v>
      </c>
      <c r="G172" s="146">
        <v>44466</v>
      </c>
      <c r="H172" s="147">
        <v>6.29</v>
      </c>
      <c r="I172" s="148">
        <f t="shared" si="28"/>
        <v>0.12926391382405744</v>
      </c>
      <c r="J172" s="64">
        <f t="shared" si="29"/>
        <v>1.0588235294117634</v>
      </c>
    </row>
    <row r="173" spans="1:10" customFormat="1" x14ac:dyDescent="0.25">
      <c r="B173" s="10">
        <v>44467</v>
      </c>
      <c r="C173" s="143" t="s">
        <v>866</v>
      </c>
      <c r="D173" s="150" t="s">
        <v>865</v>
      </c>
      <c r="E173" s="145">
        <v>3.14</v>
      </c>
      <c r="F173" s="145">
        <v>2.52</v>
      </c>
      <c r="G173" s="146">
        <v>44467</v>
      </c>
      <c r="H173" s="147">
        <v>4.26</v>
      </c>
      <c r="I173" s="148">
        <f t="shared" si="28"/>
        <v>0.3566878980891719</v>
      </c>
      <c r="J173" s="64">
        <f t="shared" si="29"/>
        <v>1.8064516129032249</v>
      </c>
    </row>
    <row r="174" spans="1:10" customFormat="1" x14ac:dyDescent="0.25">
      <c r="B174" s="10">
        <v>44467</v>
      </c>
      <c r="C174" s="143" t="s">
        <v>874</v>
      </c>
      <c r="D174" s="150" t="s">
        <v>875</v>
      </c>
      <c r="E174" s="145">
        <v>4.33</v>
      </c>
      <c r="F174" s="145">
        <v>3.48</v>
      </c>
      <c r="G174" s="146">
        <v>44467</v>
      </c>
      <c r="H174" s="147">
        <v>4.51</v>
      </c>
      <c r="I174" s="148">
        <f t="shared" si="28"/>
        <v>4.157043879907607E-2</v>
      </c>
      <c r="J174" s="64">
        <f t="shared" si="29"/>
        <v>0.21176470588235258</v>
      </c>
    </row>
    <row r="175" spans="1:10" customFormat="1" x14ac:dyDescent="0.25">
      <c r="A175" s="10" t="s">
        <v>0</v>
      </c>
      <c r="B175" s="10">
        <v>44467</v>
      </c>
      <c r="C175" s="143" t="s">
        <v>879</v>
      </c>
      <c r="D175" s="144" t="s">
        <v>878</v>
      </c>
      <c r="E175" s="145">
        <v>2.23</v>
      </c>
      <c r="F175" s="145">
        <v>0</v>
      </c>
      <c r="G175" s="146">
        <v>44468</v>
      </c>
      <c r="H175" s="147">
        <v>2.34</v>
      </c>
      <c r="I175" s="148">
        <f t="shared" si="28"/>
        <v>4.9327354260089606E-2</v>
      </c>
      <c r="J175" s="64">
        <f t="shared" si="29"/>
        <v>4.9327354260089634E-2</v>
      </c>
    </row>
    <row r="176" spans="1:10" customFormat="1" x14ac:dyDescent="0.25">
      <c r="B176" s="10">
        <v>44468</v>
      </c>
      <c r="C176" s="143" t="s">
        <v>881</v>
      </c>
      <c r="D176" s="150" t="s">
        <v>880</v>
      </c>
      <c r="E176" s="145">
        <v>6.11</v>
      </c>
      <c r="F176" s="145">
        <v>5.25</v>
      </c>
      <c r="G176" s="146">
        <v>44468</v>
      </c>
      <c r="H176" s="147">
        <v>5.96</v>
      </c>
      <c r="I176" s="148">
        <f t="shared" si="28"/>
        <v>-2.4549918166939522E-2</v>
      </c>
      <c r="J176" s="64">
        <f t="shared" si="29"/>
        <v>-0.17441860465116313</v>
      </c>
    </row>
    <row r="177" spans="1:10" customFormat="1" x14ac:dyDescent="0.25">
      <c r="B177" s="10">
        <v>44469</v>
      </c>
      <c r="C177" s="143" t="s">
        <v>891</v>
      </c>
      <c r="D177" s="150" t="s">
        <v>890</v>
      </c>
      <c r="E177" s="145">
        <v>6.76</v>
      </c>
      <c r="F177" s="145">
        <v>6.06</v>
      </c>
      <c r="G177" s="146">
        <v>44469</v>
      </c>
      <c r="H177" s="147">
        <v>6.46</v>
      </c>
      <c r="I177" s="148">
        <f t="shared" si="28"/>
        <v>-4.4378698224852076E-2</v>
      </c>
      <c r="J177" s="64">
        <f t="shared" si="29"/>
        <v>-0.42857142857142821</v>
      </c>
    </row>
    <row r="178" spans="1:10" customFormat="1" x14ac:dyDescent="0.25">
      <c r="B178" s="10">
        <v>44469</v>
      </c>
      <c r="C178" s="143" t="s">
        <v>881</v>
      </c>
      <c r="D178" s="150" t="s">
        <v>892</v>
      </c>
      <c r="E178" s="145">
        <v>2.89</v>
      </c>
      <c r="F178" s="145">
        <v>2.19</v>
      </c>
      <c r="G178" s="146">
        <v>44469</v>
      </c>
      <c r="H178" s="147">
        <v>2.1800000000000002</v>
      </c>
      <c r="I178" s="148">
        <f t="shared" si="28"/>
        <v>-0.24567474048442905</v>
      </c>
      <c r="J178" s="64">
        <f t="shared" si="29"/>
        <v>-1.014285714285714</v>
      </c>
    </row>
    <row r="179" spans="1:10" customFormat="1" x14ac:dyDescent="0.25">
      <c r="B179" s="10">
        <v>44470</v>
      </c>
      <c r="C179" s="143" t="s">
        <v>901</v>
      </c>
      <c r="D179" s="150" t="s">
        <v>900</v>
      </c>
      <c r="E179" s="145">
        <v>5.65</v>
      </c>
      <c r="F179" s="145">
        <v>4.82</v>
      </c>
      <c r="G179" s="146">
        <v>44470</v>
      </c>
      <c r="H179" s="147">
        <v>5.21</v>
      </c>
      <c r="I179" s="148">
        <f t="shared" si="28"/>
        <v>-7.787610619469032E-2</v>
      </c>
      <c r="J179" s="64">
        <f t="shared" si="29"/>
        <v>-0.53012048192771122</v>
      </c>
    </row>
    <row r="180" spans="1:10" customFormat="1" x14ac:dyDescent="0.25">
      <c r="B180" s="10">
        <v>44473</v>
      </c>
      <c r="C180" s="143" t="s">
        <v>905</v>
      </c>
      <c r="D180" s="150" t="s">
        <v>906</v>
      </c>
      <c r="E180" s="145">
        <v>5.07</v>
      </c>
      <c r="F180" s="145">
        <v>4.47</v>
      </c>
      <c r="G180" s="146">
        <v>44473</v>
      </c>
      <c r="H180" s="147">
        <v>4.47</v>
      </c>
      <c r="I180" s="148">
        <f t="shared" ref="I180" si="32">(H180/E180-1)</f>
        <v>-0.11834319526627224</v>
      </c>
      <c r="J180" s="64">
        <f t="shared" ref="J180" si="33">(H180-E180)/(E180-F180)</f>
        <v>-1</v>
      </c>
    </row>
    <row r="181" spans="1:10" customFormat="1" x14ac:dyDescent="0.25">
      <c r="B181" s="10">
        <v>44473</v>
      </c>
      <c r="C181" s="143" t="s">
        <v>911</v>
      </c>
      <c r="D181" s="150" t="s">
        <v>910</v>
      </c>
      <c r="E181" s="145">
        <v>3.18</v>
      </c>
      <c r="F181" s="145">
        <v>2.58</v>
      </c>
      <c r="G181" s="146">
        <v>44473</v>
      </c>
      <c r="H181" s="147">
        <v>2.61</v>
      </c>
      <c r="I181" s="148">
        <f t="shared" si="28"/>
        <v>-0.179245283018868</v>
      </c>
      <c r="J181" s="64">
        <f t="shared" si="29"/>
        <v>-0.95000000000000029</v>
      </c>
    </row>
    <row r="182" spans="1:10" customFormat="1" x14ac:dyDescent="0.25">
      <c r="A182" s="10" t="s">
        <v>0</v>
      </c>
      <c r="B182" s="10">
        <v>44473</v>
      </c>
      <c r="C182" s="143" t="s">
        <v>914</v>
      </c>
      <c r="D182" s="144" t="s">
        <v>915</v>
      </c>
      <c r="E182" s="145">
        <v>4.49</v>
      </c>
      <c r="F182" s="145">
        <v>0</v>
      </c>
      <c r="G182" s="146">
        <v>44474</v>
      </c>
      <c r="H182" s="147">
        <v>3.94</v>
      </c>
      <c r="I182" s="148">
        <f t="shared" si="28"/>
        <v>-0.12249443207126953</v>
      </c>
      <c r="J182" s="64">
        <f t="shared" si="29"/>
        <v>-0.12249443207126955</v>
      </c>
    </row>
    <row r="183" spans="1:10" customFormat="1" x14ac:dyDescent="0.25">
      <c r="B183" s="10">
        <v>44475</v>
      </c>
      <c r="C183" s="143" t="s">
        <v>919</v>
      </c>
      <c r="D183" s="150" t="s">
        <v>918</v>
      </c>
      <c r="E183" s="145">
        <v>5.44</v>
      </c>
      <c r="F183" s="145">
        <v>4.42</v>
      </c>
      <c r="G183" s="146">
        <v>44478</v>
      </c>
      <c r="H183" s="147">
        <v>4.42</v>
      </c>
      <c r="I183" s="148">
        <f t="shared" si="28"/>
        <v>-0.18750000000000011</v>
      </c>
      <c r="J183" s="64">
        <f t="shared" si="29"/>
        <v>-1</v>
      </c>
    </row>
    <row r="184" spans="1:10" customFormat="1" x14ac:dyDescent="0.25">
      <c r="B184" s="10">
        <v>44475</v>
      </c>
      <c r="C184" s="143" t="s">
        <v>921</v>
      </c>
      <c r="D184" s="150" t="s">
        <v>920</v>
      </c>
      <c r="E184" s="145">
        <v>6.91</v>
      </c>
      <c r="F184" s="145">
        <v>6.2</v>
      </c>
      <c r="G184" s="146">
        <v>44475</v>
      </c>
      <c r="H184" s="147">
        <v>6.59</v>
      </c>
      <c r="I184" s="148">
        <f t="shared" si="28"/>
        <v>-4.6309696092619479E-2</v>
      </c>
      <c r="J184" s="64">
        <f t="shared" si="29"/>
        <v>-0.45070422535211307</v>
      </c>
    </row>
    <row r="185" spans="1:10" customFormat="1" x14ac:dyDescent="0.25">
      <c r="B185" s="10">
        <v>44476</v>
      </c>
      <c r="C185" s="143" t="s">
        <v>930</v>
      </c>
      <c r="D185" s="150" t="s">
        <v>931</v>
      </c>
      <c r="E185" s="145">
        <v>4.97</v>
      </c>
      <c r="F185" s="145">
        <v>3.99</v>
      </c>
      <c r="G185" s="146">
        <v>44476</v>
      </c>
      <c r="H185" s="147">
        <v>5.44</v>
      </c>
      <c r="I185" s="148">
        <f t="shared" si="28"/>
        <v>9.456740442655942E-2</v>
      </c>
      <c r="J185" s="64">
        <f t="shared" si="29"/>
        <v>0.47959183673469474</v>
      </c>
    </row>
    <row r="186" spans="1:10" customFormat="1" x14ac:dyDescent="0.25">
      <c r="B186" s="10">
        <v>44480</v>
      </c>
      <c r="C186" s="143" t="s">
        <v>939</v>
      </c>
      <c r="D186" s="150" t="s">
        <v>938</v>
      </c>
      <c r="E186" s="145">
        <v>3.82</v>
      </c>
      <c r="F186" s="145">
        <v>3.09</v>
      </c>
      <c r="G186" s="146">
        <v>44480</v>
      </c>
      <c r="H186" s="147">
        <v>4.08</v>
      </c>
      <c r="I186" s="148">
        <f t="shared" si="28"/>
        <v>6.8062827225130906E-2</v>
      </c>
      <c r="J186" s="64">
        <f t="shared" si="29"/>
        <v>0.35616438356164415</v>
      </c>
    </row>
    <row r="187" spans="1:10" customFormat="1" x14ac:dyDescent="0.25">
      <c r="A187" s="10" t="s">
        <v>0</v>
      </c>
      <c r="B187" s="10">
        <v>44480</v>
      </c>
      <c r="C187" s="143" t="s">
        <v>944</v>
      </c>
      <c r="D187" s="144" t="s">
        <v>945</v>
      </c>
      <c r="E187" s="145">
        <v>1.65</v>
      </c>
      <c r="F187" s="145">
        <v>0</v>
      </c>
      <c r="G187" s="146">
        <v>44480</v>
      </c>
      <c r="H187" s="147">
        <v>1.1000000000000001</v>
      </c>
      <c r="I187" s="148">
        <f t="shared" si="28"/>
        <v>-0.33333333333333326</v>
      </c>
      <c r="J187" s="64">
        <f t="shared" si="29"/>
        <v>-0.33333333333333326</v>
      </c>
    </row>
    <row r="188" spans="1:10" customFormat="1" x14ac:dyDescent="0.25">
      <c r="B188" s="10">
        <v>44481</v>
      </c>
      <c r="C188" s="143" t="s">
        <v>949</v>
      </c>
      <c r="D188" s="150" t="s">
        <v>948</v>
      </c>
      <c r="E188" s="145">
        <v>3.65</v>
      </c>
      <c r="F188" s="145">
        <v>2.85</v>
      </c>
      <c r="G188" s="146">
        <v>44482</v>
      </c>
      <c r="H188" s="147">
        <v>3.45</v>
      </c>
      <c r="I188" s="148">
        <f t="shared" si="28"/>
        <v>-5.4794520547945091E-2</v>
      </c>
      <c r="J188" s="64">
        <f t="shared" si="29"/>
        <v>-0.24999999999999972</v>
      </c>
    </row>
    <row r="189" spans="1:10" customFormat="1" x14ac:dyDescent="0.25">
      <c r="B189" s="10">
        <v>44482</v>
      </c>
      <c r="C189" s="143" t="s">
        <v>955</v>
      </c>
      <c r="D189" s="150" t="s">
        <v>954</v>
      </c>
      <c r="E189" s="145">
        <v>6.74</v>
      </c>
      <c r="F189" s="145">
        <v>5.98</v>
      </c>
      <c r="G189" s="146">
        <v>44483</v>
      </c>
      <c r="H189" s="147">
        <v>7.66</v>
      </c>
      <c r="I189" s="148">
        <f t="shared" si="28"/>
        <v>0.13649851632047483</v>
      </c>
      <c r="J189" s="64">
        <f t="shared" si="29"/>
        <v>1.2105263157894739</v>
      </c>
    </row>
    <row r="190" spans="1:10" customFormat="1" x14ac:dyDescent="0.25">
      <c r="B190" s="10">
        <v>44484</v>
      </c>
      <c r="C190" s="143" t="s">
        <v>958</v>
      </c>
      <c r="D190" s="150" t="s">
        <v>959</v>
      </c>
      <c r="E190" s="145">
        <v>3.57</v>
      </c>
      <c r="F190" s="145">
        <v>2.87</v>
      </c>
      <c r="G190" s="146">
        <v>44484</v>
      </c>
      <c r="H190" s="147">
        <v>3.98</v>
      </c>
      <c r="I190" s="148">
        <f t="shared" si="28"/>
        <v>0.11484593837535018</v>
      </c>
      <c r="J190" s="64">
        <f t="shared" si="29"/>
        <v>0.58571428571428619</v>
      </c>
    </row>
    <row r="191" spans="1:10" customFormat="1" x14ac:dyDescent="0.25">
      <c r="B191" s="10">
        <v>44488</v>
      </c>
      <c r="C191" s="143" t="s">
        <v>973</v>
      </c>
      <c r="D191" s="150" t="s">
        <v>972</v>
      </c>
      <c r="E191" s="145">
        <v>4.03</v>
      </c>
      <c r="F191" s="145">
        <v>3.28</v>
      </c>
      <c r="G191" s="146">
        <v>44488</v>
      </c>
      <c r="H191" s="147">
        <v>4.18</v>
      </c>
      <c r="I191" s="148">
        <f t="shared" si="28"/>
        <v>3.7220843672456372E-2</v>
      </c>
      <c r="J191" s="64">
        <f t="shared" si="29"/>
        <v>0.19999999999999918</v>
      </c>
    </row>
    <row r="192" spans="1:10" customFormat="1" x14ac:dyDescent="0.25">
      <c r="B192" s="10">
        <v>44489</v>
      </c>
      <c r="C192" s="143" t="s">
        <v>1044</v>
      </c>
      <c r="D192" s="150" t="s">
        <v>978</v>
      </c>
      <c r="E192" s="145">
        <v>3.56</v>
      </c>
      <c r="F192" s="145">
        <v>2.91</v>
      </c>
      <c r="G192" s="146">
        <v>44489</v>
      </c>
      <c r="H192" s="147">
        <v>2.89</v>
      </c>
      <c r="I192" s="148">
        <f t="shared" si="28"/>
        <v>-0.1882022471910112</v>
      </c>
      <c r="J192" s="64">
        <f t="shared" si="29"/>
        <v>-1.0307692307692309</v>
      </c>
    </row>
    <row r="193" spans="1:10" customFormat="1" x14ac:dyDescent="0.25">
      <c r="B193" s="10">
        <v>44490</v>
      </c>
      <c r="C193" s="143" t="s">
        <v>981</v>
      </c>
      <c r="D193" s="150" t="s">
        <v>982</v>
      </c>
      <c r="E193" s="145">
        <v>2.3199999999999998</v>
      </c>
      <c r="F193" s="145">
        <v>1.59</v>
      </c>
      <c r="G193" s="146">
        <v>44552</v>
      </c>
      <c r="H193" s="147">
        <v>3.12</v>
      </c>
      <c r="I193" s="148">
        <f t="shared" si="28"/>
        <v>0.3448275862068968</v>
      </c>
      <c r="J193" s="64">
        <f t="shared" si="29"/>
        <v>1.0958904109589049</v>
      </c>
    </row>
    <row r="194" spans="1:10" customFormat="1" x14ac:dyDescent="0.25">
      <c r="B194" s="10">
        <v>44494</v>
      </c>
      <c r="C194" s="143" t="s">
        <v>985</v>
      </c>
      <c r="D194" s="150" t="s">
        <v>984</v>
      </c>
      <c r="E194" s="145">
        <v>4.1900000000000004</v>
      </c>
      <c r="F194" s="145">
        <v>3.42</v>
      </c>
      <c r="G194" s="146">
        <v>44494</v>
      </c>
      <c r="H194" s="147">
        <v>3.72</v>
      </c>
      <c r="I194" s="148">
        <f t="shared" si="28"/>
        <v>-0.11217183770883055</v>
      </c>
      <c r="J194" s="64">
        <f t="shared" si="29"/>
        <v>-0.61038961038961026</v>
      </c>
    </row>
    <row r="195" spans="1:10" customFormat="1" x14ac:dyDescent="0.25">
      <c r="B195" s="10">
        <v>44496</v>
      </c>
      <c r="C195" s="143" t="s">
        <v>1004</v>
      </c>
      <c r="D195" s="150" t="s">
        <v>1003</v>
      </c>
      <c r="E195" s="145">
        <v>3.08</v>
      </c>
      <c r="F195" s="145">
        <v>2.33</v>
      </c>
      <c r="G195" s="146">
        <v>44496</v>
      </c>
      <c r="H195" s="147">
        <v>3.27</v>
      </c>
      <c r="I195" s="148">
        <f t="shared" si="28"/>
        <v>6.168831168831157E-2</v>
      </c>
      <c r="J195" s="64">
        <f t="shared" si="29"/>
        <v>0.25333333333333324</v>
      </c>
    </row>
    <row r="196" spans="1:10" customFormat="1" x14ac:dyDescent="0.25">
      <c r="B196" s="10">
        <v>44497</v>
      </c>
      <c r="C196" s="143" t="s">
        <v>1008</v>
      </c>
      <c r="D196" s="150" t="s">
        <v>1007</v>
      </c>
      <c r="E196" s="145">
        <v>3.69</v>
      </c>
      <c r="F196" s="145">
        <v>3.1</v>
      </c>
      <c r="G196" s="146">
        <v>44497</v>
      </c>
      <c r="H196" s="147">
        <v>3.66</v>
      </c>
      <c r="I196" s="148">
        <f t="shared" si="28"/>
        <v>-8.1300813008129413E-3</v>
      </c>
      <c r="J196" s="64">
        <f t="shared" si="29"/>
        <v>-5.0847457627118328E-2</v>
      </c>
    </row>
    <row r="197" spans="1:10" customFormat="1" x14ac:dyDescent="0.25">
      <c r="B197" s="10">
        <v>44498</v>
      </c>
      <c r="C197" s="143" t="s">
        <v>1014</v>
      </c>
      <c r="D197" s="150" t="s">
        <v>1013</v>
      </c>
      <c r="E197" s="145">
        <v>5.08</v>
      </c>
      <c r="F197" s="145">
        <v>4.4000000000000004</v>
      </c>
      <c r="G197" s="146">
        <v>44498</v>
      </c>
      <c r="H197" s="147">
        <v>5.71</v>
      </c>
      <c r="I197" s="148">
        <f t="shared" si="28"/>
        <v>0.12401574803149606</v>
      </c>
      <c r="J197" s="64">
        <f t="shared" si="29"/>
        <v>0.92647058823529438</v>
      </c>
    </row>
    <row r="198" spans="1:10" customFormat="1" x14ac:dyDescent="0.25">
      <c r="B198" s="10">
        <v>44498</v>
      </c>
      <c r="C198" s="143" t="s">
        <v>1021</v>
      </c>
      <c r="D198" s="150" t="s">
        <v>1020</v>
      </c>
      <c r="E198" s="145">
        <v>4.0199999999999996</v>
      </c>
      <c r="F198" s="145">
        <v>3.25</v>
      </c>
      <c r="G198" s="146">
        <v>44501</v>
      </c>
      <c r="H198" s="147">
        <v>5.19</v>
      </c>
      <c r="I198" s="148">
        <f>(H198/E198-1)</f>
        <v>0.29104477611940327</v>
      </c>
      <c r="J198" s="64">
        <f>(H198-E198)/(E198-F198)</f>
        <v>1.5194805194805214</v>
      </c>
    </row>
    <row r="199" spans="1:10" customFormat="1" x14ac:dyDescent="0.25">
      <c r="B199" s="10">
        <v>44502</v>
      </c>
      <c r="C199" s="143" t="s">
        <v>1029</v>
      </c>
      <c r="D199" s="150" t="s">
        <v>1030</v>
      </c>
      <c r="E199" s="145">
        <v>3.63</v>
      </c>
      <c r="F199" s="145">
        <v>2.91</v>
      </c>
      <c r="G199" s="146">
        <v>44502</v>
      </c>
      <c r="H199" s="147">
        <v>2.91</v>
      </c>
      <c r="I199" s="148">
        <f t="shared" ref="I199:I207" si="34">(H199/E199-1)</f>
        <v>-0.19834710743801642</v>
      </c>
      <c r="J199" s="64">
        <f t="shared" ref="J199:J207" si="35">(H199-E199)/(E199-F199)</f>
        <v>-1</v>
      </c>
    </row>
    <row r="200" spans="1:10" customFormat="1" x14ac:dyDescent="0.25">
      <c r="B200" s="10">
        <v>44504</v>
      </c>
      <c r="C200" s="143" t="s">
        <v>1036</v>
      </c>
      <c r="D200" s="150" t="s">
        <v>1037</v>
      </c>
      <c r="E200" s="145">
        <v>4.16</v>
      </c>
      <c r="F200" s="145">
        <v>3.43</v>
      </c>
      <c r="G200" s="146">
        <v>44505</v>
      </c>
      <c r="H200" s="147">
        <v>4.3899999999999997</v>
      </c>
      <c r="I200" s="148">
        <f t="shared" si="34"/>
        <v>5.5288461538461453E-2</v>
      </c>
      <c r="J200" s="64">
        <f t="shared" si="35"/>
        <v>0.3150684931506843</v>
      </c>
    </row>
    <row r="201" spans="1:10" customFormat="1" x14ac:dyDescent="0.25">
      <c r="A201" s="10" t="s">
        <v>0</v>
      </c>
      <c r="B201" s="10">
        <v>44505</v>
      </c>
      <c r="C201" s="143" t="s">
        <v>1039</v>
      </c>
      <c r="D201" s="144" t="s">
        <v>1038</v>
      </c>
      <c r="E201" s="145">
        <v>1.78</v>
      </c>
      <c r="F201" s="145">
        <v>0</v>
      </c>
      <c r="G201" s="146">
        <v>44509</v>
      </c>
      <c r="H201" s="147">
        <v>1.3</v>
      </c>
      <c r="I201" s="148">
        <f t="shared" si="34"/>
        <v>-0.2696629213483146</v>
      </c>
      <c r="J201" s="64">
        <f t="shared" si="35"/>
        <v>-0.2696629213483146</v>
      </c>
    </row>
    <row r="202" spans="1:10" customFormat="1" x14ac:dyDescent="0.25">
      <c r="B202" s="10">
        <v>44509</v>
      </c>
      <c r="C202" s="143" t="s">
        <v>1046</v>
      </c>
      <c r="D202" s="150" t="s">
        <v>1045</v>
      </c>
      <c r="E202" s="145">
        <v>5.43</v>
      </c>
      <c r="F202" s="145">
        <v>4.75</v>
      </c>
      <c r="G202" s="146">
        <v>44510</v>
      </c>
      <c r="H202" s="147">
        <v>5.71</v>
      </c>
      <c r="I202" s="148">
        <f t="shared" si="34"/>
        <v>5.1565377532228451E-2</v>
      </c>
      <c r="J202" s="64">
        <f t="shared" si="35"/>
        <v>0.41176470588235348</v>
      </c>
    </row>
    <row r="203" spans="1:10" customFormat="1" x14ac:dyDescent="0.25">
      <c r="B203" s="10">
        <v>44510</v>
      </c>
      <c r="C203" s="143" t="s">
        <v>1049</v>
      </c>
      <c r="D203" s="150" t="s">
        <v>1050</v>
      </c>
      <c r="E203" s="145">
        <v>6.86</v>
      </c>
      <c r="F203" s="145">
        <v>6.23</v>
      </c>
      <c r="G203" s="146">
        <v>44510</v>
      </c>
      <c r="H203" s="147">
        <v>6.23</v>
      </c>
      <c r="I203" s="148">
        <f t="shared" si="34"/>
        <v>-9.1836734693877542E-2</v>
      </c>
      <c r="J203" s="64">
        <f t="shared" si="35"/>
        <v>-1</v>
      </c>
    </row>
    <row r="204" spans="1:10" customFormat="1" x14ac:dyDescent="0.25">
      <c r="B204" s="10">
        <v>44511</v>
      </c>
      <c r="C204" s="143" t="s">
        <v>901</v>
      </c>
      <c r="D204" s="150" t="s">
        <v>1051</v>
      </c>
      <c r="E204" s="145">
        <v>4.4800000000000004</v>
      </c>
      <c r="F204" s="145">
        <v>3.9</v>
      </c>
      <c r="G204" s="146">
        <v>44511</v>
      </c>
      <c r="H204" s="147">
        <v>4.43</v>
      </c>
      <c r="I204" s="148">
        <f t="shared" si="34"/>
        <v>-1.1160714285714413E-2</v>
      </c>
      <c r="J204" s="64">
        <f t="shared" si="35"/>
        <v>-8.6206896551725282E-2</v>
      </c>
    </row>
    <row r="205" spans="1:10" customFormat="1" x14ac:dyDescent="0.25">
      <c r="A205" s="10" t="s">
        <v>0</v>
      </c>
      <c r="B205" s="10">
        <v>44512</v>
      </c>
      <c r="C205" s="143" t="s">
        <v>1039</v>
      </c>
      <c r="D205" s="144" t="s">
        <v>1038</v>
      </c>
      <c r="E205" s="145">
        <v>0.93</v>
      </c>
      <c r="F205" s="145">
        <v>0</v>
      </c>
      <c r="G205" s="146">
        <v>44515</v>
      </c>
      <c r="H205" s="147">
        <v>0.75</v>
      </c>
      <c r="I205" s="148">
        <f t="shared" si="34"/>
        <v>-0.19354838709677424</v>
      </c>
      <c r="J205" s="64">
        <f t="shared" si="35"/>
        <v>-0.19354838709677424</v>
      </c>
    </row>
    <row r="206" spans="1:10" customFormat="1" x14ac:dyDescent="0.25">
      <c r="B206" s="10">
        <v>44517</v>
      </c>
      <c r="C206" s="143" t="s">
        <v>1067</v>
      </c>
      <c r="D206" s="150" t="s">
        <v>1068</v>
      </c>
      <c r="E206" s="145">
        <v>2.82</v>
      </c>
      <c r="F206" s="145">
        <v>2.25</v>
      </c>
      <c r="G206" s="146">
        <v>44517</v>
      </c>
      <c r="H206" s="147">
        <v>2.97</v>
      </c>
      <c r="I206" s="148">
        <f t="shared" si="34"/>
        <v>5.319148936170226E-2</v>
      </c>
      <c r="J206" s="64">
        <f t="shared" si="35"/>
        <v>0.26315789473684281</v>
      </c>
    </row>
    <row r="207" spans="1:10" customFormat="1" x14ac:dyDescent="0.25">
      <c r="B207" s="10">
        <v>44518</v>
      </c>
      <c r="C207" s="143" t="s">
        <v>1072</v>
      </c>
      <c r="D207" s="150" t="s">
        <v>1071</v>
      </c>
      <c r="E207" s="145">
        <v>4.16</v>
      </c>
      <c r="F207" s="145">
        <v>3.54</v>
      </c>
      <c r="G207" s="146">
        <v>44518</v>
      </c>
      <c r="H207" s="147">
        <v>3.83</v>
      </c>
      <c r="I207" s="148">
        <f t="shared" si="34"/>
        <v>-7.9326923076923128E-2</v>
      </c>
      <c r="J207" s="64">
        <f t="shared" si="35"/>
        <v>-0.532258064516129</v>
      </c>
    </row>
    <row r="208" spans="1:10" customFormat="1" x14ac:dyDescent="0.25">
      <c r="B208" s="10">
        <v>44518</v>
      </c>
      <c r="C208" s="143" t="s">
        <v>1080</v>
      </c>
      <c r="D208" s="150" t="s">
        <v>1081</v>
      </c>
      <c r="E208" s="145">
        <v>3.23</v>
      </c>
      <c r="F208" s="145">
        <v>2.54</v>
      </c>
      <c r="G208" s="146">
        <v>44519</v>
      </c>
      <c r="H208" s="147">
        <v>2.3199999999999998</v>
      </c>
      <c r="I208" s="148">
        <f>(H208/E208-1)</f>
        <v>-0.28173374613003099</v>
      </c>
      <c r="J208" s="64">
        <f>(H208-E208)/(E208-F208)</f>
        <v>-1.3188405797101452</v>
      </c>
    </row>
    <row r="209" spans="1:10" customFormat="1" x14ac:dyDescent="0.25">
      <c r="B209" s="10">
        <v>44519</v>
      </c>
      <c r="C209" s="143" t="s">
        <v>1082</v>
      </c>
      <c r="D209" s="150" t="s">
        <v>1083</v>
      </c>
      <c r="E209" s="145">
        <v>4.21</v>
      </c>
      <c r="F209" s="145">
        <v>3.7</v>
      </c>
      <c r="G209" s="146">
        <v>44519</v>
      </c>
      <c r="H209" s="147">
        <v>3.7</v>
      </c>
      <c r="I209" s="148">
        <f t="shared" ref="I209:I222" si="36">(H209/E209-1)</f>
        <v>-0.12114014251781469</v>
      </c>
      <c r="J209" s="64">
        <f t="shared" ref="J209:J222" si="37">(H209-E209)/(E209-F209)</f>
        <v>-1</v>
      </c>
    </row>
    <row r="210" spans="1:10" customFormat="1" x14ac:dyDescent="0.25">
      <c r="A210" s="10" t="s">
        <v>0</v>
      </c>
      <c r="B210" s="10">
        <v>44519</v>
      </c>
      <c r="C210" s="143" t="s">
        <v>1086</v>
      </c>
      <c r="D210" s="144" t="s">
        <v>1087</v>
      </c>
      <c r="E210" s="145">
        <v>2.4500000000000002</v>
      </c>
      <c r="F210" s="145">
        <v>0</v>
      </c>
      <c r="G210" s="146">
        <v>44522</v>
      </c>
      <c r="H210" s="147">
        <v>2.5099999999999998</v>
      </c>
      <c r="I210" s="148">
        <f t="shared" si="36"/>
        <v>2.4489795918367196E-2</v>
      </c>
      <c r="J210" s="64">
        <f t="shared" si="37"/>
        <v>2.4489795918367186E-2</v>
      </c>
    </row>
    <row r="211" spans="1:10" customFormat="1" x14ac:dyDescent="0.25">
      <c r="B211" s="10">
        <v>44522</v>
      </c>
      <c r="C211" s="143" t="s">
        <v>1092</v>
      </c>
      <c r="D211" s="150" t="s">
        <v>1050</v>
      </c>
      <c r="E211" s="145">
        <v>4.9800000000000004</v>
      </c>
      <c r="F211" s="145">
        <v>4.1900000000000004</v>
      </c>
      <c r="G211" s="146">
        <v>44522</v>
      </c>
      <c r="H211" s="147">
        <v>5.67</v>
      </c>
      <c r="I211" s="148">
        <f t="shared" si="36"/>
        <v>0.13855421686746983</v>
      </c>
      <c r="J211" s="64">
        <f t="shared" si="37"/>
        <v>0.87341772151898667</v>
      </c>
    </row>
    <row r="212" spans="1:10" customFormat="1" x14ac:dyDescent="0.25">
      <c r="B212" s="10">
        <v>44523</v>
      </c>
      <c r="C212" s="143" t="s">
        <v>1096</v>
      </c>
      <c r="D212" s="150" t="s">
        <v>1095</v>
      </c>
      <c r="E212" s="145">
        <v>6.68</v>
      </c>
      <c r="F212" s="145">
        <v>5.96</v>
      </c>
      <c r="G212" s="146">
        <v>44523</v>
      </c>
      <c r="H212" s="147">
        <v>7.11</v>
      </c>
      <c r="I212" s="148">
        <f t="shared" si="36"/>
        <v>6.4371257485030142E-2</v>
      </c>
      <c r="J212" s="64">
        <f t="shared" si="37"/>
        <v>0.59722222222222332</v>
      </c>
    </row>
    <row r="213" spans="1:10" customFormat="1" x14ac:dyDescent="0.25">
      <c r="B213" s="10">
        <v>44524</v>
      </c>
      <c r="C213" s="143" t="s">
        <v>1103</v>
      </c>
      <c r="D213" s="150" t="s">
        <v>1104</v>
      </c>
      <c r="E213" s="145">
        <v>4.38</v>
      </c>
      <c r="F213" s="145">
        <v>3.53</v>
      </c>
      <c r="G213" s="146">
        <v>44524</v>
      </c>
      <c r="H213" s="147">
        <v>3.52</v>
      </c>
      <c r="I213" s="148">
        <f t="shared" si="36"/>
        <v>-0.19634703196347025</v>
      </c>
      <c r="J213" s="64">
        <f t="shared" si="37"/>
        <v>-1.0117647058823527</v>
      </c>
    </row>
    <row r="214" spans="1:10" customFormat="1" x14ac:dyDescent="0.25">
      <c r="A214" s="10" t="s">
        <v>0</v>
      </c>
      <c r="B214" s="10">
        <v>44524</v>
      </c>
      <c r="C214" s="143" t="s">
        <v>1107</v>
      </c>
      <c r="D214" s="144" t="s">
        <v>1108</v>
      </c>
      <c r="E214" s="145">
        <v>1.67</v>
      </c>
      <c r="F214" s="145">
        <v>0</v>
      </c>
      <c r="G214" s="146">
        <v>44525</v>
      </c>
      <c r="H214" s="147">
        <v>2.14</v>
      </c>
      <c r="I214" s="148">
        <f t="shared" si="36"/>
        <v>0.2814371257485031</v>
      </c>
      <c r="J214" s="64">
        <f t="shared" si="37"/>
        <v>0.2814371257485031</v>
      </c>
    </row>
    <row r="215" spans="1:10" customFormat="1" x14ac:dyDescent="0.25">
      <c r="B215" s="10">
        <v>44526</v>
      </c>
      <c r="C215" s="143" t="s">
        <v>1118</v>
      </c>
      <c r="D215" s="150" t="s">
        <v>1117</v>
      </c>
      <c r="E215" s="145">
        <v>5.48</v>
      </c>
      <c r="F215" s="145">
        <v>4.58</v>
      </c>
      <c r="G215" s="146">
        <v>44526</v>
      </c>
      <c r="H215" s="147">
        <v>6.18</v>
      </c>
      <c r="I215" s="148">
        <f t="shared" si="36"/>
        <v>0.12773722627737216</v>
      </c>
      <c r="J215" s="64">
        <f t="shared" si="37"/>
        <v>0.77777777777777668</v>
      </c>
    </row>
    <row r="216" spans="1:10" customFormat="1" x14ac:dyDescent="0.25">
      <c r="B216" s="10">
        <v>44526</v>
      </c>
      <c r="C216" s="143" t="s">
        <v>1120</v>
      </c>
      <c r="D216" s="150" t="s">
        <v>1121</v>
      </c>
      <c r="E216" s="145">
        <v>5.77</v>
      </c>
      <c r="F216" s="145">
        <v>4.9400000000000004</v>
      </c>
      <c r="G216" s="146">
        <v>44526</v>
      </c>
      <c r="H216" s="147">
        <v>6.13</v>
      </c>
      <c r="I216" s="148">
        <f t="shared" si="36"/>
        <v>6.2391681109185582E-2</v>
      </c>
      <c r="J216" s="64">
        <f t="shared" si="37"/>
        <v>0.43373493975903693</v>
      </c>
    </row>
    <row r="217" spans="1:10" customFormat="1" x14ac:dyDescent="0.25">
      <c r="A217" s="10" t="s">
        <v>0</v>
      </c>
      <c r="B217" s="10">
        <v>44529</v>
      </c>
      <c r="C217" s="143" t="s">
        <v>1125</v>
      </c>
      <c r="D217" s="144" t="s">
        <v>1126</v>
      </c>
      <c r="E217" s="145">
        <v>2.77</v>
      </c>
      <c r="F217" s="145">
        <v>0</v>
      </c>
      <c r="G217" s="146">
        <v>44529</v>
      </c>
      <c r="H217" s="147">
        <v>2.6</v>
      </c>
      <c r="I217" s="148">
        <f t="shared" si="36"/>
        <v>-6.1371841155234641E-2</v>
      </c>
      <c r="J217" s="64">
        <f t="shared" si="37"/>
        <v>-6.1371841155234634E-2</v>
      </c>
    </row>
    <row r="218" spans="1:10" customFormat="1" x14ac:dyDescent="0.25">
      <c r="B218" s="10">
        <v>44530</v>
      </c>
      <c r="C218" s="143" t="s">
        <v>1129</v>
      </c>
      <c r="D218" s="150" t="s">
        <v>1128</v>
      </c>
      <c r="E218" s="145">
        <v>5.24</v>
      </c>
      <c r="F218" s="145">
        <v>4.3899999999999997</v>
      </c>
      <c r="G218" s="146">
        <v>44530</v>
      </c>
      <c r="H218" s="147">
        <v>4.9800000000000004</v>
      </c>
      <c r="I218" s="148">
        <f t="shared" si="36"/>
        <v>-4.9618320610686939E-2</v>
      </c>
      <c r="J218" s="64">
        <f t="shared" si="37"/>
        <v>-0.30588235294117605</v>
      </c>
    </row>
    <row r="219" spans="1:10" customFormat="1" x14ac:dyDescent="0.25">
      <c r="B219" s="10">
        <v>44531</v>
      </c>
      <c r="C219" s="143" t="s">
        <v>1135</v>
      </c>
      <c r="D219" s="144" t="s">
        <v>1134</v>
      </c>
      <c r="E219" s="145">
        <v>4.9000000000000004</v>
      </c>
      <c r="F219" s="145">
        <v>3.99</v>
      </c>
      <c r="G219" s="146">
        <v>44531</v>
      </c>
      <c r="H219" s="147">
        <v>5.65</v>
      </c>
      <c r="I219" s="148">
        <f t="shared" si="36"/>
        <v>0.15306122448979598</v>
      </c>
      <c r="J219" s="64">
        <f t="shared" si="37"/>
        <v>0.82417582417582402</v>
      </c>
    </row>
    <row r="220" spans="1:10" customFormat="1" x14ac:dyDescent="0.25">
      <c r="B220" s="10">
        <v>44533</v>
      </c>
      <c r="C220" s="143" t="s">
        <v>1144</v>
      </c>
      <c r="D220" s="150" t="s">
        <v>1145</v>
      </c>
      <c r="E220" s="145">
        <v>5.82</v>
      </c>
      <c r="F220" s="145">
        <v>4.99</v>
      </c>
      <c r="G220" s="146">
        <v>44533</v>
      </c>
      <c r="H220" s="147">
        <v>4.9800000000000004</v>
      </c>
      <c r="I220" s="148">
        <f t="shared" si="36"/>
        <v>-0.14432989690721643</v>
      </c>
      <c r="J220" s="64">
        <f t="shared" si="37"/>
        <v>-1.012048192771084</v>
      </c>
    </row>
    <row r="221" spans="1:10" customFormat="1" x14ac:dyDescent="0.25">
      <c r="B221" s="10">
        <v>44536</v>
      </c>
      <c r="C221" s="143" t="s">
        <v>1151</v>
      </c>
      <c r="D221" s="150" t="s">
        <v>1150</v>
      </c>
      <c r="E221" s="145">
        <v>4.07</v>
      </c>
      <c r="F221" s="145">
        <v>3.23</v>
      </c>
      <c r="G221" s="146">
        <v>44536</v>
      </c>
      <c r="H221" s="147">
        <v>4.07</v>
      </c>
      <c r="I221" s="148">
        <f t="shared" si="36"/>
        <v>0</v>
      </c>
      <c r="J221" s="64">
        <f t="shared" si="37"/>
        <v>0</v>
      </c>
    </row>
    <row r="222" spans="1:10" customFormat="1" x14ac:dyDescent="0.25">
      <c r="B222" s="10">
        <v>44536</v>
      </c>
      <c r="C222" s="143" t="s">
        <v>1155</v>
      </c>
      <c r="D222" s="150" t="s">
        <v>1154</v>
      </c>
      <c r="E222" s="145">
        <v>4.46</v>
      </c>
      <c r="F222" s="145">
        <v>3.71</v>
      </c>
      <c r="G222" s="146">
        <v>44537</v>
      </c>
      <c r="H222" s="147">
        <v>3.08</v>
      </c>
      <c r="I222" s="148">
        <f t="shared" si="36"/>
        <v>-0.3094170403587444</v>
      </c>
      <c r="J222" s="64">
        <f t="shared" si="37"/>
        <v>-1.8399999999999999</v>
      </c>
    </row>
    <row r="223" spans="1:10" x14ac:dyDescent="0.25">
      <c r="B223" s="10" t="s">
        <v>0</v>
      </c>
      <c r="C223" s="13" t="s">
        <v>0</v>
      </c>
      <c r="D223" s="36"/>
      <c r="E223" s="16" t="s">
        <v>0</v>
      </c>
      <c r="F223" s="16" t="s">
        <v>0</v>
      </c>
      <c r="G223" s="12" t="s">
        <v>0</v>
      </c>
      <c r="H223" s="19" t="s">
        <v>0</v>
      </c>
      <c r="I223" s="18" t="s">
        <v>0</v>
      </c>
      <c r="J223" s="64" t="s">
        <v>0</v>
      </c>
    </row>
    <row r="224" spans="1:10" x14ac:dyDescent="0.25">
      <c r="B224" s="10"/>
      <c r="C224" s="22" t="s">
        <v>43</v>
      </c>
      <c r="D224" s="15"/>
      <c r="E224" s="13"/>
      <c r="F224" s="13"/>
      <c r="G224" s="23" t="s">
        <v>0</v>
      </c>
      <c r="H224" s="60" t="s">
        <v>10</v>
      </c>
      <c r="I224" s="61" t="s">
        <v>8</v>
      </c>
      <c r="J224" s="67">
        <f>SUM(J11:J223)</f>
        <v>15.051145557389692</v>
      </c>
    </row>
    <row r="225" spans="1:10" s="57" customFormat="1" x14ac:dyDescent="0.25">
      <c r="B225" s="10"/>
      <c r="C225" s="22"/>
      <c r="D225" s="15"/>
      <c r="E225" s="13"/>
      <c r="F225" s="13"/>
      <c r="G225" s="23"/>
      <c r="H225" s="60"/>
      <c r="I225" s="61"/>
      <c r="J225" s="58"/>
    </row>
    <row r="226" spans="1:10" ht="15.75" thickBot="1" x14ac:dyDescent="0.3">
      <c r="B226" s="25"/>
      <c r="C226" s="27" t="s">
        <v>0</v>
      </c>
      <c r="D226" s="131"/>
      <c r="E226" s="27"/>
      <c r="F226" s="27"/>
      <c r="G226" s="40"/>
      <c r="H226" s="27"/>
      <c r="I226" s="62" t="s">
        <v>0</v>
      </c>
      <c r="J226" s="29"/>
    </row>
    <row r="227" spans="1:10" x14ac:dyDescent="0.25">
      <c r="B227" s="5"/>
      <c r="C227" s="51"/>
      <c r="D227" s="129"/>
      <c r="E227" s="6"/>
      <c r="F227" s="6"/>
      <c r="G227" s="7"/>
      <c r="H227" s="8"/>
      <c r="I227" s="8"/>
      <c r="J227" s="9"/>
    </row>
    <row r="228" spans="1:10" x14ac:dyDescent="0.25">
      <c r="B228" s="10"/>
      <c r="C228" s="59" t="s">
        <v>18</v>
      </c>
      <c r="D228" s="130"/>
      <c r="E228" s="13"/>
      <c r="F228" s="13"/>
      <c r="G228" s="23"/>
      <c r="H228" s="11"/>
      <c r="I228" s="24"/>
      <c r="J228" s="14"/>
    </row>
    <row r="229" spans="1:10" x14ac:dyDescent="0.25">
      <c r="B229" s="52" t="s">
        <v>1</v>
      </c>
      <c r="C229" s="53" t="s">
        <v>2</v>
      </c>
      <c r="D229" s="53" t="s">
        <v>37</v>
      </c>
      <c r="E229" s="53" t="s">
        <v>1</v>
      </c>
      <c r="F229" s="53" t="s">
        <v>15</v>
      </c>
      <c r="G229" s="54" t="s">
        <v>3</v>
      </c>
      <c r="H229" s="53" t="s">
        <v>3</v>
      </c>
      <c r="I229" s="53" t="s">
        <v>4</v>
      </c>
      <c r="J229" s="55" t="s">
        <v>4</v>
      </c>
    </row>
    <row r="230" spans="1:10" x14ac:dyDescent="0.25">
      <c r="B230" s="52" t="s">
        <v>5</v>
      </c>
      <c r="C230" s="56"/>
      <c r="D230" s="56"/>
      <c r="E230" s="53" t="s">
        <v>6</v>
      </c>
      <c r="F230" s="53" t="s">
        <v>16</v>
      </c>
      <c r="G230" s="54" t="s">
        <v>5</v>
      </c>
      <c r="H230" s="53" t="s">
        <v>7</v>
      </c>
      <c r="I230" s="53" t="s">
        <v>9</v>
      </c>
      <c r="J230" s="55" t="s">
        <v>17</v>
      </c>
    </row>
    <row r="231" spans="1:10" s="57" customFormat="1" x14ac:dyDescent="0.25">
      <c r="A231" s="10" t="s">
        <v>0</v>
      </c>
      <c r="B231" s="52"/>
      <c r="C231" s="53" t="s">
        <v>24</v>
      </c>
      <c r="D231" s="53"/>
      <c r="E231" s="53"/>
      <c r="F231" s="53"/>
      <c r="G231" s="54"/>
      <c r="H231" s="53"/>
      <c r="I231" s="53"/>
      <c r="J231" s="55"/>
    </row>
    <row r="232" spans="1:10" x14ac:dyDescent="0.25">
      <c r="B232" s="52"/>
      <c r="C232" s="53"/>
      <c r="D232" s="53"/>
      <c r="E232" s="53"/>
      <c r="F232" s="53"/>
      <c r="G232" s="54"/>
      <c r="H232" s="53"/>
      <c r="I232" s="53"/>
      <c r="J232" s="55"/>
    </row>
    <row r="233" spans="1:10" customFormat="1" x14ac:dyDescent="0.25">
      <c r="A233" s="10" t="s">
        <v>0</v>
      </c>
      <c r="B233" s="10">
        <v>44252</v>
      </c>
      <c r="C233" s="143" t="s">
        <v>671</v>
      </c>
      <c r="D233" s="144" t="s">
        <v>243</v>
      </c>
      <c r="E233" s="145">
        <v>1.97</v>
      </c>
      <c r="F233" s="145">
        <v>1.21</v>
      </c>
      <c r="G233" s="146">
        <v>44253</v>
      </c>
      <c r="H233" s="147">
        <v>1.21</v>
      </c>
      <c r="I233" s="148">
        <f t="shared" ref="I233:I248" si="38">(H233/E233-1)</f>
        <v>-0.3857868020304569</v>
      </c>
      <c r="J233" s="64">
        <f t="shared" ref="J233:J248" si="39">(H233-E233)/(E233-F233)</f>
        <v>-1</v>
      </c>
    </row>
    <row r="234" spans="1:10" customFormat="1" x14ac:dyDescent="0.25">
      <c r="A234" s="10" t="s">
        <v>0</v>
      </c>
      <c r="B234" s="10">
        <v>44256</v>
      </c>
      <c r="C234" s="143" t="s">
        <v>254</v>
      </c>
      <c r="D234" s="144" t="s">
        <v>255</v>
      </c>
      <c r="E234" s="145">
        <v>1.61</v>
      </c>
      <c r="F234" s="145">
        <v>0.86</v>
      </c>
      <c r="G234" s="146">
        <v>44257</v>
      </c>
      <c r="H234" s="147">
        <v>1.95</v>
      </c>
      <c r="I234" s="148">
        <f t="shared" si="38"/>
        <v>0.21118012422360244</v>
      </c>
      <c r="J234" s="64">
        <f t="shared" si="39"/>
        <v>0.45333333333333309</v>
      </c>
    </row>
    <row r="235" spans="1:10" customFormat="1" x14ac:dyDescent="0.25">
      <c r="A235" s="10" t="s">
        <v>0</v>
      </c>
      <c r="B235" s="10">
        <v>44257</v>
      </c>
      <c r="C235" s="143" t="s">
        <v>273</v>
      </c>
      <c r="D235" s="144" t="s">
        <v>274</v>
      </c>
      <c r="E235" s="145">
        <v>5.47</v>
      </c>
      <c r="F235" s="145">
        <v>3.36</v>
      </c>
      <c r="G235" s="146">
        <v>44259</v>
      </c>
      <c r="H235" s="147">
        <v>9.91</v>
      </c>
      <c r="I235" s="148">
        <f t="shared" si="38"/>
        <v>0.8117001828153565</v>
      </c>
      <c r="J235" s="64">
        <f t="shared" si="39"/>
        <v>2.1042654028436023</v>
      </c>
    </row>
    <row r="236" spans="1:10" customFormat="1" x14ac:dyDescent="0.25">
      <c r="A236" s="10" t="s">
        <v>0</v>
      </c>
      <c r="B236" s="10">
        <v>44260</v>
      </c>
      <c r="C236" s="143" t="s">
        <v>286</v>
      </c>
      <c r="D236" s="144" t="s">
        <v>285</v>
      </c>
      <c r="E236" s="145">
        <v>9.75</v>
      </c>
      <c r="F236" s="145">
        <v>5.45</v>
      </c>
      <c r="G236" s="146">
        <v>44260</v>
      </c>
      <c r="H236" s="147">
        <v>10.68</v>
      </c>
      <c r="I236" s="148">
        <f t="shared" si="38"/>
        <v>9.5384615384615401E-2</v>
      </c>
      <c r="J236" s="64">
        <f t="shared" si="39"/>
        <v>0.2162790697674418</v>
      </c>
    </row>
    <row r="237" spans="1:10" customFormat="1" x14ac:dyDescent="0.25">
      <c r="A237" s="10" t="s">
        <v>0</v>
      </c>
      <c r="B237" s="10">
        <v>44299</v>
      </c>
      <c r="C237" s="143" t="s">
        <v>407</v>
      </c>
      <c r="D237" s="144" t="s">
        <v>408</v>
      </c>
      <c r="E237" s="145">
        <v>5.12</v>
      </c>
      <c r="F237" s="145">
        <v>3.96</v>
      </c>
      <c r="G237" s="146">
        <v>44300</v>
      </c>
      <c r="H237" s="147">
        <v>5.87</v>
      </c>
      <c r="I237" s="148">
        <f t="shared" si="38"/>
        <v>0.146484375</v>
      </c>
      <c r="J237" s="64">
        <f t="shared" si="39"/>
        <v>0.64655172413793094</v>
      </c>
    </row>
    <row r="238" spans="1:10" customFormat="1" x14ac:dyDescent="0.25">
      <c r="B238" s="10">
        <v>44321</v>
      </c>
      <c r="C238" s="143" t="s">
        <v>479</v>
      </c>
      <c r="D238" s="144" t="s">
        <v>480</v>
      </c>
      <c r="E238" s="145">
        <v>1.34</v>
      </c>
      <c r="F238" s="145">
        <v>1.02</v>
      </c>
      <c r="G238" s="146">
        <v>44322</v>
      </c>
      <c r="H238" s="147">
        <v>1.01</v>
      </c>
      <c r="I238" s="148">
        <f t="shared" si="38"/>
        <v>-0.24626865671641796</v>
      </c>
      <c r="J238" s="64">
        <f t="shared" si="39"/>
        <v>-1.03125</v>
      </c>
    </row>
    <row r="239" spans="1:10" customFormat="1" x14ac:dyDescent="0.25">
      <c r="A239" s="10" t="s">
        <v>0</v>
      </c>
      <c r="B239" s="10">
        <v>44368</v>
      </c>
      <c r="C239" s="143" t="s">
        <v>593</v>
      </c>
      <c r="D239" s="144" t="s">
        <v>592</v>
      </c>
      <c r="E239" s="145">
        <v>6.51</v>
      </c>
      <c r="F239" s="145">
        <v>3.56</v>
      </c>
      <c r="G239" s="146">
        <v>44369</v>
      </c>
      <c r="H239" s="147">
        <v>4.71</v>
      </c>
      <c r="I239" s="148">
        <f t="shared" si="38"/>
        <v>-0.27649769585253459</v>
      </c>
      <c r="J239" s="64">
        <f t="shared" si="39"/>
        <v>-0.61016949152542377</v>
      </c>
    </row>
    <row r="240" spans="1:10" customFormat="1" x14ac:dyDescent="0.25">
      <c r="A240" s="10" t="s">
        <v>0</v>
      </c>
      <c r="B240" s="10">
        <v>44397</v>
      </c>
      <c r="C240" s="143" t="s">
        <v>672</v>
      </c>
      <c r="D240" s="144" t="s">
        <v>670</v>
      </c>
      <c r="E240" s="145">
        <v>3.54</v>
      </c>
      <c r="F240" s="145">
        <v>2.99</v>
      </c>
      <c r="G240" s="146">
        <v>44398</v>
      </c>
      <c r="H240" s="147">
        <v>3.61</v>
      </c>
      <c r="I240" s="148">
        <f t="shared" si="38"/>
        <v>1.9774011299434902E-2</v>
      </c>
      <c r="J240" s="64">
        <f t="shared" si="39"/>
        <v>0.12727272727272701</v>
      </c>
    </row>
    <row r="241" spans="1:10" customFormat="1" x14ac:dyDescent="0.25">
      <c r="A241" s="10" t="s">
        <v>0</v>
      </c>
      <c r="B241" s="10">
        <v>44398</v>
      </c>
      <c r="C241" s="143" t="s">
        <v>682</v>
      </c>
      <c r="D241" s="144" t="s">
        <v>683</v>
      </c>
      <c r="E241" s="145">
        <v>6.29</v>
      </c>
      <c r="F241" s="145">
        <v>4.57</v>
      </c>
      <c r="G241" s="146">
        <v>44399</v>
      </c>
      <c r="H241" s="147">
        <v>4.57</v>
      </c>
      <c r="I241" s="148">
        <f t="shared" si="38"/>
        <v>-0.27344992050874395</v>
      </c>
      <c r="J241" s="64">
        <f t="shared" si="39"/>
        <v>-1</v>
      </c>
    </row>
    <row r="242" spans="1:10" customFormat="1" x14ac:dyDescent="0.25">
      <c r="A242" s="10" t="s">
        <v>0</v>
      </c>
      <c r="B242" s="10">
        <v>44420</v>
      </c>
      <c r="C242" s="143" t="s">
        <v>729</v>
      </c>
      <c r="D242" s="144" t="s">
        <v>728</v>
      </c>
      <c r="E242" s="145">
        <v>6.12</v>
      </c>
      <c r="F242" s="145">
        <v>4.5599999999999996</v>
      </c>
      <c r="G242" s="146">
        <v>44424</v>
      </c>
      <c r="H242" s="147">
        <v>5</v>
      </c>
      <c r="I242" s="148">
        <f t="shared" si="38"/>
        <v>-0.18300653594771243</v>
      </c>
      <c r="J242" s="64">
        <f t="shared" si="39"/>
        <v>-0.71794871794871784</v>
      </c>
    </row>
    <row r="243" spans="1:10" customFormat="1" x14ac:dyDescent="0.25">
      <c r="A243" s="10" t="s">
        <v>0</v>
      </c>
      <c r="B243" s="10">
        <v>44453</v>
      </c>
      <c r="C243" s="143" t="s">
        <v>809</v>
      </c>
      <c r="D243" s="144" t="s">
        <v>808</v>
      </c>
      <c r="E243" s="145">
        <v>1.21</v>
      </c>
      <c r="F243" s="145">
        <v>0.72</v>
      </c>
      <c r="G243" s="146">
        <v>44454</v>
      </c>
      <c r="H243" s="147">
        <v>1.01</v>
      </c>
      <c r="I243" s="148">
        <f t="shared" si="38"/>
        <v>-0.16528925619834711</v>
      </c>
      <c r="J243" s="64">
        <f t="shared" si="39"/>
        <v>-0.40816326530612235</v>
      </c>
    </row>
    <row r="244" spans="1:10" customFormat="1" x14ac:dyDescent="0.25">
      <c r="A244" s="10" t="s">
        <v>0</v>
      </c>
      <c r="B244" s="10">
        <v>44467</v>
      </c>
      <c r="C244" s="143" t="s">
        <v>872</v>
      </c>
      <c r="D244" s="144" t="s">
        <v>873</v>
      </c>
      <c r="E244" s="145">
        <v>4.25</v>
      </c>
      <c r="F244" s="145">
        <v>2.5499999999999998</v>
      </c>
      <c r="G244" s="146">
        <v>44467</v>
      </c>
      <c r="H244" s="147">
        <v>4.49</v>
      </c>
      <c r="I244" s="148">
        <f t="shared" si="38"/>
        <v>5.6470588235294272E-2</v>
      </c>
      <c r="J244" s="64">
        <f t="shared" si="39"/>
        <v>0.1411764705882354</v>
      </c>
    </row>
    <row r="245" spans="1:10" customFormat="1" x14ac:dyDescent="0.25">
      <c r="A245" s="10" t="s">
        <v>0</v>
      </c>
      <c r="B245" s="10">
        <v>44468</v>
      </c>
      <c r="C245" s="143" t="s">
        <v>883</v>
      </c>
      <c r="D245" s="144" t="s">
        <v>882</v>
      </c>
      <c r="E245" s="145">
        <v>13.84</v>
      </c>
      <c r="F245" s="145">
        <v>8.06</v>
      </c>
      <c r="G245" s="146">
        <v>44469</v>
      </c>
      <c r="H245" s="147">
        <v>14.67</v>
      </c>
      <c r="I245" s="148">
        <f t="shared" si="38"/>
        <v>5.9971098265895861E-2</v>
      </c>
      <c r="J245" s="64">
        <f t="shared" si="39"/>
        <v>0.14359861591695505</v>
      </c>
    </row>
    <row r="246" spans="1:10" customFormat="1" x14ac:dyDescent="0.25">
      <c r="A246" s="10" t="s">
        <v>0</v>
      </c>
      <c r="B246" s="10">
        <v>44512</v>
      </c>
      <c r="C246" s="143" t="s">
        <v>1054</v>
      </c>
      <c r="D246" s="144" t="s">
        <v>1055</v>
      </c>
      <c r="E246" s="145">
        <v>1.29</v>
      </c>
      <c r="F246" s="145">
        <v>0.74</v>
      </c>
      <c r="G246" s="146">
        <v>44515</v>
      </c>
      <c r="H246" s="147">
        <v>0.91</v>
      </c>
      <c r="I246" s="148">
        <f t="shared" si="38"/>
        <v>-0.29457364341085268</v>
      </c>
      <c r="J246" s="64">
        <f t="shared" si="39"/>
        <v>-0.69090909090909081</v>
      </c>
    </row>
    <row r="247" spans="1:10" customFormat="1" x14ac:dyDescent="0.25">
      <c r="A247" s="10" t="s">
        <v>0</v>
      </c>
      <c r="B247" s="10">
        <v>44524</v>
      </c>
      <c r="C247" s="143" t="s">
        <v>1106</v>
      </c>
      <c r="D247" s="144" t="s">
        <v>1105</v>
      </c>
      <c r="E247" s="145">
        <v>6.12</v>
      </c>
      <c r="F247" s="145">
        <v>2.4900000000000002</v>
      </c>
      <c r="G247" s="146">
        <v>44525</v>
      </c>
      <c r="H247" s="147">
        <v>6.86</v>
      </c>
      <c r="I247" s="148">
        <f t="shared" si="38"/>
        <v>0.12091503267973858</v>
      </c>
      <c r="J247" s="64">
        <f t="shared" si="39"/>
        <v>0.20385674931129483</v>
      </c>
    </row>
    <row r="248" spans="1:10" customFormat="1" x14ac:dyDescent="0.25">
      <c r="A248" s="10" t="s">
        <v>0</v>
      </c>
      <c r="B248" s="10">
        <v>44526</v>
      </c>
      <c r="C248" s="143" t="s">
        <v>1106</v>
      </c>
      <c r="D248" s="144" t="s">
        <v>1119</v>
      </c>
      <c r="E248" s="145">
        <v>8.25</v>
      </c>
      <c r="F248" s="145">
        <v>6.58</v>
      </c>
      <c r="G248" s="146">
        <v>44526</v>
      </c>
      <c r="H248" s="147">
        <v>8.75</v>
      </c>
      <c r="I248" s="148">
        <f t="shared" si="38"/>
        <v>6.0606060606060552E-2</v>
      </c>
      <c r="J248" s="64">
        <f t="shared" si="39"/>
        <v>0.29940119760479045</v>
      </c>
    </row>
    <row r="249" spans="1:10" customFormat="1" x14ac:dyDescent="0.25">
      <c r="A249" s="10" t="s">
        <v>0</v>
      </c>
      <c r="B249" s="10">
        <v>44529</v>
      </c>
      <c r="C249" s="143" t="s">
        <v>1123</v>
      </c>
      <c r="D249" s="144" t="s">
        <v>1124</v>
      </c>
      <c r="E249" s="145">
        <v>1.58</v>
      </c>
      <c r="F249" s="145">
        <v>1.1599999999999999</v>
      </c>
      <c r="G249" s="146">
        <v>44529</v>
      </c>
      <c r="H249" s="147">
        <v>1.57</v>
      </c>
      <c r="I249" s="148">
        <f>(H249/E249-1)</f>
        <v>-6.3291139240506666E-3</v>
      </c>
      <c r="J249" s="64">
        <f>(H249-E249)/(E249-F249)</f>
        <v>-2.3809523809523822E-2</v>
      </c>
    </row>
    <row r="250" spans="1:10" customFormat="1" x14ac:dyDescent="0.25">
      <c r="A250" s="10" t="s">
        <v>0</v>
      </c>
      <c r="B250" s="10">
        <v>44531</v>
      </c>
      <c r="C250" s="143" t="s">
        <v>1137</v>
      </c>
      <c r="D250" s="144" t="s">
        <v>1136</v>
      </c>
      <c r="E250" s="145">
        <v>4.91</v>
      </c>
      <c r="F250" s="145">
        <v>3.99</v>
      </c>
      <c r="G250" s="146">
        <v>44531</v>
      </c>
      <c r="H250" s="147">
        <v>5.13</v>
      </c>
      <c r="I250" s="148">
        <f t="shared" ref="I250" si="40">(H250/E250-1)</f>
        <v>4.4806517311609007E-2</v>
      </c>
      <c r="J250" s="64">
        <f t="shared" ref="J250" si="41">(H250-E250)/(E250-F250)</f>
        <v>0.23913043478260845</v>
      </c>
    </row>
    <row r="251" spans="1:10" x14ac:dyDescent="0.25">
      <c r="B251" s="10"/>
      <c r="C251" s="13"/>
      <c r="D251" s="36"/>
      <c r="E251" s="19"/>
      <c r="F251" s="19"/>
      <c r="G251" s="12"/>
      <c r="H251" s="21" t="s">
        <v>0</v>
      </c>
      <c r="I251" s="18"/>
      <c r="J251" s="14"/>
    </row>
    <row r="252" spans="1:10" x14ac:dyDescent="0.25">
      <c r="B252" s="10"/>
      <c r="C252" s="22" t="s">
        <v>43</v>
      </c>
      <c r="D252" s="15"/>
      <c r="E252" s="13"/>
      <c r="F252" s="13"/>
      <c r="G252" s="23" t="s">
        <v>0</v>
      </c>
      <c r="H252" s="60" t="s">
        <v>10</v>
      </c>
      <c r="I252" s="61" t="s">
        <v>8</v>
      </c>
      <c r="J252" s="68">
        <f>SUM(J232:J251)</f>
        <v>-0.90738436393995903</v>
      </c>
    </row>
    <row r="253" spans="1:10" ht="15.75" thickBot="1" x14ac:dyDescent="0.3">
      <c r="B253" s="10"/>
      <c r="C253" s="22"/>
      <c r="D253" s="15"/>
      <c r="E253" s="13"/>
      <c r="F253" s="13"/>
      <c r="G253" s="23"/>
      <c r="H253" s="60"/>
      <c r="I253" s="61"/>
      <c r="J253" s="58"/>
    </row>
    <row r="254" spans="1:10" x14ac:dyDescent="0.25">
      <c r="B254" s="5"/>
      <c r="C254" s="51"/>
      <c r="D254" s="129"/>
      <c r="E254" s="6"/>
      <c r="F254" s="6"/>
      <c r="G254" s="7"/>
      <c r="H254" s="8"/>
      <c r="I254" s="8"/>
      <c r="J254" s="9"/>
    </row>
    <row r="255" spans="1:10" x14ac:dyDescent="0.25">
      <c r="B255" s="10"/>
      <c r="C255" s="59" t="s">
        <v>19</v>
      </c>
      <c r="D255" s="130"/>
      <c r="E255" s="13"/>
      <c r="F255" s="13"/>
      <c r="G255" s="23"/>
      <c r="H255" s="11"/>
      <c r="I255" s="24"/>
      <c r="J255" s="14"/>
    </row>
    <row r="256" spans="1:10" x14ac:dyDescent="0.25">
      <c r="B256" s="52" t="s">
        <v>1</v>
      </c>
      <c r="C256" s="53" t="s">
        <v>2</v>
      </c>
      <c r="D256" s="53" t="s">
        <v>37</v>
      </c>
      <c r="E256" s="53" t="s">
        <v>1</v>
      </c>
      <c r="F256" s="53" t="s">
        <v>15</v>
      </c>
      <c r="G256" s="54" t="s">
        <v>3</v>
      </c>
      <c r="H256" s="53" t="s">
        <v>3</v>
      </c>
      <c r="I256" s="53" t="s">
        <v>4</v>
      </c>
      <c r="J256" s="55" t="s">
        <v>4</v>
      </c>
    </row>
    <row r="257" spans="1:10" x14ac:dyDescent="0.25">
      <c r="B257" s="52" t="s">
        <v>5</v>
      </c>
      <c r="C257" s="56"/>
      <c r="D257" s="56"/>
      <c r="E257" s="53" t="s">
        <v>6</v>
      </c>
      <c r="F257" s="53" t="s">
        <v>16</v>
      </c>
      <c r="G257" s="54" t="s">
        <v>5</v>
      </c>
      <c r="H257" s="53" t="s">
        <v>7</v>
      </c>
      <c r="I257" s="53" t="s">
        <v>9</v>
      </c>
      <c r="J257" s="55" t="s">
        <v>17</v>
      </c>
    </row>
    <row r="258" spans="1:10" x14ac:dyDescent="0.25">
      <c r="B258" s="52"/>
      <c r="C258" s="53" t="s">
        <v>24</v>
      </c>
      <c r="D258" s="53"/>
      <c r="E258" s="53"/>
      <c r="F258" s="53"/>
      <c r="G258" s="54"/>
      <c r="H258" s="53"/>
      <c r="I258" s="53"/>
      <c r="J258" s="55"/>
    </row>
    <row r="259" spans="1:10" x14ac:dyDescent="0.25">
      <c r="B259" s="52"/>
      <c r="C259" s="53"/>
      <c r="D259" s="53"/>
      <c r="E259" s="53"/>
      <c r="F259" s="53"/>
      <c r="G259" s="54"/>
      <c r="H259" s="53"/>
      <c r="I259" s="53"/>
      <c r="J259" s="55"/>
    </row>
    <row r="260" spans="1:10" customFormat="1" x14ac:dyDescent="0.25">
      <c r="A260" s="10" t="s">
        <v>0</v>
      </c>
      <c r="B260" s="10">
        <v>44200</v>
      </c>
      <c r="C260" s="143" t="s">
        <v>55</v>
      </c>
      <c r="D260" s="144" t="s">
        <v>54</v>
      </c>
      <c r="E260" s="145">
        <v>2.65</v>
      </c>
      <c r="F260" s="145">
        <v>1.88</v>
      </c>
      <c r="G260" s="146">
        <v>44200</v>
      </c>
      <c r="H260" s="147">
        <v>3.33</v>
      </c>
      <c r="I260" s="148">
        <f t="shared" ref="I260:I276" si="42">(H260/E260-1)</f>
        <v>0.25660377358490583</v>
      </c>
      <c r="J260" s="64">
        <f t="shared" ref="J260:J276" si="43">(H260-E260)/(E260-F260)</f>
        <v>0.8831168831168833</v>
      </c>
    </row>
    <row r="261" spans="1:10" customFormat="1" x14ac:dyDescent="0.25">
      <c r="A261" s="10" t="s">
        <v>0</v>
      </c>
      <c r="B261" s="10">
        <v>44202</v>
      </c>
      <c r="C261" s="143" t="s">
        <v>55</v>
      </c>
      <c r="D261" s="144" t="s">
        <v>54</v>
      </c>
      <c r="E261" s="145">
        <v>2.1800000000000002</v>
      </c>
      <c r="F261" s="145">
        <v>1.38</v>
      </c>
      <c r="G261" s="146">
        <v>44203</v>
      </c>
      <c r="H261" s="147">
        <v>2.5299999999999998</v>
      </c>
      <c r="I261" s="148">
        <f t="shared" si="42"/>
        <v>0.16055045871559614</v>
      </c>
      <c r="J261" s="64">
        <f t="shared" si="43"/>
        <v>0.43749999999999939</v>
      </c>
    </row>
    <row r="262" spans="1:10" customFormat="1" x14ac:dyDescent="0.25">
      <c r="A262" s="10" t="s">
        <v>0</v>
      </c>
      <c r="B262" s="10">
        <v>44221</v>
      </c>
      <c r="C262" s="143" t="s">
        <v>112</v>
      </c>
      <c r="D262" s="144" t="s">
        <v>111</v>
      </c>
      <c r="E262" s="145">
        <v>5.78</v>
      </c>
      <c r="F262" s="145">
        <v>3.8</v>
      </c>
      <c r="G262" s="146">
        <v>44221</v>
      </c>
      <c r="H262" s="147">
        <v>5.14</v>
      </c>
      <c r="I262" s="148">
        <f t="shared" si="42"/>
        <v>-0.11072664359861606</v>
      </c>
      <c r="J262" s="64">
        <f t="shared" si="43"/>
        <v>-0.32323232323232343</v>
      </c>
    </row>
    <row r="263" spans="1:10" customFormat="1" x14ac:dyDescent="0.25">
      <c r="A263" s="10" t="s">
        <v>0</v>
      </c>
      <c r="B263" s="10">
        <v>44238</v>
      </c>
      <c r="C263" s="143" t="s">
        <v>186</v>
      </c>
      <c r="D263" s="144" t="s">
        <v>187</v>
      </c>
      <c r="E263" s="145">
        <v>3.11</v>
      </c>
      <c r="F263" s="145">
        <v>2.42</v>
      </c>
      <c r="G263" s="146">
        <v>44239</v>
      </c>
      <c r="H263" s="147">
        <v>3.68</v>
      </c>
      <c r="I263" s="148">
        <f t="shared" si="42"/>
        <v>0.18327974276527348</v>
      </c>
      <c r="J263" s="64">
        <f t="shared" si="43"/>
        <v>0.82608695652173958</v>
      </c>
    </row>
    <row r="264" spans="1:10" customFormat="1" x14ac:dyDescent="0.25">
      <c r="A264" s="10" t="s">
        <v>0</v>
      </c>
      <c r="B264" s="10">
        <v>44245</v>
      </c>
      <c r="C264" s="143" t="s">
        <v>210</v>
      </c>
      <c r="D264" s="144" t="s">
        <v>211</v>
      </c>
      <c r="E264" s="145">
        <v>2.63</v>
      </c>
      <c r="F264" s="145">
        <v>2.08</v>
      </c>
      <c r="G264" s="146">
        <v>44246</v>
      </c>
      <c r="H264" s="147">
        <v>2.29</v>
      </c>
      <c r="I264" s="148">
        <f t="shared" si="42"/>
        <v>-0.12927756653992395</v>
      </c>
      <c r="J264" s="64">
        <f t="shared" si="43"/>
        <v>-0.61818181818181817</v>
      </c>
    </row>
    <row r="265" spans="1:10" customFormat="1" x14ac:dyDescent="0.25">
      <c r="A265" s="10" t="s">
        <v>0</v>
      </c>
      <c r="B265" s="10">
        <v>44250</v>
      </c>
      <c r="C265" s="143" t="s">
        <v>229</v>
      </c>
      <c r="D265" s="144" t="s">
        <v>228</v>
      </c>
      <c r="E265" s="145">
        <v>2.96</v>
      </c>
      <c r="F265" s="145">
        <v>2.31</v>
      </c>
      <c r="G265" s="146">
        <v>44251</v>
      </c>
      <c r="H265" s="147">
        <v>3.32</v>
      </c>
      <c r="I265" s="148">
        <f t="shared" si="42"/>
        <v>0.12162162162162149</v>
      </c>
      <c r="J265" s="64">
        <f t="shared" si="43"/>
        <v>0.55384615384615377</v>
      </c>
    </row>
    <row r="266" spans="1:10" customFormat="1" x14ac:dyDescent="0.25">
      <c r="A266" s="10" t="s">
        <v>0</v>
      </c>
      <c r="B266" s="10">
        <v>44266</v>
      </c>
      <c r="C266" s="143" t="s">
        <v>320</v>
      </c>
      <c r="D266" s="144" t="s">
        <v>317</v>
      </c>
      <c r="E266" s="145">
        <v>3.9</v>
      </c>
      <c r="F266" s="145">
        <v>2.9</v>
      </c>
      <c r="G266" s="146">
        <v>44267</v>
      </c>
      <c r="H266" s="147">
        <v>4.42</v>
      </c>
      <c r="I266" s="148">
        <f t="shared" si="42"/>
        <v>0.1333333333333333</v>
      </c>
      <c r="J266" s="64">
        <f t="shared" si="43"/>
        <v>0.52</v>
      </c>
    </row>
    <row r="267" spans="1:10" customFormat="1" x14ac:dyDescent="0.25">
      <c r="A267" s="10" t="s">
        <v>0</v>
      </c>
      <c r="B267" s="10">
        <v>44295</v>
      </c>
      <c r="C267" s="143" t="s">
        <v>401</v>
      </c>
      <c r="D267" s="144" t="s">
        <v>402</v>
      </c>
      <c r="E267" s="145">
        <v>3.58</v>
      </c>
      <c r="F267" s="145">
        <v>2.65</v>
      </c>
      <c r="G267" s="146">
        <v>44300</v>
      </c>
      <c r="H267" s="147">
        <v>3.81</v>
      </c>
      <c r="I267" s="148">
        <f t="shared" si="42"/>
        <v>6.4245810055865826E-2</v>
      </c>
      <c r="J267" s="64">
        <f t="shared" si="43"/>
        <v>0.24731182795698919</v>
      </c>
    </row>
    <row r="268" spans="1:10" customFormat="1" x14ac:dyDescent="0.25">
      <c r="A268" s="10" t="s">
        <v>0</v>
      </c>
      <c r="B268" s="10">
        <v>44306</v>
      </c>
      <c r="C268" s="143" t="s">
        <v>431</v>
      </c>
      <c r="D268" s="144" t="s">
        <v>432</v>
      </c>
      <c r="E268" s="145">
        <v>6.21</v>
      </c>
      <c r="F268" s="145">
        <v>3.53</v>
      </c>
      <c r="G268" s="146">
        <v>44313</v>
      </c>
      <c r="H268" s="147">
        <v>6.13</v>
      </c>
      <c r="I268" s="148">
        <f t="shared" si="42"/>
        <v>-1.2882447665056418E-2</v>
      </c>
      <c r="J268" s="64">
        <f t="shared" si="43"/>
        <v>-2.985074626865674E-2</v>
      </c>
    </row>
    <row r="269" spans="1:10" customFormat="1" x14ac:dyDescent="0.25">
      <c r="A269" s="10" t="s">
        <v>0</v>
      </c>
      <c r="B269" s="10">
        <v>44343</v>
      </c>
      <c r="C269" s="143" t="s">
        <v>547</v>
      </c>
      <c r="D269" s="144" t="s">
        <v>548</v>
      </c>
      <c r="E269" s="145">
        <v>5.27</v>
      </c>
      <c r="F269" s="145">
        <v>4.24</v>
      </c>
      <c r="G269" s="146">
        <v>44349</v>
      </c>
      <c r="H269" s="147">
        <v>5.2</v>
      </c>
      <c r="I269" s="148">
        <f t="shared" si="42"/>
        <v>-1.3282732447817747E-2</v>
      </c>
      <c r="J269" s="64">
        <f t="shared" si="43"/>
        <v>-6.7961165048543146E-2</v>
      </c>
    </row>
    <row r="270" spans="1:10" customFormat="1" x14ac:dyDescent="0.25">
      <c r="A270" s="10" t="s">
        <v>0</v>
      </c>
      <c r="B270" s="10">
        <v>44397</v>
      </c>
      <c r="C270" s="143" t="s">
        <v>675</v>
      </c>
      <c r="D270" s="144" t="s">
        <v>676</v>
      </c>
      <c r="E270" s="145">
        <v>3.07</v>
      </c>
      <c r="F270" s="145">
        <v>2.11</v>
      </c>
      <c r="G270" s="146">
        <v>44398</v>
      </c>
      <c r="H270" s="147">
        <v>3.62</v>
      </c>
      <c r="I270" s="148">
        <f t="shared" si="42"/>
        <v>0.1791530944625408</v>
      </c>
      <c r="J270" s="64">
        <f t="shared" si="43"/>
        <v>0.57291666666666696</v>
      </c>
    </row>
    <row r="271" spans="1:10" customFormat="1" x14ac:dyDescent="0.25">
      <c r="A271" s="10" t="s">
        <v>0</v>
      </c>
      <c r="B271" s="10">
        <v>44462</v>
      </c>
      <c r="C271" s="143" t="s">
        <v>850</v>
      </c>
      <c r="D271" s="144" t="s">
        <v>851</v>
      </c>
      <c r="E271" s="145">
        <v>9.64</v>
      </c>
      <c r="F271" s="145">
        <v>7.63</v>
      </c>
      <c r="G271" s="146">
        <v>44466</v>
      </c>
      <c r="H271" s="147">
        <v>11.12</v>
      </c>
      <c r="I271" s="148">
        <f t="shared" si="42"/>
        <v>0.15352697095435675</v>
      </c>
      <c r="J271" s="64">
        <f t="shared" si="43"/>
        <v>0.7363184079601981</v>
      </c>
    </row>
    <row r="272" spans="1:10" customFormat="1" x14ac:dyDescent="0.25">
      <c r="A272" s="10" t="s">
        <v>0</v>
      </c>
      <c r="B272" s="10">
        <v>44466</v>
      </c>
      <c r="C272" s="143" t="s">
        <v>1011</v>
      </c>
      <c r="D272" s="144" t="s">
        <v>862</v>
      </c>
      <c r="E272" s="145">
        <v>4.2699999999999996</v>
      </c>
      <c r="F272" s="145">
        <v>3.49</v>
      </c>
      <c r="G272" s="146">
        <v>44468</v>
      </c>
      <c r="H272" s="147">
        <v>4.3899999999999997</v>
      </c>
      <c r="I272" s="148">
        <f t="shared" si="42"/>
        <v>2.8103044496487151E-2</v>
      </c>
      <c r="J272" s="64">
        <f t="shared" si="43"/>
        <v>0.1538461538461541</v>
      </c>
    </row>
    <row r="273" spans="1:12" customFormat="1" x14ac:dyDescent="0.25">
      <c r="A273" s="10" t="s">
        <v>0</v>
      </c>
      <c r="B273" s="10">
        <v>44469</v>
      </c>
      <c r="C273" s="143" t="s">
        <v>889</v>
      </c>
      <c r="D273" s="144" t="s">
        <v>888</v>
      </c>
      <c r="E273" s="145">
        <v>3.4</v>
      </c>
      <c r="F273" s="145">
        <v>2.27</v>
      </c>
      <c r="G273" s="146">
        <v>44470</v>
      </c>
      <c r="H273" s="147">
        <v>3.61</v>
      </c>
      <c r="I273" s="148">
        <f t="shared" si="42"/>
        <v>6.1764705882352944E-2</v>
      </c>
      <c r="J273" s="64">
        <f t="shared" si="43"/>
        <v>0.18584070796460175</v>
      </c>
    </row>
    <row r="274" spans="1:12" customFormat="1" x14ac:dyDescent="0.25">
      <c r="A274" s="10" t="s">
        <v>0</v>
      </c>
      <c r="B274" s="10">
        <v>44497</v>
      </c>
      <c r="C274" s="143" t="s">
        <v>1010</v>
      </c>
      <c r="D274" s="144" t="s">
        <v>1009</v>
      </c>
      <c r="E274" s="145">
        <v>3.58</v>
      </c>
      <c r="F274" s="145">
        <v>2.71</v>
      </c>
      <c r="G274" s="146">
        <v>44498</v>
      </c>
      <c r="H274" s="147">
        <v>3.16</v>
      </c>
      <c r="I274" s="148">
        <f t="shared" si="42"/>
        <v>-0.11731843575418988</v>
      </c>
      <c r="J274" s="64">
        <f t="shared" si="43"/>
        <v>-0.48275862068965503</v>
      </c>
    </row>
    <row r="275" spans="1:12" customFormat="1" x14ac:dyDescent="0.25">
      <c r="A275" s="10" t="s">
        <v>0</v>
      </c>
      <c r="B275" s="10">
        <v>44515</v>
      </c>
      <c r="C275" s="143" t="s">
        <v>1059</v>
      </c>
      <c r="D275" s="170" t="s">
        <v>1058</v>
      </c>
      <c r="E275" s="145">
        <v>4.26</v>
      </c>
      <c r="F275" s="145">
        <v>2.81</v>
      </c>
      <c r="G275" s="146">
        <v>44519</v>
      </c>
      <c r="H275" s="147">
        <v>3.6</v>
      </c>
      <c r="I275" s="148">
        <f t="shared" si="42"/>
        <v>-0.15492957746478864</v>
      </c>
      <c r="J275" s="64">
        <f t="shared" si="43"/>
        <v>-0.4551724137931033</v>
      </c>
    </row>
    <row r="276" spans="1:12" customFormat="1" x14ac:dyDescent="0.25">
      <c r="A276" s="10" t="s">
        <v>0</v>
      </c>
      <c r="B276" s="10">
        <v>44523</v>
      </c>
      <c r="C276" s="143" t="s">
        <v>1093</v>
      </c>
      <c r="D276" s="144" t="s">
        <v>1094</v>
      </c>
      <c r="E276" s="145">
        <v>3.44</v>
      </c>
      <c r="F276" s="145">
        <v>2.4700000000000002</v>
      </c>
      <c r="G276" s="146">
        <v>44524</v>
      </c>
      <c r="H276" s="147">
        <v>2.4700000000000002</v>
      </c>
      <c r="I276" s="148">
        <f t="shared" si="42"/>
        <v>-0.28197674418604646</v>
      </c>
      <c r="J276" s="64">
        <f t="shared" si="43"/>
        <v>-1</v>
      </c>
    </row>
    <row r="277" spans="1:12" s="57" customFormat="1" x14ac:dyDescent="0.25">
      <c r="B277" s="10"/>
      <c r="C277" s="13"/>
      <c r="D277" s="36"/>
      <c r="E277" s="16"/>
      <c r="F277" s="16"/>
      <c r="G277" s="12"/>
      <c r="H277" s="19"/>
      <c r="I277" s="18"/>
      <c r="J277" s="64"/>
    </row>
    <row r="278" spans="1:12" s="57" customFormat="1" x14ac:dyDescent="0.25">
      <c r="B278" s="10"/>
      <c r="C278" s="22" t="s">
        <v>43</v>
      </c>
      <c r="D278" s="15"/>
      <c r="E278" s="13"/>
      <c r="F278" s="13"/>
      <c r="G278" s="23" t="s">
        <v>0</v>
      </c>
      <c r="H278" s="60" t="s">
        <v>10</v>
      </c>
      <c r="I278" s="61" t="s">
        <v>8</v>
      </c>
      <c r="J278" s="68">
        <f>SUM(J259:J277)</f>
        <v>2.1396266706652862</v>
      </c>
    </row>
    <row r="279" spans="1:12" s="57" customFormat="1" x14ac:dyDescent="0.25">
      <c r="B279" s="10"/>
      <c r="C279" s="22"/>
      <c r="D279" s="15"/>
      <c r="E279" s="13"/>
      <c r="F279" s="13"/>
      <c r="G279" s="23"/>
      <c r="H279" s="60"/>
      <c r="I279" s="61"/>
      <c r="J279" s="58"/>
    </row>
    <row r="280" spans="1:12" s="57" customFormat="1" ht="15.75" thickBot="1" x14ac:dyDescent="0.3">
      <c r="B280" s="25"/>
      <c r="C280" s="27" t="s">
        <v>0</v>
      </c>
      <c r="D280" s="131"/>
      <c r="E280" s="27"/>
      <c r="F280" s="27"/>
      <c r="G280" s="40"/>
      <c r="H280" s="27"/>
      <c r="I280" s="62" t="s">
        <v>0</v>
      </c>
      <c r="J280" s="29"/>
    </row>
    <row r="281" spans="1:12" x14ac:dyDescent="0.25">
      <c r="B281" s="5"/>
      <c r="C281" s="51"/>
      <c r="D281" s="129"/>
      <c r="E281" s="6"/>
      <c r="F281" s="6"/>
      <c r="G281" s="7"/>
      <c r="H281" s="8"/>
      <c r="I281" s="8"/>
      <c r="J281" s="9"/>
    </row>
    <row r="282" spans="1:12" s="57" customFormat="1" x14ac:dyDescent="0.25">
      <c r="A282" s="10" t="s">
        <v>0</v>
      </c>
      <c r="B282" s="10"/>
      <c r="C282" s="59" t="s">
        <v>20</v>
      </c>
      <c r="D282" s="130"/>
      <c r="E282" s="13"/>
      <c r="F282" s="13"/>
      <c r="G282" s="23"/>
      <c r="H282" s="11"/>
      <c r="I282" s="24"/>
      <c r="J282" s="14"/>
    </row>
    <row r="283" spans="1:12" x14ac:dyDescent="0.25">
      <c r="B283" s="52" t="s">
        <v>1</v>
      </c>
      <c r="C283" s="53" t="s">
        <v>2</v>
      </c>
      <c r="D283" s="53" t="s">
        <v>37</v>
      </c>
      <c r="E283" s="53" t="s">
        <v>1</v>
      </c>
      <c r="F283" s="53" t="s">
        <v>15</v>
      </c>
      <c r="G283" s="54" t="s">
        <v>3</v>
      </c>
      <c r="H283" s="53" t="s">
        <v>3</v>
      </c>
      <c r="I283" s="53" t="s">
        <v>4</v>
      </c>
      <c r="J283" s="55" t="s">
        <v>4</v>
      </c>
      <c r="K283" s="138" t="s">
        <v>0</v>
      </c>
      <c r="L283" s="50" t="s">
        <v>0</v>
      </c>
    </row>
    <row r="284" spans="1:12" s="57" customFormat="1" x14ac:dyDescent="0.25">
      <c r="A284" s="10" t="s">
        <v>0</v>
      </c>
      <c r="B284" s="52" t="s">
        <v>5</v>
      </c>
      <c r="C284" s="56"/>
      <c r="D284" s="56"/>
      <c r="E284" s="53" t="s">
        <v>6</v>
      </c>
      <c r="F284" s="53" t="s">
        <v>16</v>
      </c>
      <c r="G284" s="54" t="s">
        <v>5</v>
      </c>
      <c r="H284" s="53" t="s">
        <v>7</v>
      </c>
      <c r="I284" s="53" t="s">
        <v>9</v>
      </c>
      <c r="J284" s="55" t="s">
        <v>17</v>
      </c>
    </row>
    <row r="285" spans="1:12" x14ac:dyDescent="0.25">
      <c r="B285" s="52"/>
      <c r="C285" s="53" t="s">
        <v>24</v>
      </c>
      <c r="D285" s="53"/>
      <c r="E285" s="53"/>
      <c r="F285" s="53"/>
      <c r="G285" s="54"/>
      <c r="H285" s="53"/>
      <c r="I285" s="53"/>
      <c r="J285" s="55"/>
    </row>
    <row r="286" spans="1:12" s="57" customFormat="1" x14ac:dyDescent="0.25">
      <c r="A286" s="10" t="s">
        <v>0</v>
      </c>
      <c r="B286" s="52"/>
      <c r="C286" s="53"/>
      <c r="D286" s="53"/>
      <c r="E286" s="53"/>
      <c r="F286" s="53"/>
      <c r="G286" s="54"/>
      <c r="H286" s="53"/>
      <c r="I286" s="53"/>
      <c r="J286" s="55"/>
    </row>
    <row r="287" spans="1:12" customFormat="1" x14ac:dyDescent="0.25">
      <c r="A287" s="10" t="s">
        <v>0</v>
      </c>
      <c r="B287" s="10">
        <v>44195</v>
      </c>
      <c r="C287" s="143" t="s">
        <v>50</v>
      </c>
      <c r="D287" s="144" t="s">
        <v>51</v>
      </c>
      <c r="E287" s="145">
        <v>2.9</v>
      </c>
      <c r="F287" s="145">
        <v>1.94</v>
      </c>
      <c r="G287" s="146">
        <v>44200</v>
      </c>
      <c r="H287" s="147">
        <v>2.86</v>
      </c>
      <c r="I287" s="148">
        <f t="shared" ref="I287:I305" si="44">(H287/E287-1)</f>
        <v>-1.379310344827589E-2</v>
      </c>
      <c r="J287" s="64">
        <f t="shared" ref="J287:J302" si="45">(H287-E287)/(E287-F287)</f>
        <v>-4.1666666666666706E-2</v>
      </c>
    </row>
    <row r="288" spans="1:12" customFormat="1" x14ac:dyDescent="0.25">
      <c r="B288" s="10">
        <v>44203</v>
      </c>
      <c r="C288" s="143" t="s">
        <v>71</v>
      </c>
      <c r="D288" s="144" t="s">
        <v>72</v>
      </c>
      <c r="E288" s="145">
        <v>2.94</v>
      </c>
      <c r="F288" s="145">
        <v>1.87</v>
      </c>
      <c r="G288" s="146">
        <v>44208</v>
      </c>
      <c r="H288" s="147">
        <v>3.83</v>
      </c>
      <c r="I288" s="148">
        <f t="shared" si="44"/>
        <v>0.30272108843537415</v>
      </c>
      <c r="J288" s="64">
        <f t="shared" si="45"/>
        <v>0.83177570093457964</v>
      </c>
    </row>
    <row r="289" spans="1:10" customFormat="1" x14ac:dyDescent="0.25">
      <c r="B289" s="10" t="s">
        <v>99</v>
      </c>
      <c r="C289" s="143" t="s">
        <v>100</v>
      </c>
      <c r="D289" s="150" t="s">
        <v>92</v>
      </c>
      <c r="E289" s="145">
        <v>3.14</v>
      </c>
      <c r="F289" s="145">
        <v>1.99</v>
      </c>
      <c r="G289" s="146">
        <v>44222</v>
      </c>
      <c r="H289" s="147">
        <v>3.28</v>
      </c>
      <c r="I289" s="148">
        <f t="shared" si="44"/>
        <v>4.4585987261146487E-2</v>
      </c>
      <c r="J289" s="64">
        <f t="shared" si="45"/>
        <v>0.12173913043478232</v>
      </c>
    </row>
    <row r="290" spans="1:10" customFormat="1" x14ac:dyDescent="0.25">
      <c r="A290" s="10" t="s">
        <v>0</v>
      </c>
      <c r="B290" s="10">
        <v>44218</v>
      </c>
      <c r="C290" s="143" t="s">
        <v>109</v>
      </c>
      <c r="D290" s="144" t="s">
        <v>110</v>
      </c>
      <c r="E290" s="145">
        <v>4.62</v>
      </c>
      <c r="F290" s="145">
        <v>3.41</v>
      </c>
      <c r="G290" s="146">
        <v>44222</v>
      </c>
      <c r="H290" s="147">
        <v>4.05</v>
      </c>
      <c r="I290" s="148">
        <f t="shared" si="44"/>
        <v>-0.12337662337662347</v>
      </c>
      <c r="J290" s="64">
        <f t="shared" si="45"/>
        <v>-0.47107438016528952</v>
      </c>
    </row>
    <row r="291" spans="1:10" customFormat="1" x14ac:dyDescent="0.25">
      <c r="B291" s="10">
        <v>44229</v>
      </c>
      <c r="C291" s="143" t="s">
        <v>165</v>
      </c>
      <c r="D291" s="150" t="s">
        <v>151</v>
      </c>
      <c r="E291" s="145">
        <v>4.58</v>
      </c>
      <c r="F291" s="145">
        <v>3.19</v>
      </c>
      <c r="G291" s="146">
        <v>44231</v>
      </c>
      <c r="H291" s="147">
        <v>4.6500000000000004</v>
      </c>
      <c r="I291" s="148">
        <f t="shared" si="44"/>
        <v>1.5283842794759916E-2</v>
      </c>
      <c r="J291" s="64">
        <f t="shared" si="45"/>
        <v>5.0359712230216028E-2</v>
      </c>
    </row>
    <row r="292" spans="1:10" customFormat="1" x14ac:dyDescent="0.25">
      <c r="B292" s="10">
        <v>44235</v>
      </c>
      <c r="C292" s="143" t="s">
        <v>166</v>
      </c>
      <c r="D292" s="150" t="s">
        <v>167</v>
      </c>
      <c r="E292" s="145">
        <v>3.46</v>
      </c>
      <c r="F292" s="145">
        <v>2.42</v>
      </c>
      <c r="G292" s="146">
        <v>44238</v>
      </c>
      <c r="H292" s="147">
        <v>2.8</v>
      </c>
      <c r="I292" s="148">
        <f t="shared" si="44"/>
        <v>-0.19075144508670527</v>
      </c>
      <c r="J292" s="64">
        <f t="shared" si="45"/>
        <v>-0.63461538461538469</v>
      </c>
    </row>
    <row r="293" spans="1:10" customFormat="1" x14ac:dyDescent="0.25">
      <c r="A293" s="10" t="s">
        <v>0</v>
      </c>
      <c r="B293" s="10">
        <v>44249</v>
      </c>
      <c r="C293" s="143" t="s">
        <v>215</v>
      </c>
      <c r="D293" s="144" t="s">
        <v>214</v>
      </c>
      <c r="E293" s="145">
        <v>3.47</v>
      </c>
      <c r="F293" s="145">
        <v>2.42</v>
      </c>
      <c r="G293" s="146">
        <v>44253</v>
      </c>
      <c r="H293" s="147">
        <v>3.73</v>
      </c>
      <c r="I293" s="148">
        <f t="shared" si="44"/>
        <v>7.4927953890489896E-2</v>
      </c>
      <c r="J293" s="64">
        <f t="shared" si="45"/>
        <v>0.24761904761904735</v>
      </c>
    </row>
    <row r="294" spans="1:10" customFormat="1" x14ac:dyDescent="0.25">
      <c r="B294" s="10">
        <v>44285</v>
      </c>
      <c r="C294" s="143" t="s">
        <v>375</v>
      </c>
      <c r="D294" s="144" t="s">
        <v>376</v>
      </c>
      <c r="E294" s="145">
        <v>3.44</v>
      </c>
      <c r="F294" s="145">
        <v>2.31</v>
      </c>
      <c r="G294" s="146">
        <v>44286</v>
      </c>
      <c r="H294" s="147">
        <v>3.64</v>
      </c>
      <c r="I294" s="148">
        <f t="shared" si="44"/>
        <v>5.8139534883721034E-2</v>
      </c>
      <c r="J294" s="64">
        <f t="shared" si="45"/>
        <v>0.17699115044247804</v>
      </c>
    </row>
    <row r="295" spans="1:10" customFormat="1" x14ac:dyDescent="0.25">
      <c r="A295" s="10" t="s">
        <v>0</v>
      </c>
      <c r="B295" s="10">
        <v>44307</v>
      </c>
      <c r="C295" s="143" t="s">
        <v>435</v>
      </c>
      <c r="D295" s="144" t="s">
        <v>436</v>
      </c>
      <c r="E295" s="145">
        <v>6.38</v>
      </c>
      <c r="F295" s="145">
        <v>5.0199999999999996</v>
      </c>
      <c r="G295" s="146">
        <v>44312</v>
      </c>
      <c r="H295" s="147">
        <v>7.08</v>
      </c>
      <c r="I295" s="148">
        <f t="shared" si="44"/>
        <v>0.10971786833855801</v>
      </c>
      <c r="J295" s="64">
        <f t="shared" si="45"/>
        <v>0.51470588235294124</v>
      </c>
    </row>
    <row r="296" spans="1:10" customFormat="1" x14ac:dyDescent="0.25">
      <c r="A296" s="10" t="s">
        <v>0</v>
      </c>
      <c r="B296" s="10">
        <v>44326</v>
      </c>
      <c r="C296" s="143" t="s">
        <v>490</v>
      </c>
      <c r="D296" s="144" t="s">
        <v>489</v>
      </c>
      <c r="E296" s="145">
        <v>3.3</v>
      </c>
      <c r="F296" s="145">
        <v>2.2000000000000002</v>
      </c>
      <c r="G296" s="146">
        <v>44329</v>
      </c>
      <c r="H296" s="147">
        <v>3.88</v>
      </c>
      <c r="I296" s="148">
        <f t="shared" si="44"/>
        <v>0.17575757575757578</v>
      </c>
      <c r="J296" s="64">
        <f t="shared" si="45"/>
        <v>0.52727272727272756</v>
      </c>
    </row>
    <row r="297" spans="1:10" customFormat="1" x14ac:dyDescent="0.25">
      <c r="A297" s="10" t="s">
        <v>0</v>
      </c>
      <c r="B297" s="10">
        <v>44336</v>
      </c>
      <c r="C297" s="143" t="s">
        <v>528</v>
      </c>
      <c r="D297" s="144" t="s">
        <v>527</v>
      </c>
      <c r="E297" s="145">
        <v>3.66</v>
      </c>
      <c r="F297" s="145">
        <v>2.4700000000000002</v>
      </c>
      <c r="G297" s="146">
        <v>44341</v>
      </c>
      <c r="H297" s="147">
        <v>4.17</v>
      </c>
      <c r="I297" s="148">
        <f t="shared" si="44"/>
        <v>0.13934426229508201</v>
      </c>
      <c r="J297" s="64">
        <f t="shared" si="45"/>
        <v>0.42857142857142844</v>
      </c>
    </row>
    <row r="298" spans="1:10" customFormat="1" x14ac:dyDescent="0.25">
      <c r="B298" s="10">
        <v>44377</v>
      </c>
      <c r="C298" s="143" t="s">
        <v>614</v>
      </c>
      <c r="D298" s="150" t="s">
        <v>615</v>
      </c>
      <c r="E298" s="145">
        <v>3.91</v>
      </c>
      <c r="F298" s="145">
        <v>3.05</v>
      </c>
      <c r="G298" s="146">
        <v>44383</v>
      </c>
      <c r="H298" s="147">
        <v>3.4</v>
      </c>
      <c r="I298" s="148">
        <f t="shared" si="44"/>
        <v>-0.13043478260869568</v>
      </c>
      <c r="J298" s="64">
        <f t="shared" si="45"/>
        <v>-0.59302325581395354</v>
      </c>
    </row>
    <row r="299" spans="1:10" customFormat="1" x14ac:dyDescent="0.25">
      <c r="A299" s="10" t="s">
        <v>0</v>
      </c>
      <c r="B299" s="10">
        <v>44396</v>
      </c>
      <c r="C299" s="143" t="s">
        <v>665</v>
      </c>
      <c r="D299" s="144" t="s">
        <v>664</v>
      </c>
      <c r="E299" s="145">
        <v>3.03</v>
      </c>
      <c r="F299" s="145">
        <v>2.48</v>
      </c>
      <c r="G299" s="146">
        <v>44397</v>
      </c>
      <c r="H299" s="147">
        <v>2.71</v>
      </c>
      <c r="I299" s="148">
        <f t="shared" si="44"/>
        <v>-0.10561056105610556</v>
      </c>
      <c r="J299" s="64">
        <f t="shared" si="45"/>
        <v>-0.58181818181818168</v>
      </c>
    </row>
    <row r="300" spans="1:10" customFormat="1" x14ac:dyDescent="0.25">
      <c r="B300" s="10">
        <v>44399</v>
      </c>
      <c r="C300" s="143" t="s">
        <v>685</v>
      </c>
      <c r="D300" s="144" t="s">
        <v>686</v>
      </c>
      <c r="E300" s="145">
        <v>2.61</v>
      </c>
      <c r="F300" s="145">
        <v>2.06</v>
      </c>
      <c r="G300" s="146">
        <v>44403</v>
      </c>
      <c r="H300" s="147">
        <v>2.27</v>
      </c>
      <c r="I300" s="148">
        <f t="shared" si="44"/>
        <v>-0.13026819923371646</v>
      </c>
      <c r="J300" s="64">
        <f t="shared" si="45"/>
        <v>-0.61818181818181817</v>
      </c>
    </row>
    <row r="301" spans="1:10" customFormat="1" x14ac:dyDescent="0.25">
      <c r="A301" s="10" t="s">
        <v>0</v>
      </c>
      <c r="B301" s="10">
        <v>44411</v>
      </c>
      <c r="C301" s="143" t="s">
        <v>699</v>
      </c>
      <c r="D301" s="144" t="s">
        <v>698</v>
      </c>
      <c r="E301" s="145">
        <v>3.17</v>
      </c>
      <c r="F301" s="145">
        <v>2.36</v>
      </c>
      <c r="G301" s="146">
        <v>44426</v>
      </c>
      <c r="H301" s="147">
        <v>3.91</v>
      </c>
      <c r="I301" s="148">
        <f t="shared" si="44"/>
        <v>0.23343848580441651</v>
      </c>
      <c r="J301" s="64">
        <f t="shared" si="45"/>
        <v>0.91358024691358042</v>
      </c>
    </row>
    <row r="302" spans="1:10" customFormat="1" x14ac:dyDescent="0.25">
      <c r="A302" s="10" t="s">
        <v>0</v>
      </c>
      <c r="B302" s="10">
        <v>44426</v>
      </c>
      <c r="C302" s="143" t="s">
        <v>744</v>
      </c>
      <c r="D302" s="144" t="s">
        <v>741</v>
      </c>
      <c r="E302" s="145">
        <v>3.62</v>
      </c>
      <c r="F302" s="145">
        <v>2.71</v>
      </c>
      <c r="G302" s="146">
        <v>44427</v>
      </c>
      <c r="H302" s="147">
        <v>4.04</v>
      </c>
      <c r="I302" s="148">
        <f t="shared" si="44"/>
        <v>0.11602209944751385</v>
      </c>
      <c r="J302" s="64">
        <f t="shared" si="45"/>
        <v>0.4615384615384614</v>
      </c>
    </row>
    <row r="303" spans="1:10" customFormat="1" x14ac:dyDescent="0.25">
      <c r="A303" s="10" t="s">
        <v>0</v>
      </c>
      <c r="B303" s="10">
        <v>44441</v>
      </c>
      <c r="C303" s="143" t="s">
        <v>777</v>
      </c>
      <c r="D303" s="144" t="s">
        <v>481</v>
      </c>
      <c r="E303" s="145">
        <v>5.48</v>
      </c>
      <c r="F303" s="145">
        <v>4.6100000000000003</v>
      </c>
      <c r="G303" s="146">
        <v>44447</v>
      </c>
      <c r="H303" s="147">
        <v>5.5</v>
      </c>
      <c r="I303" s="148">
        <f t="shared" si="44"/>
        <v>3.6496350364962904E-3</v>
      </c>
      <c r="J303" s="64">
        <f>(H303-E303)/(E303-F303)</f>
        <v>2.2988505747125944E-2</v>
      </c>
    </row>
    <row r="304" spans="1:10" customFormat="1" x14ac:dyDescent="0.25">
      <c r="A304" s="10" t="s">
        <v>0</v>
      </c>
      <c r="B304" s="10">
        <v>44473</v>
      </c>
      <c r="C304" s="143" t="s">
        <v>917</v>
      </c>
      <c r="D304" s="144" t="s">
        <v>916</v>
      </c>
      <c r="E304" s="145">
        <v>2.97</v>
      </c>
      <c r="F304" s="145">
        <v>1.96</v>
      </c>
      <c r="G304" s="146">
        <v>44475</v>
      </c>
      <c r="H304" s="147">
        <v>2.62</v>
      </c>
      <c r="I304" s="148">
        <f t="shared" si="44"/>
        <v>-0.11784511784511786</v>
      </c>
      <c r="J304" s="64">
        <f t="shared" ref="J304:J305" si="46">(H304-E304)/(E304-F304)</f>
        <v>-0.34653465346534656</v>
      </c>
    </row>
    <row r="305" spans="1:10" customFormat="1" x14ac:dyDescent="0.25">
      <c r="A305" s="10" t="s">
        <v>0</v>
      </c>
      <c r="B305" s="10">
        <v>44484</v>
      </c>
      <c r="C305" s="143" t="s">
        <v>963</v>
      </c>
      <c r="D305" s="144" t="s">
        <v>962</v>
      </c>
      <c r="E305" s="145">
        <v>2.8</v>
      </c>
      <c r="F305" s="145">
        <v>1.75</v>
      </c>
      <c r="G305" s="146">
        <v>44491</v>
      </c>
      <c r="H305" s="147">
        <v>3.1</v>
      </c>
      <c r="I305" s="148">
        <f t="shared" si="44"/>
        <v>0.10714285714285721</v>
      </c>
      <c r="J305" s="64">
        <f t="shared" si="46"/>
        <v>0.28571428571428603</v>
      </c>
    </row>
    <row r="306" spans="1:10" x14ac:dyDescent="0.25">
      <c r="B306" s="10"/>
      <c r="C306" s="13"/>
      <c r="D306" s="36"/>
      <c r="E306" s="19"/>
      <c r="F306" s="19"/>
      <c r="G306" s="12"/>
      <c r="H306" s="21" t="s">
        <v>0</v>
      </c>
      <c r="I306" s="18"/>
      <c r="J306" s="14"/>
    </row>
    <row r="307" spans="1:10" x14ac:dyDescent="0.25">
      <c r="B307" s="10"/>
      <c r="C307" s="22" t="s">
        <v>43</v>
      </c>
      <c r="D307" s="15"/>
      <c r="E307" s="13"/>
      <c r="F307" s="13"/>
      <c r="G307" s="23" t="s">
        <v>0</v>
      </c>
      <c r="H307" s="60" t="s">
        <v>10</v>
      </c>
      <c r="I307" s="61" t="s">
        <v>8</v>
      </c>
      <c r="J307" s="68">
        <f>SUM(J286:J306)</f>
        <v>1.2959419390450135</v>
      </c>
    </row>
    <row r="308" spans="1:10" x14ac:dyDescent="0.25">
      <c r="B308" s="10"/>
      <c r="C308" s="22"/>
      <c r="D308" s="15"/>
      <c r="E308" s="13"/>
      <c r="F308" s="13"/>
      <c r="G308" s="23"/>
      <c r="H308" s="60"/>
      <c r="I308" s="61"/>
      <c r="J308" s="58"/>
    </row>
    <row r="309" spans="1:10" ht="15.75" thickBot="1" x14ac:dyDescent="0.3">
      <c r="B309" s="25"/>
      <c r="C309" s="27" t="s">
        <v>0</v>
      </c>
      <c r="D309" s="131"/>
      <c r="E309" s="27"/>
      <c r="F309" s="27"/>
      <c r="G309" s="40"/>
      <c r="H309" s="27"/>
      <c r="I309" s="62" t="s">
        <v>0</v>
      </c>
      <c r="J309" s="29"/>
    </row>
    <row r="310" spans="1:10" x14ac:dyDescent="0.25">
      <c r="B310" s="5"/>
      <c r="C310" s="51"/>
      <c r="D310" s="129"/>
      <c r="E310" s="6"/>
      <c r="F310" s="6"/>
      <c r="G310" s="7"/>
      <c r="H310" s="8"/>
      <c r="I310" s="8"/>
      <c r="J310" s="9"/>
    </row>
    <row r="311" spans="1:10" x14ac:dyDescent="0.25">
      <c r="B311" s="10"/>
      <c r="C311" s="59" t="s">
        <v>31</v>
      </c>
      <c r="D311" s="130"/>
      <c r="E311" s="13"/>
      <c r="F311" s="13"/>
      <c r="G311" s="23"/>
      <c r="H311" s="11"/>
      <c r="I311" s="24"/>
      <c r="J311" s="14"/>
    </row>
    <row r="312" spans="1:10" x14ac:dyDescent="0.25">
      <c r="B312" s="52" t="s">
        <v>1</v>
      </c>
      <c r="C312" s="53" t="s">
        <v>2</v>
      </c>
      <c r="D312" s="53" t="s">
        <v>37</v>
      </c>
      <c r="E312" s="53" t="s">
        <v>1</v>
      </c>
      <c r="F312" s="53" t="s">
        <v>15</v>
      </c>
      <c r="G312" s="54" t="s">
        <v>3</v>
      </c>
      <c r="H312" s="53" t="s">
        <v>3</v>
      </c>
      <c r="I312" s="53" t="s">
        <v>4</v>
      </c>
      <c r="J312" s="55" t="s">
        <v>4</v>
      </c>
    </row>
    <row r="313" spans="1:10" x14ac:dyDescent="0.25">
      <c r="B313" s="52" t="s">
        <v>5</v>
      </c>
      <c r="C313" s="56"/>
      <c r="D313" s="56"/>
      <c r="E313" s="53" t="s">
        <v>6</v>
      </c>
      <c r="F313" s="53" t="s">
        <v>16</v>
      </c>
      <c r="G313" s="54" t="s">
        <v>5</v>
      </c>
      <c r="H313" s="53" t="s">
        <v>7</v>
      </c>
      <c r="I313" s="53" t="s">
        <v>9</v>
      </c>
      <c r="J313" s="55" t="s">
        <v>17</v>
      </c>
    </row>
    <row r="314" spans="1:10" s="57" customFormat="1" x14ac:dyDescent="0.25">
      <c r="B314" s="52"/>
      <c r="C314" s="53" t="s">
        <v>24</v>
      </c>
      <c r="D314" s="53"/>
      <c r="E314" s="53"/>
      <c r="F314" s="53"/>
      <c r="G314" s="54"/>
      <c r="H314" s="53"/>
      <c r="I314" s="53"/>
      <c r="J314" s="55"/>
    </row>
    <row r="315" spans="1:10" x14ac:dyDescent="0.25">
      <c r="B315" s="52"/>
      <c r="C315" s="53" t="s">
        <v>0</v>
      </c>
      <c r="D315" s="53"/>
      <c r="E315" s="53"/>
      <c r="F315" s="53"/>
      <c r="G315" s="54"/>
      <c r="H315" s="53"/>
      <c r="I315" s="53"/>
      <c r="J315" s="55"/>
    </row>
    <row r="316" spans="1:10" customFormat="1" x14ac:dyDescent="0.25">
      <c r="B316" s="10">
        <v>44202</v>
      </c>
      <c r="C316" s="143" t="s">
        <v>61</v>
      </c>
      <c r="D316" s="144" t="s">
        <v>62</v>
      </c>
      <c r="E316" s="145">
        <v>14.39</v>
      </c>
      <c r="F316" s="145">
        <v>9.7899999999999991</v>
      </c>
      <c r="G316" s="146">
        <v>44203</v>
      </c>
      <c r="H316" s="147">
        <v>11.93</v>
      </c>
      <c r="I316" s="148">
        <f t="shared" ref="I316:I327" si="47">(H316/E316-1)</f>
        <v>-0.17095205003474645</v>
      </c>
      <c r="J316" s="64">
        <f t="shared" ref="J316:J327" si="48">(H316-E316)/(E316-F316)</f>
        <v>-0.5347826086956522</v>
      </c>
    </row>
    <row r="317" spans="1:10" customFormat="1" x14ac:dyDescent="0.25">
      <c r="B317" s="10">
        <v>44203</v>
      </c>
      <c r="C317" s="143" t="s">
        <v>70</v>
      </c>
      <c r="D317" s="144" t="s">
        <v>69</v>
      </c>
      <c r="E317" s="145">
        <v>4.4800000000000004</v>
      </c>
      <c r="F317" s="145">
        <v>3.2</v>
      </c>
      <c r="G317" s="146">
        <v>44204</v>
      </c>
      <c r="H317" s="147">
        <v>3.83</v>
      </c>
      <c r="I317" s="148">
        <f t="shared" si="47"/>
        <v>-0.14508928571428581</v>
      </c>
      <c r="J317" s="64">
        <f t="shared" si="48"/>
        <v>-0.50781250000000022</v>
      </c>
    </row>
    <row r="318" spans="1:10" customFormat="1" x14ac:dyDescent="0.25">
      <c r="B318" s="10">
        <v>44210</v>
      </c>
      <c r="C318" s="143" t="s">
        <v>89</v>
      </c>
      <c r="D318" s="144" t="s">
        <v>86</v>
      </c>
      <c r="E318" s="145">
        <v>8.2799999999999994</v>
      </c>
      <c r="F318" s="145">
        <v>5.8</v>
      </c>
      <c r="G318" s="146">
        <v>44211</v>
      </c>
      <c r="H318" s="147">
        <v>7.36</v>
      </c>
      <c r="I318" s="148">
        <f t="shared" si="47"/>
        <v>-0.11111111111111105</v>
      </c>
      <c r="J318" s="64">
        <f t="shared" si="48"/>
        <v>-0.37096774193548354</v>
      </c>
    </row>
    <row r="319" spans="1:10" customFormat="1" x14ac:dyDescent="0.25">
      <c r="B319" s="10">
        <v>44216</v>
      </c>
      <c r="C319" s="143" t="s">
        <v>93</v>
      </c>
      <c r="D319" s="144" t="s">
        <v>94</v>
      </c>
      <c r="E319" s="145">
        <v>6.79</v>
      </c>
      <c r="F319" s="145">
        <v>4.67</v>
      </c>
      <c r="G319" s="146">
        <v>44216</v>
      </c>
      <c r="H319" s="147">
        <v>6.32</v>
      </c>
      <c r="I319" s="148">
        <f t="shared" si="47"/>
        <v>-6.9219440353460948E-2</v>
      </c>
      <c r="J319" s="64">
        <f t="shared" si="48"/>
        <v>-0.22169811320754704</v>
      </c>
    </row>
    <row r="320" spans="1:10" customFormat="1" x14ac:dyDescent="0.25">
      <c r="B320" s="10">
        <v>44218</v>
      </c>
      <c r="C320" s="143" t="s">
        <v>103</v>
      </c>
      <c r="D320" s="144" t="s">
        <v>104</v>
      </c>
      <c r="E320" s="145">
        <v>2.83</v>
      </c>
      <c r="F320" s="145">
        <v>2.2599999999999998</v>
      </c>
      <c r="G320" s="146">
        <v>44222</v>
      </c>
      <c r="H320" s="147">
        <v>2.93</v>
      </c>
      <c r="I320" s="148">
        <f t="shared" si="47"/>
        <v>3.5335689045936425E-2</v>
      </c>
      <c r="J320" s="64">
        <f t="shared" si="48"/>
        <v>0.17543859649122814</v>
      </c>
    </row>
    <row r="321" spans="1:10" customFormat="1" x14ac:dyDescent="0.25">
      <c r="B321" s="10">
        <v>44224</v>
      </c>
      <c r="C321" s="143" t="s">
        <v>133</v>
      </c>
      <c r="D321" s="144" t="s">
        <v>134</v>
      </c>
      <c r="E321" s="145">
        <v>9.1199999999999992</v>
      </c>
      <c r="F321" s="145">
        <v>6.23</v>
      </c>
      <c r="G321" s="146">
        <v>44224</v>
      </c>
      <c r="H321" s="147">
        <v>7.8</v>
      </c>
      <c r="I321" s="148">
        <f t="shared" si="47"/>
        <v>-0.14473684210526305</v>
      </c>
      <c r="J321" s="64">
        <f t="shared" si="48"/>
        <v>-0.45674740484429066</v>
      </c>
    </row>
    <row r="322" spans="1:10" customFormat="1" x14ac:dyDescent="0.25">
      <c r="B322" s="10">
        <v>44229</v>
      </c>
      <c r="C322" s="143" t="s">
        <v>152</v>
      </c>
      <c r="D322" s="144" t="s">
        <v>153</v>
      </c>
      <c r="E322" s="145">
        <v>8.84</v>
      </c>
      <c r="F322" s="145">
        <v>6.26</v>
      </c>
      <c r="G322" s="146">
        <v>44231</v>
      </c>
      <c r="H322" s="147">
        <v>14.1</v>
      </c>
      <c r="I322" s="148">
        <f t="shared" si="47"/>
        <v>0.59502262443438902</v>
      </c>
      <c r="J322" s="64">
        <f t="shared" si="48"/>
        <v>2.0387596899224807</v>
      </c>
    </row>
    <row r="323" spans="1:10" customFormat="1" x14ac:dyDescent="0.25">
      <c r="B323" s="10">
        <v>44242</v>
      </c>
      <c r="C323" s="143" t="s">
        <v>198</v>
      </c>
      <c r="D323" s="144" t="s">
        <v>199</v>
      </c>
      <c r="E323" s="145">
        <v>7.73</v>
      </c>
      <c r="F323" s="145">
        <v>4.7</v>
      </c>
      <c r="G323" s="146">
        <v>44243</v>
      </c>
      <c r="H323" s="147">
        <v>8.73</v>
      </c>
      <c r="I323" s="148">
        <f t="shared" si="47"/>
        <v>0.12936610608020693</v>
      </c>
      <c r="J323" s="64">
        <f t="shared" si="48"/>
        <v>0.33003300330033003</v>
      </c>
    </row>
    <row r="324" spans="1:10" customFormat="1" x14ac:dyDescent="0.25">
      <c r="B324" s="10">
        <v>44245</v>
      </c>
      <c r="C324" s="143" t="s">
        <v>206</v>
      </c>
      <c r="D324" s="144" t="s">
        <v>207</v>
      </c>
      <c r="E324" s="145">
        <v>2.35</v>
      </c>
      <c r="F324" s="145">
        <v>1.88</v>
      </c>
      <c r="G324" s="146">
        <v>44246</v>
      </c>
      <c r="H324" s="147">
        <v>2.36</v>
      </c>
      <c r="I324" s="148">
        <f t="shared" si="47"/>
        <v>4.2553191489360653E-3</v>
      </c>
      <c r="J324" s="64">
        <f t="shared" si="48"/>
        <v>2.1276595744680389E-2</v>
      </c>
    </row>
    <row r="325" spans="1:10" customFormat="1" x14ac:dyDescent="0.25">
      <c r="B325" s="10">
        <v>44249</v>
      </c>
      <c r="C325" s="143" t="s">
        <v>222</v>
      </c>
      <c r="D325" s="144" t="s">
        <v>223</v>
      </c>
      <c r="E325" s="145">
        <v>2.48</v>
      </c>
      <c r="F325" s="145">
        <v>1.87</v>
      </c>
      <c r="G325" s="146">
        <v>44250</v>
      </c>
      <c r="H325" s="147">
        <v>2.57</v>
      </c>
      <c r="I325" s="148">
        <f t="shared" si="47"/>
        <v>3.6290322580645018E-2</v>
      </c>
      <c r="J325" s="64">
        <f t="shared" si="48"/>
        <v>0.14754098360655718</v>
      </c>
    </row>
    <row r="326" spans="1:10" customFormat="1" x14ac:dyDescent="0.25">
      <c r="B326" s="10">
        <v>44256</v>
      </c>
      <c r="C326" s="143" t="s">
        <v>256</v>
      </c>
      <c r="D326" s="144" t="s">
        <v>257</v>
      </c>
      <c r="E326" s="145">
        <v>2.67</v>
      </c>
      <c r="F326" s="145">
        <v>1.97</v>
      </c>
      <c r="G326" s="146">
        <v>44257</v>
      </c>
      <c r="H326" s="147">
        <v>1.97</v>
      </c>
      <c r="I326" s="148">
        <f t="shared" si="47"/>
        <v>-0.26217228464419473</v>
      </c>
      <c r="J326" s="64">
        <f t="shared" si="48"/>
        <v>-1</v>
      </c>
    </row>
    <row r="327" spans="1:10" customFormat="1" x14ac:dyDescent="0.25">
      <c r="B327" s="10">
        <v>44264</v>
      </c>
      <c r="C327" s="143" t="s">
        <v>304</v>
      </c>
      <c r="D327" s="144" t="s">
        <v>305</v>
      </c>
      <c r="E327" s="145">
        <v>1.83</v>
      </c>
      <c r="F327" s="145">
        <v>1.51</v>
      </c>
      <c r="G327" s="146">
        <v>44266</v>
      </c>
      <c r="H327" s="147">
        <v>2.08</v>
      </c>
      <c r="I327" s="148">
        <f t="shared" si="47"/>
        <v>0.13661202185792343</v>
      </c>
      <c r="J327" s="64">
        <f t="shared" si="48"/>
        <v>0.78124999999999989</v>
      </c>
    </row>
    <row r="328" spans="1:10" customFormat="1" x14ac:dyDescent="0.25">
      <c r="B328" s="10">
        <v>44270</v>
      </c>
      <c r="C328" s="143" t="s">
        <v>329</v>
      </c>
      <c r="D328" s="144" t="s">
        <v>330</v>
      </c>
      <c r="E328" s="145">
        <v>2.59</v>
      </c>
      <c r="F328" s="145">
        <v>1.76</v>
      </c>
      <c r="G328" s="146">
        <v>44272</v>
      </c>
      <c r="H328" s="147">
        <v>2.2799999999999998</v>
      </c>
      <c r="I328" s="148">
        <f t="shared" ref="I328:I350" si="49">(H328/E328-1)</f>
        <v>-0.11969111969111967</v>
      </c>
      <c r="J328" s="64">
        <f t="shared" ref="J328:J347" si="50">(H328-E328)/(E328-F328)</f>
        <v>-0.37349397590361461</v>
      </c>
    </row>
    <row r="329" spans="1:10" customFormat="1" x14ac:dyDescent="0.25">
      <c r="B329" s="10">
        <v>44278</v>
      </c>
      <c r="C329" s="143" t="s">
        <v>353</v>
      </c>
      <c r="D329" s="144" t="s">
        <v>354</v>
      </c>
      <c r="E329" s="145">
        <v>5.87</v>
      </c>
      <c r="F329" s="145">
        <v>3.36</v>
      </c>
      <c r="G329" s="146">
        <v>44279</v>
      </c>
      <c r="H329" s="147">
        <v>4.37</v>
      </c>
      <c r="I329" s="148">
        <f t="shared" si="49"/>
        <v>-0.25553662691652468</v>
      </c>
      <c r="J329" s="64">
        <f t="shared" si="50"/>
        <v>-0.59760956175298796</v>
      </c>
    </row>
    <row r="330" spans="1:10" customFormat="1" x14ac:dyDescent="0.25">
      <c r="B330" s="10">
        <v>44294</v>
      </c>
      <c r="C330" s="143" t="s">
        <v>393</v>
      </c>
      <c r="D330" s="144" t="s">
        <v>394</v>
      </c>
      <c r="E330" s="145">
        <v>2.82</v>
      </c>
      <c r="F330" s="145">
        <v>1.89</v>
      </c>
      <c r="G330" s="146">
        <v>44295</v>
      </c>
      <c r="H330" s="147">
        <v>2.54</v>
      </c>
      <c r="I330" s="148">
        <f t="shared" si="49"/>
        <v>-9.9290780141843893E-2</v>
      </c>
      <c r="J330" s="64">
        <f t="shared" si="50"/>
        <v>-0.30107526881720409</v>
      </c>
    </row>
    <row r="331" spans="1:10" customFormat="1" x14ac:dyDescent="0.25">
      <c r="A331" s="10" t="s">
        <v>0</v>
      </c>
      <c r="B331" s="10">
        <v>44300</v>
      </c>
      <c r="C331" s="143" t="s">
        <v>411</v>
      </c>
      <c r="D331" s="144" t="s">
        <v>412</v>
      </c>
      <c r="E331" s="145">
        <v>4.58</v>
      </c>
      <c r="F331" s="145">
        <v>3.15</v>
      </c>
      <c r="G331" s="146">
        <v>44301</v>
      </c>
      <c r="H331" s="147">
        <v>3.15</v>
      </c>
      <c r="I331" s="148">
        <f t="shared" si="49"/>
        <v>-0.31222707423580787</v>
      </c>
      <c r="J331" s="64">
        <f t="shared" si="50"/>
        <v>-1</v>
      </c>
    </row>
    <row r="332" spans="1:10" customFormat="1" x14ac:dyDescent="0.25">
      <c r="B332" s="10">
        <v>44300</v>
      </c>
      <c r="C332" s="143" t="s">
        <v>409</v>
      </c>
      <c r="D332" s="144" t="s">
        <v>410</v>
      </c>
      <c r="E332" s="145">
        <v>3.03</v>
      </c>
      <c r="F332" s="145">
        <v>2.13</v>
      </c>
      <c r="G332" s="146">
        <v>44302</v>
      </c>
      <c r="H332" s="147">
        <v>3.55</v>
      </c>
      <c r="I332" s="148">
        <f t="shared" si="49"/>
        <v>0.1716171617161717</v>
      </c>
      <c r="J332" s="64">
        <f t="shared" si="50"/>
        <v>0.57777777777777783</v>
      </c>
    </row>
    <row r="333" spans="1:10" customFormat="1" x14ac:dyDescent="0.25">
      <c r="B333" s="10">
        <v>44306</v>
      </c>
      <c r="C333" s="143" t="s">
        <v>427</v>
      </c>
      <c r="D333" s="144" t="s">
        <v>428</v>
      </c>
      <c r="E333" s="145">
        <v>2.88</v>
      </c>
      <c r="F333" s="145">
        <v>1.84</v>
      </c>
      <c r="G333" s="146">
        <v>44308</v>
      </c>
      <c r="H333" s="147">
        <v>2.93</v>
      </c>
      <c r="I333" s="148">
        <f t="shared" si="49"/>
        <v>1.736111111111116E-2</v>
      </c>
      <c r="J333" s="64">
        <f t="shared" si="50"/>
        <v>4.8076923076923343E-2</v>
      </c>
    </row>
    <row r="334" spans="1:10" customFormat="1" x14ac:dyDescent="0.25">
      <c r="B334" s="10">
        <v>44319</v>
      </c>
      <c r="C334" s="143" t="s">
        <v>464</v>
      </c>
      <c r="D334" s="144" t="s">
        <v>465</v>
      </c>
      <c r="E334" s="145">
        <v>2.16</v>
      </c>
      <c r="F334" s="145">
        <v>1.57</v>
      </c>
      <c r="G334" s="146">
        <v>44320</v>
      </c>
      <c r="H334" s="147">
        <v>2.36</v>
      </c>
      <c r="I334" s="148">
        <f t="shared" si="49"/>
        <v>9.259259259259256E-2</v>
      </c>
      <c r="J334" s="64">
        <f t="shared" si="50"/>
        <v>0.33898305084745711</v>
      </c>
    </row>
    <row r="335" spans="1:10" customFormat="1" x14ac:dyDescent="0.25">
      <c r="B335" s="10">
        <v>44327</v>
      </c>
      <c r="C335" s="143" t="s">
        <v>505</v>
      </c>
      <c r="D335" s="144" t="s">
        <v>504</v>
      </c>
      <c r="E335" s="145">
        <v>1.8</v>
      </c>
      <c r="F335" s="145">
        <v>1.19</v>
      </c>
      <c r="G335" s="146">
        <v>44328</v>
      </c>
      <c r="H335" s="147">
        <v>2.11</v>
      </c>
      <c r="I335" s="148">
        <f t="shared" si="49"/>
        <v>0.17222222222222205</v>
      </c>
      <c r="J335" s="64">
        <f t="shared" si="50"/>
        <v>0.50819672131147509</v>
      </c>
    </row>
    <row r="336" spans="1:10" customFormat="1" x14ac:dyDescent="0.25">
      <c r="B336" s="10">
        <v>44335</v>
      </c>
      <c r="C336" s="143" t="s">
        <v>522</v>
      </c>
      <c r="D336" s="144" t="s">
        <v>523</v>
      </c>
      <c r="E336" s="145">
        <v>3.14</v>
      </c>
      <c r="F336" s="145">
        <v>1.83</v>
      </c>
      <c r="G336" s="146">
        <v>44337</v>
      </c>
      <c r="H336" s="147">
        <v>2.83</v>
      </c>
      <c r="I336" s="148">
        <f t="shared" si="49"/>
        <v>-9.8726114649681507E-2</v>
      </c>
      <c r="J336" s="64">
        <f t="shared" si="50"/>
        <v>-0.23664122137404583</v>
      </c>
    </row>
    <row r="337" spans="1:10" customFormat="1" x14ac:dyDescent="0.25">
      <c r="B337" s="10">
        <v>44354</v>
      </c>
      <c r="C337" s="143" t="s">
        <v>561</v>
      </c>
      <c r="D337" s="144" t="s">
        <v>560</v>
      </c>
      <c r="E337" s="145">
        <v>2.2799999999999998</v>
      </c>
      <c r="F337" s="145">
        <v>1.49</v>
      </c>
      <c r="G337" s="146">
        <v>44358</v>
      </c>
      <c r="H337" s="147">
        <v>1.83</v>
      </c>
      <c r="I337" s="148">
        <f t="shared" si="49"/>
        <v>-0.19736842105263153</v>
      </c>
      <c r="J337" s="64">
        <f t="shared" si="50"/>
        <v>-0.56962025316455678</v>
      </c>
    </row>
    <row r="338" spans="1:10" customFormat="1" x14ac:dyDescent="0.25">
      <c r="B338" s="10">
        <v>44419</v>
      </c>
      <c r="C338" s="143" t="s">
        <v>853</v>
      </c>
      <c r="D338" s="144" t="s">
        <v>723</v>
      </c>
      <c r="E338" s="145">
        <v>12.3</v>
      </c>
      <c r="F338" s="145">
        <v>8.51</v>
      </c>
      <c r="G338" s="146">
        <v>44421</v>
      </c>
      <c r="H338" s="147">
        <v>10.44</v>
      </c>
      <c r="I338" s="148">
        <f t="shared" si="49"/>
        <v>-0.15121951219512209</v>
      </c>
      <c r="J338" s="64">
        <f t="shared" si="50"/>
        <v>-0.49076517150395799</v>
      </c>
    </row>
    <row r="339" spans="1:10" customFormat="1" x14ac:dyDescent="0.25">
      <c r="B339" s="10">
        <v>44425</v>
      </c>
      <c r="C339" s="143" t="s">
        <v>739</v>
      </c>
      <c r="D339" s="144" t="s">
        <v>740</v>
      </c>
      <c r="E339" s="145">
        <v>3.24</v>
      </c>
      <c r="F339" s="145">
        <v>2.44</v>
      </c>
      <c r="G339" s="146">
        <v>44427</v>
      </c>
      <c r="H339" s="147">
        <v>3.62</v>
      </c>
      <c r="I339" s="148">
        <f t="shared" si="49"/>
        <v>0.11728395061728381</v>
      </c>
      <c r="J339" s="64">
        <f t="shared" si="50"/>
        <v>0.4749999999999997</v>
      </c>
    </row>
    <row r="340" spans="1:10" customFormat="1" x14ac:dyDescent="0.25">
      <c r="B340" s="10">
        <v>44438</v>
      </c>
      <c r="C340" s="143" t="s">
        <v>782</v>
      </c>
      <c r="D340" s="144" t="s">
        <v>755</v>
      </c>
      <c r="E340" s="145">
        <v>2.73</v>
      </c>
      <c r="F340" s="145">
        <v>1.99</v>
      </c>
      <c r="G340" s="146">
        <v>44442</v>
      </c>
      <c r="H340" s="147">
        <v>2.69</v>
      </c>
      <c r="I340" s="148">
        <f t="shared" si="49"/>
        <v>-1.4652014652014711E-2</v>
      </c>
      <c r="J340" s="64">
        <f t="shared" si="50"/>
        <v>-5.4054054054054106E-2</v>
      </c>
    </row>
    <row r="341" spans="1:10" customFormat="1" x14ac:dyDescent="0.25">
      <c r="B341" s="10">
        <v>44442</v>
      </c>
      <c r="C341" s="143" t="s">
        <v>756</v>
      </c>
      <c r="D341" s="144" t="s">
        <v>783</v>
      </c>
      <c r="E341" s="145">
        <v>2.54</v>
      </c>
      <c r="F341" s="145">
        <v>1.64</v>
      </c>
      <c r="G341" s="146">
        <v>44442</v>
      </c>
      <c r="H341" s="147">
        <v>2.14</v>
      </c>
      <c r="I341" s="148">
        <f t="shared" si="49"/>
        <v>-0.15748031496062986</v>
      </c>
      <c r="J341" s="64">
        <f t="shared" si="50"/>
        <v>-0.44444444444444425</v>
      </c>
    </row>
    <row r="342" spans="1:10" customFormat="1" x14ac:dyDescent="0.25">
      <c r="B342" s="10">
        <v>44463</v>
      </c>
      <c r="C342" s="143" t="s">
        <v>852</v>
      </c>
      <c r="D342" s="144" t="s">
        <v>854</v>
      </c>
      <c r="E342" s="145">
        <v>9.6199999999999992</v>
      </c>
      <c r="F342" s="145">
        <v>6.92</v>
      </c>
      <c r="G342" s="146">
        <v>44468</v>
      </c>
      <c r="H342" s="147">
        <v>10.61</v>
      </c>
      <c r="I342" s="148">
        <f t="shared" si="49"/>
        <v>0.10291060291060283</v>
      </c>
      <c r="J342" s="64">
        <f t="shared" si="50"/>
        <v>0.36666666666666686</v>
      </c>
    </row>
    <row r="343" spans="1:10" customFormat="1" x14ac:dyDescent="0.25">
      <c r="B343" s="10">
        <v>44470</v>
      </c>
      <c r="C343" s="143" t="s">
        <v>895</v>
      </c>
      <c r="D343" s="144" t="s">
        <v>894</v>
      </c>
      <c r="E343" s="145">
        <v>8.6300000000000008</v>
      </c>
      <c r="F343" s="145">
        <v>5.79</v>
      </c>
      <c r="G343" s="146">
        <v>44473</v>
      </c>
      <c r="H343" s="147">
        <v>8.1300000000000008</v>
      </c>
      <c r="I343" s="148">
        <f t="shared" si="49"/>
        <v>-5.7937427578215517E-2</v>
      </c>
      <c r="J343" s="64">
        <f t="shared" si="50"/>
        <v>-0.17605633802816897</v>
      </c>
    </row>
    <row r="344" spans="1:10" customFormat="1" x14ac:dyDescent="0.25">
      <c r="A344" s="10" t="s">
        <v>0</v>
      </c>
      <c r="B344" s="10">
        <v>44477</v>
      </c>
      <c r="C344" s="143" t="s">
        <v>937</v>
      </c>
      <c r="D344" s="144" t="s">
        <v>936</v>
      </c>
      <c r="E344" s="145">
        <v>4.79</v>
      </c>
      <c r="F344" s="145">
        <v>2.94</v>
      </c>
      <c r="G344" s="146">
        <v>44480</v>
      </c>
      <c r="H344" s="147">
        <v>5.36</v>
      </c>
      <c r="I344" s="148">
        <f t="shared" si="49"/>
        <v>0.11899791231732793</v>
      </c>
      <c r="J344" s="64">
        <f t="shared" si="50"/>
        <v>0.30810810810810824</v>
      </c>
    </row>
    <row r="345" spans="1:10" customFormat="1" x14ac:dyDescent="0.25">
      <c r="B345" s="10">
        <v>44482</v>
      </c>
      <c r="C345" s="143" t="s">
        <v>953</v>
      </c>
      <c r="D345" s="144" t="s">
        <v>952</v>
      </c>
      <c r="E345" s="145">
        <v>1.73</v>
      </c>
      <c r="F345" s="145">
        <v>0.98</v>
      </c>
      <c r="G345" s="146">
        <v>44483</v>
      </c>
      <c r="H345" s="147">
        <v>2.08</v>
      </c>
      <c r="I345" s="148">
        <f t="shared" si="49"/>
        <v>0.20231213872832376</v>
      </c>
      <c r="J345" s="64">
        <f t="shared" si="50"/>
        <v>0.46666666666666679</v>
      </c>
    </row>
    <row r="346" spans="1:10" customFormat="1" x14ac:dyDescent="0.25">
      <c r="B346" s="10">
        <v>44488</v>
      </c>
      <c r="C346" s="143" t="s">
        <v>975</v>
      </c>
      <c r="D346" s="144" t="s">
        <v>974</v>
      </c>
      <c r="E346" s="145">
        <v>2.31</v>
      </c>
      <c r="F346" s="145">
        <v>1.53</v>
      </c>
      <c r="G346" s="146">
        <v>44489</v>
      </c>
      <c r="H346" s="147">
        <v>2.5</v>
      </c>
      <c r="I346" s="148">
        <f t="shared" si="49"/>
        <v>8.2251082251082241E-2</v>
      </c>
      <c r="J346" s="64">
        <f t="shared" si="50"/>
        <v>0.2435897435897435</v>
      </c>
    </row>
    <row r="347" spans="1:10" customFormat="1" x14ac:dyDescent="0.25">
      <c r="B347" s="10">
        <v>44496</v>
      </c>
      <c r="C347" s="143" t="s">
        <v>999</v>
      </c>
      <c r="D347" s="144" t="s">
        <v>1000</v>
      </c>
      <c r="E347" s="145">
        <v>2.72</v>
      </c>
      <c r="F347" s="145">
        <v>1.62</v>
      </c>
      <c r="G347" s="146">
        <v>44503</v>
      </c>
      <c r="H347" s="147">
        <v>2.14</v>
      </c>
      <c r="I347" s="148">
        <f t="shared" si="49"/>
        <v>-0.21323529411764708</v>
      </c>
      <c r="J347" s="64">
        <f t="shared" si="50"/>
        <v>-0.52727272727272734</v>
      </c>
    </row>
    <row r="348" spans="1:10" customFormat="1" x14ac:dyDescent="0.25">
      <c r="B348" s="10" t="s">
        <v>1065</v>
      </c>
      <c r="C348" s="143" t="s">
        <v>1066</v>
      </c>
      <c r="D348" s="144" t="s">
        <v>1064</v>
      </c>
      <c r="E348" s="145">
        <v>1.4350000000000001</v>
      </c>
      <c r="F348" s="145">
        <v>1.0900000000000001</v>
      </c>
      <c r="G348" s="146">
        <v>44517</v>
      </c>
      <c r="H348" s="147">
        <v>1.39</v>
      </c>
      <c r="I348" s="148">
        <f t="shared" si="49"/>
        <v>-3.1358885017421678E-2</v>
      </c>
      <c r="J348" s="64">
        <f>(H348-E348)/(E348-F348)</f>
        <v>-0.13043478260869609</v>
      </c>
    </row>
    <row r="349" spans="1:10" customFormat="1" x14ac:dyDescent="0.25">
      <c r="B349" s="10">
        <v>44519</v>
      </c>
      <c r="C349" s="143" t="s">
        <v>1084</v>
      </c>
      <c r="D349" s="144" t="s">
        <v>1085</v>
      </c>
      <c r="E349" s="145">
        <v>1.56</v>
      </c>
      <c r="F349" s="145">
        <v>1.01</v>
      </c>
      <c r="G349" s="146">
        <v>44522</v>
      </c>
      <c r="H349" s="147">
        <v>1.82</v>
      </c>
      <c r="I349" s="148">
        <f t="shared" si="49"/>
        <v>0.16666666666666674</v>
      </c>
      <c r="J349" s="64">
        <f t="shared" ref="J349" si="51">(H349-E349)/(E349-F349)</f>
        <v>0.47272727272727272</v>
      </c>
    </row>
    <row r="350" spans="1:10" customFormat="1" x14ac:dyDescent="0.25">
      <c r="A350" s="10" t="s">
        <v>0</v>
      </c>
      <c r="B350" s="10">
        <v>44530</v>
      </c>
      <c r="C350" s="143" t="s">
        <v>1131</v>
      </c>
      <c r="D350" s="144" t="s">
        <v>1130</v>
      </c>
      <c r="E350" s="145">
        <v>3.31</v>
      </c>
      <c r="F350" s="145">
        <v>1.71</v>
      </c>
      <c r="G350" s="146">
        <v>44532</v>
      </c>
      <c r="H350" s="147">
        <v>3.58</v>
      </c>
      <c r="I350" s="148">
        <f t="shared" si="49"/>
        <v>8.1570996978852062E-2</v>
      </c>
      <c r="J350" s="64">
        <f>(H350-E350)/(E350-F350)</f>
        <v>0.16875000000000001</v>
      </c>
    </row>
    <row r="351" spans="1:10" x14ac:dyDescent="0.25">
      <c r="B351" s="10" t="s">
        <v>0</v>
      </c>
      <c r="C351" s="13" t="s">
        <v>0</v>
      </c>
      <c r="D351" s="36"/>
      <c r="E351" s="16" t="s">
        <v>0</v>
      </c>
      <c r="F351" s="16" t="s">
        <v>0</v>
      </c>
      <c r="G351" s="12" t="s">
        <v>0</v>
      </c>
      <c r="H351" s="19" t="s">
        <v>0</v>
      </c>
      <c r="I351" s="18" t="s">
        <v>0</v>
      </c>
      <c r="J351" s="64" t="s">
        <v>0</v>
      </c>
    </row>
    <row r="352" spans="1:10" s="57" customFormat="1" x14ac:dyDescent="0.25">
      <c r="B352" s="10"/>
      <c r="C352" s="22" t="s">
        <v>43</v>
      </c>
      <c r="D352" s="15"/>
      <c r="E352" s="13"/>
      <c r="F352" s="13"/>
      <c r="G352" s="23" t="s">
        <v>0</v>
      </c>
      <c r="H352" s="60" t="s">
        <v>10</v>
      </c>
      <c r="I352" s="61" t="s">
        <v>8</v>
      </c>
      <c r="J352" s="68">
        <f>SUM(J315:J351)</f>
        <v>-0.524634367770064</v>
      </c>
    </row>
    <row r="353" spans="1:10" x14ac:dyDescent="0.25">
      <c r="B353" s="10"/>
      <c r="C353" s="22"/>
      <c r="D353" s="15"/>
      <c r="E353" s="13"/>
      <c r="F353" s="13"/>
      <c r="G353" s="23"/>
      <c r="H353" s="60"/>
      <c r="I353" s="61"/>
      <c r="J353" s="58"/>
    </row>
    <row r="354" spans="1:10" ht="15.75" thickBot="1" x14ac:dyDescent="0.3">
      <c r="B354" s="25"/>
      <c r="C354" s="27" t="s">
        <v>0</v>
      </c>
      <c r="D354" s="131"/>
      <c r="E354" s="27"/>
      <c r="F354" s="27"/>
      <c r="G354" s="40"/>
      <c r="H354" s="27"/>
      <c r="I354" s="62" t="s">
        <v>0</v>
      </c>
      <c r="J354" s="29"/>
    </row>
    <row r="355" spans="1:10" s="57" customFormat="1" x14ac:dyDescent="0.25">
      <c r="B355" s="5"/>
      <c r="C355" s="51"/>
      <c r="D355" s="129"/>
      <c r="E355" s="6"/>
      <c r="F355" s="6"/>
      <c r="G355" s="7"/>
      <c r="H355" s="8"/>
      <c r="I355" s="8"/>
      <c r="J355" s="9"/>
    </row>
    <row r="356" spans="1:10" ht="15.75" customHeight="1" x14ac:dyDescent="0.25">
      <c r="B356" s="10"/>
      <c r="C356" s="59" t="s">
        <v>21</v>
      </c>
      <c r="D356" s="130"/>
      <c r="E356" s="13"/>
      <c r="F356" s="13"/>
      <c r="G356" s="23"/>
      <c r="H356" s="11"/>
      <c r="I356" s="24"/>
      <c r="J356" s="14"/>
    </row>
    <row r="357" spans="1:10" x14ac:dyDescent="0.25">
      <c r="B357" s="52" t="s">
        <v>1</v>
      </c>
      <c r="C357" s="53" t="s">
        <v>2</v>
      </c>
      <c r="D357" s="53" t="s">
        <v>37</v>
      </c>
      <c r="E357" s="53" t="s">
        <v>1</v>
      </c>
      <c r="F357" s="53" t="s">
        <v>15</v>
      </c>
      <c r="G357" s="54" t="s">
        <v>3</v>
      </c>
      <c r="H357" s="53" t="s">
        <v>3</v>
      </c>
      <c r="I357" s="53" t="s">
        <v>4</v>
      </c>
      <c r="J357" s="55" t="s">
        <v>4</v>
      </c>
    </row>
    <row r="358" spans="1:10" s="57" customFormat="1" x14ac:dyDescent="0.25">
      <c r="B358" s="52" t="s">
        <v>5</v>
      </c>
      <c r="C358" s="56"/>
      <c r="D358" s="56"/>
      <c r="E358" s="53" t="s">
        <v>6</v>
      </c>
      <c r="F358" s="53" t="s">
        <v>16</v>
      </c>
      <c r="G358" s="54" t="s">
        <v>5</v>
      </c>
      <c r="H358" s="53" t="s">
        <v>7</v>
      </c>
      <c r="I358" s="53" t="s">
        <v>9</v>
      </c>
      <c r="J358" s="55" t="s">
        <v>17</v>
      </c>
    </row>
    <row r="359" spans="1:10" s="57" customFormat="1" x14ac:dyDescent="0.25">
      <c r="B359" s="52"/>
      <c r="C359" s="53" t="s">
        <v>24</v>
      </c>
      <c r="D359" s="53"/>
      <c r="E359" s="53"/>
      <c r="F359" s="53"/>
      <c r="G359" s="54"/>
      <c r="H359" s="53"/>
      <c r="I359" s="53"/>
      <c r="J359" s="55"/>
    </row>
    <row r="360" spans="1:10" s="57" customFormat="1" x14ac:dyDescent="0.25">
      <c r="B360" s="52"/>
      <c r="C360" s="53" t="s">
        <v>0</v>
      </c>
      <c r="D360" s="53"/>
      <c r="E360" s="53"/>
      <c r="F360" s="53"/>
      <c r="G360" s="54"/>
      <c r="H360" s="53"/>
      <c r="I360" s="53"/>
      <c r="J360" s="55"/>
    </row>
    <row r="361" spans="1:10" customFormat="1" x14ac:dyDescent="0.25">
      <c r="A361" s="10" t="s">
        <v>0</v>
      </c>
      <c r="B361" s="10">
        <v>44274</v>
      </c>
      <c r="C361" s="143" t="s">
        <v>346</v>
      </c>
      <c r="D361" s="144" t="s">
        <v>345</v>
      </c>
      <c r="E361" s="145">
        <v>1.01</v>
      </c>
      <c r="F361" s="145">
        <v>0.53</v>
      </c>
      <c r="G361" s="146">
        <v>44277</v>
      </c>
      <c r="H361" s="147">
        <v>1.06</v>
      </c>
      <c r="I361" s="148">
        <f>(H361/E361-1)</f>
        <v>4.9504950495049549E-2</v>
      </c>
      <c r="J361" s="64">
        <f>(H361-E361)/(E361-F361)</f>
        <v>0.10416666666666677</v>
      </c>
    </row>
    <row r="362" spans="1:10" customFormat="1" x14ac:dyDescent="0.25">
      <c r="A362" s="10" t="s">
        <v>0</v>
      </c>
      <c r="B362" s="10">
        <v>44419</v>
      </c>
      <c r="C362" s="143" t="s">
        <v>727</v>
      </c>
      <c r="D362" s="144" t="s">
        <v>726</v>
      </c>
      <c r="E362" s="145">
        <v>6.29</v>
      </c>
      <c r="F362" s="145">
        <v>3.17</v>
      </c>
      <c r="G362" s="146">
        <v>44424</v>
      </c>
      <c r="H362" s="147">
        <v>5.77</v>
      </c>
      <c r="I362" s="148">
        <f>(H362/E362-1)</f>
        <v>-8.2670906200318028E-2</v>
      </c>
      <c r="J362" s="64">
        <f>(H362-E362)/(E362-F362)</f>
        <v>-0.1666666666666668</v>
      </c>
    </row>
    <row r="363" spans="1:10" customFormat="1" x14ac:dyDescent="0.25">
      <c r="A363" s="10" t="s">
        <v>0</v>
      </c>
      <c r="B363" s="10">
        <v>44459</v>
      </c>
      <c r="C363" s="143" t="s">
        <v>830</v>
      </c>
      <c r="D363" s="144" t="s">
        <v>831</v>
      </c>
      <c r="E363" s="145">
        <v>9.85</v>
      </c>
      <c r="F363" s="145">
        <v>6.82</v>
      </c>
      <c r="G363" s="146">
        <v>44461</v>
      </c>
      <c r="H363" s="147">
        <v>10.99</v>
      </c>
      <c r="I363" s="148">
        <f>(H363/E363-1)</f>
        <v>0.11573604060913723</v>
      </c>
      <c r="J363" s="64">
        <f>(H363-E363)/(E363-F363)</f>
        <v>0.37623762376237652</v>
      </c>
    </row>
    <row r="364" spans="1:10" customFormat="1" x14ac:dyDescent="0.25">
      <c r="A364" s="10" t="s">
        <v>0</v>
      </c>
      <c r="B364" s="10">
        <v>44494</v>
      </c>
      <c r="C364" s="143" t="s">
        <v>990</v>
      </c>
      <c r="D364" s="144" t="s">
        <v>991</v>
      </c>
      <c r="E364" s="145">
        <v>3.79</v>
      </c>
      <c r="F364" s="145">
        <v>2.0499999999999998</v>
      </c>
      <c r="G364" s="146">
        <v>44497</v>
      </c>
      <c r="H364" s="147">
        <v>5.36</v>
      </c>
      <c r="I364" s="148">
        <f>(H364/E364-1)</f>
        <v>0.4142480211081796</v>
      </c>
      <c r="J364" s="64">
        <f>(H364-E364)/(E364-F364)</f>
        <v>0.90229885057471271</v>
      </c>
    </row>
    <row r="365" spans="1:10" x14ac:dyDescent="0.25">
      <c r="B365" s="10"/>
      <c r="C365" s="13"/>
      <c r="D365" s="36"/>
      <c r="E365" s="19"/>
      <c r="F365" s="19"/>
      <c r="G365" s="12"/>
      <c r="H365" s="21" t="s">
        <v>0</v>
      </c>
      <c r="I365" s="18"/>
      <c r="J365" s="14"/>
    </row>
    <row r="366" spans="1:10" x14ac:dyDescent="0.25">
      <c r="B366" s="10"/>
      <c r="C366" s="22" t="s">
        <v>43</v>
      </c>
      <c r="D366" s="15"/>
      <c r="E366" s="13"/>
      <c r="F366" s="13"/>
      <c r="G366" s="23" t="s">
        <v>0</v>
      </c>
      <c r="H366" s="60" t="s">
        <v>10</v>
      </c>
      <c r="I366" s="61" t="s">
        <v>8</v>
      </c>
      <c r="J366" s="68">
        <f>SUM(J360:J365)</f>
        <v>1.2160364743370891</v>
      </c>
    </row>
    <row r="367" spans="1:10" x14ac:dyDescent="0.25">
      <c r="B367" s="10"/>
      <c r="C367" s="22"/>
      <c r="D367" s="15"/>
      <c r="E367" s="13"/>
      <c r="F367" s="13"/>
      <c r="G367" s="23"/>
      <c r="H367" s="60"/>
      <c r="I367" s="61"/>
      <c r="J367" s="58"/>
    </row>
    <row r="368" spans="1:10" ht="15.75" thickBot="1" x14ac:dyDescent="0.3">
      <c r="B368" s="25"/>
      <c r="C368" s="27" t="s">
        <v>0</v>
      </c>
      <c r="D368" s="131"/>
      <c r="E368" s="27"/>
      <c r="F368" s="27"/>
      <c r="G368" s="40"/>
      <c r="H368" s="27"/>
      <c r="I368" s="62" t="s">
        <v>0</v>
      </c>
      <c r="J368" s="29"/>
    </row>
    <row r="369" spans="1:10" x14ac:dyDescent="0.25">
      <c r="B369" s="5"/>
      <c r="C369" s="51"/>
      <c r="D369" s="129"/>
      <c r="E369" s="6"/>
      <c r="F369" s="6"/>
      <c r="G369" s="7"/>
      <c r="H369" s="8"/>
      <c r="I369" s="8"/>
      <c r="J369" s="9"/>
    </row>
    <row r="370" spans="1:10" x14ac:dyDescent="0.25">
      <c r="B370" s="10"/>
      <c r="C370" s="59" t="s">
        <v>22</v>
      </c>
      <c r="D370" s="130"/>
      <c r="E370" s="13"/>
      <c r="F370" s="13"/>
      <c r="G370" s="23"/>
      <c r="H370" s="11"/>
      <c r="I370" s="24"/>
      <c r="J370" s="14"/>
    </row>
    <row r="371" spans="1:10" x14ac:dyDescent="0.25">
      <c r="B371" s="52" t="s">
        <v>1</v>
      </c>
      <c r="C371" s="53" t="s">
        <v>2</v>
      </c>
      <c r="D371" s="53" t="s">
        <v>37</v>
      </c>
      <c r="E371" s="53" t="s">
        <v>1</v>
      </c>
      <c r="F371" s="53" t="s">
        <v>15</v>
      </c>
      <c r="G371" s="54" t="s">
        <v>3</v>
      </c>
      <c r="H371" s="53" t="s">
        <v>3</v>
      </c>
      <c r="I371" s="53" t="s">
        <v>4</v>
      </c>
      <c r="J371" s="55" t="s">
        <v>4</v>
      </c>
    </row>
    <row r="372" spans="1:10" x14ac:dyDescent="0.25">
      <c r="B372" s="52" t="s">
        <v>5</v>
      </c>
      <c r="C372" s="56"/>
      <c r="D372" s="56"/>
      <c r="E372" s="53" t="s">
        <v>6</v>
      </c>
      <c r="F372" s="53" t="s">
        <v>16</v>
      </c>
      <c r="G372" s="54" t="s">
        <v>5</v>
      </c>
      <c r="H372" s="53" t="s">
        <v>7</v>
      </c>
      <c r="I372" s="53" t="s">
        <v>9</v>
      </c>
      <c r="J372" s="55" t="s">
        <v>17</v>
      </c>
    </row>
    <row r="373" spans="1:10" ht="15.75" customHeight="1" x14ac:dyDescent="0.25">
      <c r="B373" s="52"/>
      <c r="C373" s="53" t="s">
        <v>24</v>
      </c>
      <c r="D373" s="53"/>
      <c r="E373" s="53"/>
      <c r="F373" s="53"/>
      <c r="G373" s="54"/>
      <c r="H373" s="53"/>
      <c r="I373" s="53"/>
      <c r="J373" s="55"/>
    </row>
    <row r="374" spans="1:10" x14ac:dyDescent="0.25">
      <c r="B374" s="52"/>
      <c r="C374" s="53" t="s">
        <v>0</v>
      </c>
      <c r="D374" s="53"/>
      <c r="E374" s="53"/>
      <c r="F374" s="53"/>
      <c r="G374" s="54"/>
      <c r="H374" s="53"/>
      <c r="I374" s="53"/>
      <c r="J374" s="55"/>
    </row>
    <row r="375" spans="1:10" x14ac:dyDescent="0.25">
      <c r="B375" s="10"/>
      <c r="C375" s="13"/>
      <c r="D375" s="36"/>
      <c r="E375" s="16"/>
      <c r="F375" s="16"/>
      <c r="G375" s="12"/>
      <c r="H375" s="19"/>
      <c r="I375" s="18"/>
      <c r="J375" s="64"/>
    </row>
    <row r="376" spans="1:10" customFormat="1" x14ac:dyDescent="0.25">
      <c r="B376" s="10">
        <v>44210</v>
      </c>
      <c r="C376" s="143" t="s">
        <v>87</v>
      </c>
      <c r="D376" s="144" t="s">
        <v>88</v>
      </c>
      <c r="E376" s="145">
        <v>1.3</v>
      </c>
      <c r="F376" s="145">
        <v>0.99</v>
      </c>
      <c r="G376" s="146">
        <v>44214</v>
      </c>
      <c r="H376" s="147">
        <v>1.41</v>
      </c>
      <c r="I376" s="148">
        <f t="shared" ref="I376:I383" si="52">(H376/E376-1)</f>
        <v>8.4615384615384537E-2</v>
      </c>
      <c r="J376" s="64">
        <f t="shared" ref="J376:J383" si="53">(H376-E376)/(E376-F376)</f>
        <v>0.35483870967741887</v>
      </c>
    </row>
    <row r="377" spans="1:10" customFormat="1" x14ac:dyDescent="0.25">
      <c r="A377" s="10" t="s">
        <v>0</v>
      </c>
      <c r="B377" s="10">
        <v>44221</v>
      </c>
      <c r="C377" s="143" t="s">
        <v>114</v>
      </c>
      <c r="D377" s="144" t="s">
        <v>113</v>
      </c>
      <c r="E377" s="145">
        <v>0.98</v>
      </c>
      <c r="F377" s="145">
        <v>0.55000000000000004</v>
      </c>
      <c r="G377" s="146">
        <v>44221</v>
      </c>
      <c r="H377" s="147">
        <v>0.74</v>
      </c>
      <c r="I377" s="148">
        <f t="shared" si="52"/>
        <v>-0.24489795918367352</v>
      </c>
      <c r="J377" s="64">
        <f t="shared" si="53"/>
        <v>-0.55813953488372103</v>
      </c>
    </row>
    <row r="378" spans="1:10" customFormat="1" x14ac:dyDescent="0.25">
      <c r="A378" s="10" t="s">
        <v>0</v>
      </c>
      <c r="B378" s="10">
        <v>44231</v>
      </c>
      <c r="C378" s="143" t="s">
        <v>158</v>
      </c>
      <c r="D378" s="144" t="s">
        <v>157</v>
      </c>
      <c r="E378" s="145">
        <v>1.1000000000000001</v>
      </c>
      <c r="F378" s="145">
        <v>0.64</v>
      </c>
      <c r="G378" s="146">
        <v>44232</v>
      </c>
      <c r="H378" s="147">
        <v>1.31</v>
      </c>
      <c r="I378" s="148">
        <f t="shared" si="52"/>
        <v>0.19090909090909092</v>
      </c>
      <c r="J378" s="64">
        <f t="shared" si="53"/>
        <v>0.45652173913043465</v>
      </c>
    </row>
    <row r="379" spans="1:10" customFormat="1" x14ac:dyDescent="0.25">
      <c r="A379" s="10" t="s">
        <v>0</v>
      </c>
      <c r="B379" s="10">
        <v>44252</v>
      </c>
      <c r="C379" s="143" t="s">
        <v>247</v>
      </c>
      <c r="D379" s="144" t="s">
        <v>246</v>
      </c>
      <c r="E379" s="145">
        <v>2.2599999999999998</v>
      </c>
      <c r="F379" s="145">
        <v>1.55</v>
      </c>
      <c r="G379" s="146">
        <v>44257</v>
      </c>
      <c r="H379" s="147">
        <v>2.4300000000000002</v>
      </c>
      <c r="I379" s="148">
        <f t="shared" si="52"/>
        <v>7.5221238938053325E-2</v>
      </c>
      <c r="J379" s="64">
        <f t="shared" si="53"/>
        <v>0.23943661971831048</v>
      </c>
    </row>
    <row r="380" spans="1:10" customFormat="1" x14ac:dyDescent="0.25">
      <c r="A380" s="10" t="s">
        <v>0</v>
      </c>
      <c r="B380" s="10">
        <v>44256</v>
      </c>
      <c r="C380" s="143" t="s">
        <v>258</v>
      </c>
      <c r="D380" s="144" t="s">
        <v>259</v>
      </c>
      <c r="E380" s="145">
        <v>0.7</v>
      </c>
      <c r="F380" s="145">
        <v>0.41</v>
      </c>
      <c r="G380" s="146">
        <v>44258</v>
      </c>
      <c r="H380" s="147">
        <v>0.97</v>
      </c>
      <c r="I380" s="148">
        <f t="shared" si="52"/>
        <v>0.38571428571428568</v>
      </c>
      <c r="J380" s="64">
        <f t="shared" si="53"/>
        <v>0.93103448275862077</v>
      </c>
    </row>
    <row r="381" spans="1:10" customFormat="1" x14ac:dyDescent="0.25">
      <c r="B381" s="10">
        <v>44265</v>
      </c>
      <c r="C381" s="143" t="s">
        <v>312</v>
      </c>
      <c r="D381" s="144" t="s">
        <v>313</v>
      </c>
      <c r="E381" s="145">
        <v>16.690000000000001</v>
      </c>
      <c r="F381" s="145">
        <v>9.35</v>
      </c>
      <c r="G381" s="146">
        <v>44270</v>
      </c>
      <c r="H381" s="147">
        <v>17.8</v>
      </c>
      <c r="I381" s="148">
        <f t="shared" si="52"/>
        <v>6.6506890353505099E-2</v>
      </c>
      <c r="J381" s="64">
        <f t="shared" si="53"/>
        <v>0.15122615803814704</v>
      </c>
    </row>
    <row r="382" spans="1:10" customFormat="1" x14ac:dyDescent="0.25">
      <c r="A382" s="10" t="s">
        <v>0</v>
      </c>
      <c r="B382" s="10">
        <v>44271</v>
      </c>
      <c r="C382" s="143" t="s">
        <v>331</v>
      </c>
      <c r="D382" s="144" t="s">
        <v>332</v>
      </c>
      <c r="E382" s="145">
        <v>1.29</v>
      </c>
      <c r="F382" s="145">
        <v>0.81</v>
      </c>
      <c r="G382" s="146">
        <v>44271</v>
      </c>
      <c r="H382" s="147">
        <v>1.72</v>
      </c>
      <c r="I382" s="148">
        <f t="shared" si="52"/>
        <v>0.33333333333333326</v>
      </c>
      <c r="J382" s="64">
        <f t="shared" si="53"/>
        <v>0.89583333333333326</v>
      </c>
    </row>
    <row r="383" spans="1:10" customFormat="1" x14ac:dyDescent="0.25">
      <c r="B383" s="10">
        <v>44305</v>
      </c>
      <c r="C383" s="143" t="s">
        <v>421</v>
      </c>
      <c r="D383" s="144" t="s">
        <v>422</v>
      </c>
      <c r="E383" s="145">
        <v>1.18</v>
      </c>
      <c r="F383" s="145">
        <v>0.8</v>
      </c>
      <c r="G383" s="146">
        <v>44305</v>
      </c>
      <c r="H383" s="147">
        <v>1.02</v>
      </c>
      <c r="I383" s="148">
        <f t="shared" si="52"/>
        <v>-0.13559322033898302</v>
      </c>
      <c r="J383" s="64">
        <f t="shared" si="53"/>
        <v>-0.42105263157894729</v>
      </c>
    </row>
    <row r="384" spans="1:10" customFormat="1" x14ac:dyDescent="0.25">
      <c r="A384" s="10" t="s">
        <v>0</v>
      </c>
      <c r="B384" s="10">
        <v>44314</v>
      </c>
      <c r="C384" s="143" t="s">
        <v>443</v>
      </c>
      <c r="D384" s="144" t="s">
        <v>444</v>
      </c>
      <c r="E384" s="145">
        <v>4.7300000000000004</v>
      </c>
      <c r="F384" s="145">
        <v>3.39</v>
      </c>
      <c r="G384" s="146">
        <v>44320</v>
      </c>
      <c r="H384" s="147">
        <v>5.78</v>
      </c>
      <c r="I384" s="148">
        <f>(H384/E384-1)</f>
        <v>0.22198731501057067</v>
      </c>
      <c r="J384" s="64">
        <f>(H384-E384)/(E384-F384)</f>
        <v>0.78358208955223851</v>
      </c>
    </row>
    <row r="385" spans="1:10" customFormat="1" x14ac:dyDescent="0.25">
      <c r="A385" s="10" t="s">
        <v>0</v>
      </c>
      <c r="B385" s="10">
        <v>44327</v>
      </c>
      <c r="C385" s="143" t="s">
        <v>501</v>
      </c>
      <c r="D385" s="144" t="s">
        <v>500</v>
      </c>
      <c r="E385" s="145">
        <v>7.05</v>
      </c>
      <c r="F385" s="145">
        <v>4.9400000000000004</v>
      </c>
      <c r="G385" s="146">
        <v>44328</v>
      </c>
      <c r="H385" s="147">
        <v>6.62</v>
      </c>
      <c r="I385" s="148">
        <f>(H385/E385-1)</f>
        <v>-6.0992907801418417E-2</v>
      </c>
      <c r="J385" s="64">
        <f>(H385-E385)/(E385-F385)</f>
        <v>-0.20379146919431271</v>
      </c>
    </row>
    <row r="386" spans="1:10" customFormat="1" x14ac:dyDescent="0.25">
      <c r="A386" s="10" t="s">
        <v>0</v>
      </c>
      <c r="B386" s="10">
        <v>44343</v>
      </c>
      <c r="C386" s="143" t="s">
        <v>543</v>
      </c>
      <c r="D386" s="144" t="s">
        <v>544</v>
      </c>
      <c r="E386" s="145">
        <v>1.64</v>
      </c>
      <c r="F386" s="145">
        <v>1.27</v>
      </c>
      <c r="G386" s="146">
        <v>44347</v>
      </c>
      <c r="H386" s="147">
        <v>1.57</v>
      </c>
      <c r="I386" s="148">
        <f>(H386/E386-1)</f>
        <v>-4.268292682926822E-2</v>
      </c>
      <c r="J386" s="64">
        <f>(H386-E386)/(E386-F386)</f>
        <v>-0.18918918918918881</v>
      </c>
    </row>
    <row r="387" spans="1:10" customFormat="1" x14ac:dyDescent="0.25">
      <c r="B387" s="10">
        <v>44361</v>
      </c>
      <c r="C387" s="143" t="s">
        <v>575</v>
      </c>
      <c r="D387" s="144" t="s">
        <v>574</v>
      </c>
      <c r="E387" s="145">
        <v>0.75</v>
      </c>
      <c r="F387" s="145">
        <v>0.52</v>
      </c>
      <c r="G387" s="146">
        <v>44365</v>
      </c>
      <c r="H387" s="147">
        <v>1.01</v>
      </c>
      <c r="I387" s="148">
        <f>(H387/E387-1)</f>
        <v>0.34666666666666668</v>
      </c>
      <c r="J387" s="64">
        <f>(H387-E387)/(E387-F387)</f>
        <v>1.1304347826086958</v>
      </c>
    </row>
    <row r="388" spans="1:10" customFormat="1" x14ac:dyDescent="0.25">
      <c r="A388" s="10" t="s">
        <v>0</v>
      </c>
      <c r="B388" s="10">
        <v>44376</v>
      </c>
      <c r="C388" s="143" t="s">
        <v>995</v>
      </c>
      <c r="D388" s="144" t="s">
        <v>613</v>
      </c>
      <c r="E388" s="145">
        <v>2.97</v>
      </c>
      <c r="F388" s="145">
        <v>2.2999999999999998</v>
      </c>
      <c r="G388" s="12">
        <v>44385</v>
      </c>
      <c r="H388" s="147">
        <v>3.73</v>
      </c>
      <c r="I388" s="148">
        <f>(H388/E388-1)</f>
        <v>0.25589225589225584</v>
      </c>
      <c r="J388" s="64">
        <f>(H388-E388)/(E388-F388)</f>
        <v>1.1343283582089543</v>
      </c>
    </row>
    <row r="389" spans="1:10" customFormat="1" x14ac:dyDescent="0.25">
      <c r="A389" s="10" t="s">
        <v>0</v>
      </c>
      <c r="B389" s="10">
        <v>44413</v>
      </c>
      <c r="C389" s="143" t="s">
        <v>709</v>
      </c>
      <c r="D389" s="144" t="s">
        <v>708</v>
      </c>
      <c r="E389" s="145">
        <v>0.72</v>
      </c>
      <c r="F389" s="145">
        <v>0.4</v>
      </c>
      <c r="G389" s="146">
        <v>44421</v>
      </c>
      <c r="H389" s="147">
        <v>0.8</v>
      </c>
      <c r="I389" s="148">
        <f t="shared" ref="I389:I393" si="54">(H389/E389-1)</f>
        <v>0.11111111111111116</v>
      </c>
      <c r="J389" s="64">
        <f t="shared" ref="J389:J391" si="55">(H389-E389)/(E389-F389)</f>
        <v>0.25000000000000028</v>
      </c>
    </row>
    <row r="390" spans="1:10" customFormat="1" x14ac:dyDescent="0.25">
      <c r="B390" s="10">
        <v>44441</v>
      </c>
      <c r="C390" s="143" t="s">
        <v>779</v>
      </c>
      <c r="D390" s="144" t="s">
        <v>778</v>
      </c>
      <c r="E390" s="145">
        <v>1.65</v>
      </c>
      <c r="F390" s="145">
        <v>1.3</v>
      </c>
      <c r="G390" s="146">
        <v>44445</v>
      </c>
      <c r="H390" s="147">
        <v>1.49</v>
      </c>
      <c r="I390" s="148">
        <f t="shared" si="54"/>
        <v>-9.6969696969696928E-2</v>
      </c>
      <c r="J390" s="64">
        <f t="shared" si="55"/>
        <v>-0.45714285714285707</v>
      </c>
    </row>
    <row r="391" spans="1:10" customFormat="1" x14ac:dyDescent="0.25">
      <c r="A391" s="10" t="s">
        <v>0</v>
      </c>
      <c r="B391" s="10">
        <v>44467</v>
      </c>
      <c r="C391" s="143" t="s">
        <v>870</v>
      </c>
      <c r="D391" s="144" t="s">
        <v>871</v>
      </c>
      <c r="E391" s="145">
        <v>2.69</v>
      </c>
      <c r="F391" s="145">
        <v>1.77</v>
      </c>
      <c r="G391" s="146">
        <v>44469</v>
      </c>
      <c r="H391" s="147">
        <v>2.35</v>
      </c>
      <c r="I391" s="148">
        <f t="shared" si="54"/>
        <v>-0.12639405204460963</v>
      </c>
      <c r="J391" s="64">
        <f t="shared" si="55"/>
        <v>-0.36956521739130421</v>
      </c>
    </row>
    <row r="392" spans="1:10" customFormat="1" x14ac:dyDescent="0.25">
      <c r="A392" s="10" t="s">
        <v>0</v>
      </c>
      <c r="B392" s="10">
        <v>44482</v>
      </c>
      <c r="C392" s="143" t="s">
        <v>950</v>
      </c>
      <c r="D392" s="144" t="s">
        <v>951</v>
      </c>
      <c r="E392" s="145">
        <v>1.44</v>
      </c>
      <c r="F392" s="145">
        <v>1.01</v>
      </c>
      <c r="G392" s="146">
        <v>44483</v>
      </c>
      <c r="H392" s="147">
        <v>1.73</v>
      </c>
      <c r="I392" s="148">
        <f t="shared" si="54"/>
        <v>0.20138888888888884</v>
      </c>
      <c r="J392" s="64">
        <f>(H392-E392)/(E392-F392)</f>
        <v>0.67441860465116299</v>
      </c>
    </row>
    <row r="393" spans="1:10" customFormat="1" x14ac:dyDescent="0.25">
      <c r="A393" s="10" t="s">
        <v>0</v>
      </c>
      <c r="B393" s="10">
        <v>44488</v>
      </c>
      <c r="C393" s="143" t="s">
        <v>971</v>
      </c>
      <c r="D393" s="144" t="s">
        <v>970</v>
      </c>
      <c r="E393" s="145">
        <v>1.08</v>
      </c>
      <c r="F393" s="145">
        <v>0.71</v>
      </c>
      <c r="G393" s="146">
        <v>44489</v>
      </c>
      <c r="H393" s="147">
        <v>1.0900000000000001</v>
      </c>
      <c r="I393" s="148">
        <f t="shared" si="54"/>
        <v>9.2592592592593004E-3</v>
      </c>
      <c r="J393" s="64">
        <f>(H393-E393)/(E393-F393)</f>
        <v>2.7027027027027042E-2</v>
      </c>
    </row>
    <row r="394" spans="1:10" customFormat="1" x14ac:dyDescent="0.25">
      <c r="A394" s="10" t="s">
        <v>0</v>
      </c>
      <c r="B394" s="10">
        <v>44495</v>
      </c>
      <c r="C394" s="143" t="s">
        <v>997</v>
      </c>
      <c r="D394" s="144" t="s">
        <v>996</v>
      </c>
      <c r="E394" s="145">
        <v>0.48</v>
      </c>
      <c r="F394" s="145">
        <v>0.31</v>
      </c>
      <c r="G394" s="12">
        <v>44498</v>
      </c>
      <c r="H394" s="147">
        <v>0.55000000000000004</v>
      </c>
      <c r="I394" s="148">
        <f>(H394/E394-1)</f>
        <v>0.14583333333333348</v>
      </c>
      <c r="J394" s="64">
        <f>(H394-E394)/(E394-F394)</f>
        <v>0.41176470588235337</v>
      </c>
    </row>
    <row r="395" spans="1:10" customFormat="1" x14ac:dyDescent="0.25">
      <c r="B395" s="10">
        <v>44515</v>
      </c>
      <c r="C395" s="143" t="s">
        <v>1056</v>
      </c>
      <c r="D395" s="144" t="s">
        <v>1057</v>
      </c>
      <c r="E395" s="145">
        <v>0.74</v>
      </c>
      <c r="F395" s="145">
        <v>0.5</v>
      </c>
      <c r="G395" s="146">
        <v>44523</v>
      </c>
      <c r="H395" s="147">
        <v>0.74</v>
      </c>
      <c r="I395" s="148">
        <f>(H395/E395-1)</f>
        <v>0</v>
      </c>
      <c r="J395" s="64">
        <f>(H395-E395)/(E395-F395)</f>
        <v>0</v>
      </c>
    </row>
    <row r="396" spans="1:10" ht="15.75" customHeight="1" x14ac:dyDescent="0.25">
      <c r="B396" s="10"/>
      <c r="C396" s="13"/>
      <c r="D396" s="36"/>
      <c r="E396" s="19"/>
      <c r="F396" s="19"/>
      <c r="G396" s="78"/>
      <c r="H396" s="21" t="s">
        <v>0</v>
      </c>
      <c r="I396" s="18"/>
      <c r="J396" s="14"/>
    </row>
    <row r="397" spans="1:10" x14ac:dyDescent="0.25">
      <c r="B397" s="10"/>
      <c r="C397" s="22" t="s">
        <v>43</v>
      </c>
      <c r="D397" s="15"/>
      <c r="E397" s="13"/>
      <c r="F397" s="13"/>
      <c r="G397" s="23" t="s">
        <v>0</v>
      </c>
      <c r="H397" s="60" t="s">
        <v>10</v>
      </c>
      <c r="I397" s="61" t="s">
        <v>8</v>
      </c>
      <c r="J397" s="68">
        <f>SUM(J374:J396)</f>
        <v>5.2415657112063663</v>
      </c>
    </row>
    <row r="398" spans="1:10" x14ac:dyDescent="0.25">
      <c r="B398" s="10"/>
      <c r="C398" s="22"/>
      <c r="D398" s="15"/>
      <c r="E398" s="13"/>
      <c r="F398" s="13"/>
      <c r="G398" s="23"/>
      <c r="H398" s="60"/>
      <c r="I398" s="61"/>
      <c r="J398" s="58"/>
    </row>
    <row r="399" spans="1:10" ht="29.25" customHeight="1" thickBot="1" x14ac:dyDescent="0.3">
      <c r="B399" s="10"/>
      <c r="C399" s="22"/>
      <c r="D399" s="15"/>
      <c r="E399" s="13"/>
      <c r="F399" s="13"/>
      <c r="G399" s="23"/>
      <c r="H399" s="60"/>
      <c r="I399" s="61"/>
      <c r="J399" s="77" t="s">
        <v>26</v>
      </c>
    </row>
    <row r="400" spans="1:10" s="57" customFormat="1" ht="14.25" customHeight="1" x14ac:dyDescent="0.25">
      <c r="B400" s="5"/>
      <c r="C400" s="70"/>
      <c r="D400" s="96"/>
      <c r="E400" s="8"/>
      <c r="F400" s="8"/>
      <c r="G400" s="71"/>
      <c r="H400" s="72"/>
      <c r="I400" s="73"/>
      <c r="J400" s="74"/>
    </row>
    <row r="401" spans="2:10" ht="15.75" thickBot="1" x14ac:dyDescent="0.3">
      <c r="B401" s="25"/>
      <c r="C401" s="26" t="s">
        <v>44</v>
      </c>
      <c r="D401" s="132"/>
      <c r="E401" s="27"/>
      <c r="F401" s="27"/>
      <c r="G401" s="28"/>
      <c r="H401" s="75" t="s">
        <v>10</v>
      </c>
      <c r="I401" s="76" t="s">
        <v>8</v>
      </c>
      <c r="J401" s="114">
        <f>J224+J252+J278+J307+J352+J366+J397</f>
        <v>23.51229762093342</v>
      </c>
    </row>
    <row r="402" spans="2:10" ht="15.75" thickBot="1" x14ac:dyDescent="0.3">
      <c r="B402" s="25"/>
      <c r="C402" s="27" t="s">
        <v>0</v>
      </c>
      <c r="D402" s="131"/>
      <c r="E402" s="27"/>
      <c r="F402" s="27"/>
      <c r="G402" s="40"/>
      <c r="H402" s="27"/>
      <c r="I402" s="62" t="s">
        <v>0</v>
      </c>
      <c r="J402" s="29"/>
    </row>
    <row r="403" spans="2:10" ht="18.75" thickBot="1" x14ac:dyDescent="0.3">
      <c r="B403" s="5" t="s">
        <v>0</v>
      </c>
      <c r="C403" s="140" t="s">
        <v>11</v>
      </c>
      <c r="D403" s="65"/>
      <c r="E403" s="30" t="s">
        <v>0</v>
      </c>
      <c r="F403" s="30"/>
      <c r="G403" s="7" t="s">
        <v>0</v>
      </c>
      <c r="H403" s="30" t="s">
        <v>0</v>
      </c>
      <c r="I403" s="30" t="s">
        <v>0</v>
      </c>
      <c r="J403" s="31" t="s">
        <v>0</v>
      </c>
    </row>
    <row r="404" spans="2:10" x14ac:dyDescent="0.25">
      <c r="B404" s="95" t="s">
        <v>5</v>
      </c>
      <c r="C404" s="96" t="s">
        <v>0</v>
      </c>
      <c r="D404" s="96" t="s">
        <v>37</v>
      </c>
      <c r="E404" s="96" t="s">
        <v>1</v>
      </c>
      <c r="F404" s="97" t="s">
        <v>15</v>
      </c>
      <c r="G404" s="98" t="s">
        <v>5</v>
      </c>
      <c r="H404" s="96" t="s">
        <v>7</v>
      </c>
      <c r="I404" s="96" t="s">
        <v>4</v>
      </c>
      <c r="J404" s="99" t="s">
        <v>4</v>
      </c>
    </row>
    <row r="405" spans="2:10" x14ac:dyDescent="0.25">
      <c r="B405" s="10"/>
      <c r="C405" s="53" t="s">
        <v>24</v>
      </c>
      <c r="D405" s="53"/>
      <c r="E405" s="15" t="s">
        <v>23</v>
      </c>
      <c r="F405" s="53" t="s">
        <v>16</v>
      </c>
      <c r="G405" s="54" t="s">
        <v>0</v>
      </c>
      <c r="H405" s="15" t="s">
        <v>12</v>
      </c>
      <c r="I405" s="15" t="s">
        <v>13</v>
      </c>
      <c r="J405" s="37" t="s">
        <v>17</v>
      </c>
    </row>
    <row r="406" spans="2:10" ht="16.5" customHeight="1" x14ac:dyDescent="0.25">
      <c r="B406" s="10"/>
      <c r="C406" s="11" t="s">
        <v>0</v>
      </c>
      <c r="D406" s="36"/>
      <c r="E406" s="36" t="s">
        <v>0</v>
      </c>
      <c r="F406" s="36"/>
      <c r="G406" s="12" t="s">
        <v>0</v>
      </c>
      <c r="H406" s="15" t="s">
        <v>0</v>
      </c>
      <c r="I406" s="15"/>
      <c r="J406" s="37"/>
    </row>
    <row r="407" spans="2:10" customFormat="1" x14ac:dyDescent="0.25">
      <c r="B407" s="10">
        <v>44536</v>
      </c>
      <c r="C407" s="143" t="s">
        <v>1152</v>
      </c>
      <c r="D407" s="144" t="s">
        <v>1153</v>
      </c>
      <c r="E407" s="145">
        <v>9.5500000000000007</v>
      </c>
      <c r="F407" s="145">
        <v>6.3</v>
      </c>
      <c r="G407" s="146" t="s">
        <v>0</v>
      </c>
      <c r="H407" s="147">
        <v>9.41</v>
      </c>
      <c r="I407" s="148">
        <f t="shared" ref="I407" si="56">(H407/E407-1)</f>
        <v>-1.465968586387445E-2</v>
      </c>
      <c r="J407" s="64">
        <f t="shared" ref="J407" si="57">(H407-E407)/(E407-F407)</f>
        <v>-4.3076923076923242E-2</v>
      </c>
    </row>
    <row r="408" spans="2:10" ht="15.75" customHeight="1" x14ac:dyDescent="0.25">
      <c r="B408" s="10"/>
      <c r="C408" s="143" t="s">
        <v>0</v>
      </c>
      <c r="D408" s="36"/>
      <c r="E408" s="16" t="s">
        <v>0</v>
      </c>
      <c r="F408" s="16"/>
      <c r="G408" s="12" t="s">
        <v>0</v>
      </c>
      <c r="H408" s="19"/>
      <c r="I408" s="18" t="s">
        <v>0</v>
      </c>
      <c r="J408" s="64" t="s">
        <v>0</v>
      </c>
    </row>
    <row r="409" spans="2:10" ht="15.75" customHeight="1" thickBot="1" x14ac:dyDescent="0.3">
      <c r="B409" s="100" t="s">
        <v>0</v>
      </c>
      <c r="C409" s="101"/>
      <c r="D409" s="132"/>
      <c r="E409" s="102"/>
      <c r="F409" s="102" t="s">
        <v>0</v>
      </c>
      <c r="G409" s="103"/>
      <c r="H409" s="91" t="s">
        <v>28</v>
      </c>
      <c r="I409" s="92" t="s">
        <v>27</v>
      </c>
      <c r="J409" s="104">
        <f>SUM(J406:J408)</f>
        <v>-4.3076923076923242E-2</v>
      </c>
    </row>
    <row r="410" spans="2:10" ht="36.75" customHeight="1" thickBot="1" x14ac:dyDescent="0.3">
      <c r="B410" s="40" t="s">
        <v>0</v>
      </c>
      <c r="C410" s="27"/>
      <c r="D410" s="131"/>
      <c r="E410" s="39" t="s">
        <v>0</v>
      </c>
      <c r="F410" s="39"/>
      <c r="G410" s="40" t="s">
        <v>0</v>
      </c>
      <c r="H410" s="20" t="s">
        <v>0</v>
      </c>
      <c r="I410" s="41" t="s">
        <v>0</v>
      </c>
      <c r="J410" s="125" t="s">
        <v>0</v>
      </c>
    </row>
    <row r="411" spans="2:10" ht="24" thickBot="1" x14ac:dyDescent="0.4">
      <c r="B411" s="25"/>
      <c r="C411" s="121" t="s">
        <v>45</v>
      </c>
      <c r="D411" s="133"/>
      <c r="E411" s="27"/>
      <c r="F411" s="27"/>
      <c r="G411" s="40"/>
      <c r="H411" s="27"/>
      <c r="I411" s="27"/>
      <c r="J411" s="29"/>
    </row>
    <row r="412" spans="2:10" x14ac:dyDescent="0.25">
      <c r="B412" s="42"/>
      <c r="C412" s="46"/>
      <c r="D412" s="56"/>
      <c r="E412" s="17"/>
      <c r="F412" s="17"/>
      <c r="G412" s="45"/>
      <c r="H412" s="21"/>
      <c r="I412" s="43"/>
      <c r="J412" s="44"/>
    </row>
    <row r="413" spans="2:10" x14ac:dyDescent="0.25">
      <c r="B413" s="42"/>
      <c r="C413" s="46"/>
      <c r="D413" s="56"/>
      <c r="E413" s="17"/>
      <c r="F413" s="17"/>
      <c r="G413" s="45"/>
      <c r="H413" s="21"/>
      <c r="I413" s="43"/>
      <c r="J413" s="44"/>
    </row>
    <row r="414" spans="2:10" x14ac:dyDescent="0.25">
      <c r="B414" s="52" t="s">
        <v>1</v>
      </c>
      <c r="C414" s="53" t="s">
        <v>2</v>
      </c>
      <c r="D414" s="53" t="s">
        <v>37</v>
      </c>
      <c r="E414" s="53" t="s">
        <v>1</v>
      </c>
      <c r="F414" s="53" t="s">
        <v>15</v>
      </c>
      <c r="G414" s="54" t="s">
        <v>3</v>
      </c>
      <c r="H414" s="53" t="s">
        <v>3</v>
      </c>
      <c r="I414" s="53" t="s">
        <v>4</v>
      </c>
      <c r="J414" s="55" t="s">
        <v>4</v>
      </c>
    </row>
    <row r="415" spans="2:10" x14ac:dyDescent="0.25">
      <c r="B415" s="52" t="s">
        <v>5</v>
      </c>
      <c r="C415" s="56"/>
      <c r="D415" s="56"/>
      <c r="E415" s="53" t="s">
        <v>6</v>
      </c>
      <c r="F415" s="53" t="s">
        <v>16</v>
      </c>
      <c r="G415" s="54" t="s">
        <v>5</v>
      </c>
      <c r="H415" s="53" t="s">
        <v>7</v>
      </c>
      <c r="I415" s="53" t="s">
        <v>9</v>
      </c>
      <c r="J415" s="55" t="s">
        <v>17</v>
      </c>
    </row>
    <row r="416" spans="2:10" x14ac:dyDescent="0.25">
      <c r="B416" s="52"/>
      <c r="C416" s="53" t="s">
        <v>24</v>
      </c>
      <c r="D416" s="53"/>
      <c r="E416" s="53"/>
      <c r="F416" s="53"/>
      <c r="G416" s="54"/>
      <c r="H416" s="53"/>
      <c r="I416" s="53"/>
      <c r="J416" s="55"/>
    </row>
    <row r="417" spans="1:10" x14ac:dyDescent="0.25">
      <c r="B417" s="52"/>
      <c r="C417" s="53"/>
      <c r="D417" s="53"/>
      <c r="E417" s="53"/>
      <c r="F417" s="53"/>
      <c r="G417" s="54"/>
      <c r="H417" s="53"/>
      <c r="I417" s="53"/>
      <c r="J417" s="55"/>
    </row>
    <row r="418" spans="1:10" customFormat="1" x14ac:dyDescent="0.25">
      <c r="B418" s="10">
        <v>44201</v>
      </c>
      <c r="C418" s="143" t="s">
        <v>78</v>
      </c>
      <c r="D418" s="144" t="s">
        <v>60</v>
      </c>
      <c r="E418" s="145">
        <v>4.45</v>
      </c>
      <c r="F418" s="145">
        <v>3.59</v>
      </c>
      <c r="G418" s="146">
        <v>44203</v>
      </c>
      <c r="H418" s="147">
        <v>3.6</v>
      </c>
      <c r="I418" s="148">
        <f t="shared" ref="I418:I449" si="58">(H418/E418-1)</f>
        <v>-0.1910112359550562</v>
      </c>
      <c r="J418" s="64">
        <f>(H418-E418)/(E418-F418)</f>
        <v>-0.98837209302325557</v>
      </c>
    </row>
    <row r="419" spans="1:10" customFormat="1" x14ac:dyDescent="0.25">
      <c r="A419" s="10" t="s">
        <v>0</v>
      </c>
      <c r="B419" s="10">
        <v>44201</v>
      </c>
      <c r="C419" s="143" t="s">
        <v>59</v>
      </c>
      <c r="D419" s="144" t="s">
        <v>58</v>
      </c>
      <c r="E419" s="151">
        <v>2.5099999999999998</v>
      </c>
      <c r="F419" s="145">
        <v>1.74</v>
      </c>
      <c r="G419" s="146">
        <v>44203</v>
      </c>
      <c r="H419" s="147">
        <v>1.74</v>
      </c>
      <c r="I419" s="148">
        <f t="shared" si="58"/>
        <v>-0.30677290836653381</v>
      </c>
      <c r="J419" s="64">
        <f>(H419-E419)/(E419-F419)/2</f>
        <v>-0.5</v>
      </c>
    </row>
    <row r="420" spans="1:10" customFormat="1" x14ac:dyDescent="0.25">
      <c r="B420" s="10">
        <v>44203</v>
      </c>
      <c r="C420" s="143" t="s">
        <v>63</v>
      </c>
      <c r="D420" s="144" t="s">
        <v>64</v>
      </c>
      <c r="E420" s="145">
        <v>4.9400000000000004</v>
      </c>
      <c r="F420" s="145">
        <v>2.25</v>
      </c>
      <c r="G420" s="146">
        <v>44203</v>
      </c>
      <c r="H420" s="147">
        <v>3.05</v>
      </c>
      <c r="I420" s="148">
        <f t="shared" si="58"/>
        <v>-0.38259109311740902</v>
      </c>
      <c r="J420" s="64">
        <f>(H420-E420)/(E420-F420)</f>
        <v>-0.70260223048327153</v>
      </c>
    </row>
    <row r="421" spans="1:10" customFormat="1" x14ac:dyDescent="0.25">
      <c r="B421" s="10">
        <v>44200</v>
      </c>
      <c r="C421" s="143" t="s">
        <v>56</v>
      </c>
      <c r="D421" s="144" t="s">
        <v>57</v>
      </c>
      <c r="E421" s="145">
        <v>4.87</v>
      </c>
      <c r="F421" s="145">
        <v>1.87</v>
      </c>
      <c r="G421" s="146">
        <v>44204</v>
      </c>
      <c r="H421" s="147">
        <v>3.91</v>
      </c>
      <c r="I421" s="148">
        <f t="shared" si="58"/>
        <v>-0.19712525667351133</v>
      </c>
      <c r="J421" s="64">
        <f>(H421-E421)/(E421-F421)</f>
        <v>-0.32</v>
      </c>
    </row>
    <row r="422" spans="1:10" customFormat="1" x14ac:dyDescent="0.25">
      <c r="A422" s="10" t="s">
        <v>0</v>
      </c>
      <c r="B422" s="10">
        <v>44204</v>
      </c>
      <c r="C422" s="143" t="s">
        <v>75</v>
      </c>
      <c r="D422" s="144" t="s">
        <v>76</v>
      </c>
      <c r="E422" s="151">
        <v>7.2</v>
      </c>
      <c r="F422" s="145">
        <v>5.82</v>
      </c>
      <c r="G422" s="146">
        <v>44211</v>
      </c>
      <c r="H422" s="147">
        <v>7.38</v>
      </c>
      <c r="I422" s="148">
        <f t="shared" si="58"/>
        <v>2.4999999999999911E-2</v>
      </c>
      <c r="J422" s="64">
        <f>(H422-E422)/(E422-F422)/2</f>
        <v>6.5217391304347727E-2</v>
      </c>
    </row>
    <row r="423" spans="1:10" customFormat="1" x14ac:dyDescent="0.25">
      <c r="A423" s="10" t="s">
        <v>0</v>
      </c>
      <c r="B423" s="10">
        <v>44207</v>
      </c>
      <c r="C423" s="143" t="s">
        <v>77</v>
      </c>
      <c r="D423" s="144" t="s">
        <v>79</v>
      </c>
      <c r="E423" s="145">
        <v>8.8800000000000008</v>
      </c>
      <c r="F423" s="145">
        <v>6.58</v>
      </c>
      <c r="G423" s="146">
        <v>44215</v>
      </c>
      <c r="H423" s="147">
        <v>9.3000000000000007</v>
      </c>
      <c r="I423" s="148">
        <f t="shared" si="58"/>
        <v>4.7297297297297369E-2</v>
      </c>
      <c r="J423" s="64">
        <f t="shared" ref="J423:J453" si="59">(H423-E423)/(E423-F423)</f>
        <v>0.18260869565217383</v>
      </c>
    </row>
    <row r="424" spans="1:10" customFormat="1" x14ac:dyDescent="0.25">
      <c r="A424" s="10" t="s">
        <v>0</v>
      </c>
      <c r="B424" s="10">
        <v>44207</v>
      </c>
      <c r="C424" s="143" t="s">
        <v>80</v>
      </c>
      <c r="D424" s="144" t="s">
        <v>81</v>
      </c>
      <c r="E424" s="145">
        <v>1.24</v>
      </c>
      <c r="F424" s="145">
        <v>0.55000000000000004</v>
      </c>
      <c r="G424" s="146">
        <v>44215</v>
      </c>
      <c r="H424" s="147">
        <v>1.28</v>
      </c>
      <c r="I424" s="148">
        <f t="shared" si="58"/>
        <v>3.2258064516129004E-2</v>
      </c>
      <c r="J424" s="64">
        <f t="shared" si="59"/>
        <v>5.7971014492753679E-2</v>
      </c>
    </row>
    <row r="425" spans="1:10" customFormat="1" x14ac:dyDescent="0.25">
      <c r="B425" s="10">
        <v>44218</v>
      </c>
      <c r="C425" s="143" t="s">
        <v>107</v>
      </c>
      <c r="D425" s="144" t="s">
        <v>108</v>
      </c>
      <c r="E425" s="145">
        <v>3.98</v>
      </c>
      <c r="F425" s="145">
        <v>2.38</v>
      </c>
      <c r="G425" s="146">
        <v>44221</v>
      </c>
      <c r="H425" s="147">
        <v>4.8600000000000003</v>
      </c>
      <c r="I425" s="148">
        <f t="shared" si="58"/>
        <v>0.22110552763819102</v>
      </c>
      <c r="J425" s="64">
        <f t="shared" si="59"/>
        <v>0.55000000000000016</v>
      </c>
    </row>
    <row r="426" spans="1:10" customFormat="1" x14ac:dyDescent="0.25">
      <c r="B426" s="10">
        <v>44216</v>
      </c>
      <c r="C426" s="143" t="s">
        <v>95</v>
      </c>
      <c r="D426" s="144" t="s">
        <v>96</v>
      </c>
      <c r="E426" s="145">
        <v>6.21</v>
      </c>
      <c r="F426" s="145">
        <v>4.51</v>
      </c>
      <c r="G426" s="146">
        <v>44222</v>
      </c>
      <c r="H426" s="147">
        <v>7.39</v>
      </c>
      <c r="I426" s="148">
        <f t="shared" si="58"/>
        <v>0.19001610305958128</v>
      </c>
      <c r="J426" s="64">
        <f t="shared" si="59"/>
        <v>0.69411764705882328</v>
      </c>
    </row>
    <row r="427" spans="1:10" customFormat="1" x14ac:dyDescent="0.25">
      <c r="B427" s="10">
        <v>44222</v>
      </c>
      <c r="C427" s="143" t="s">
        <v>125</v>
      </c>
      <c r="D427" s="144" t="s">
        <v>126</v>
      </c>
      <c r="E427" s="145">
        <v>1.82</v>
      </c>
      <c r="F427" s="145">
        <v>1.01</v>
      </c>
      <c r="G427" s="146">
        <v>44224</v>
      </c>
      <c r="H427" s="147">
        <v>2.71</v>
      </c>
      <c r="I427" s="148">
        <f t="shared" si="58"/>
        <v>0.48901098901098905</v>
      </c>
      <c r="J427" s="64">
        <f t="shared" si="59"/>
        <v>1.0987654320987652</v>
      </c>
    </row>
    <row r="428" spans="1:10" customFormat="1" x14ac:dyDescent="0.25">
      <c r="A428" s="10" t="s">
        <v>0</v>
      </c>
      <c r="B428" s="10">
        <v>44221</v>
      </c>
      <c r="C428" s="143" t="s">
        <v>117</v>
      </c>
      <c r="D428" s="144" t="s">
        <v>118</v>
      </c>
      <c r="E428" s="145">
        <v>1.48</v>
      </c>
      <c r="F428" s="145">
        <v>0.78</v>
      </c>
      <c r="G428" s="146">
        <v>44224</v>
      </c>
      <c r="H428" s="147">
        <v>1.56</v>
      </c>
      <c r="I428" s="148">
        <f t="shared" si="58"/>
        <v>5.4054054054054168E-2</v>
      </c>
      <c r="J428" s="64">
        <f t="shared" si="59"/>
        <v>0.11428571428571439</v>
      </c>
    </row>
    <row r="429" spans="1:10" customFormat="1" x14ac:dyDescent="0.25">
      <c r="A429" s="10" t="s">
        <v>0</v>
      </c>
      <c r="B429" s="10">
        <v>44222</v>
      </c>
      <c r="C429" s="143" t="s">
        <v>123</v>
      </c>
      <c r="D429" s="144" t="s">
        <v>124</v>
      </c>
      <c r="E429" s="145">
        <v>7.85</v>
      </c>
      <c r="F429" s="145">
        <v>5.16</v>
      </c>
      <c r="G429" s="146">
        <v>44224</v>
      </c>
      <c r="H429" s="147">
        <v>7.72</v>
      </c>
      <c r="I429" s="148">
        <f t="shared" si="58"/>
        <v>-1.6560509554140124E-2</v>
      </c>
      <c r="J429" s="64">
        <f t="shared" si="59"/>
        <v>-4.832713754646837E-2</v>
      </c>
    </row>
    <row r="430" spans="1:10" customFormat="1" x14ac:dyDescent="0.25">
      <c r="A430" s="10" t="s">
        <v>0</v>
      </c>
      <c r="B430" s="10">
        <v>44223</v>
      </c>
      <c r="C430" s="143" t="s">
        <v>127</v>
      </c>
      <c r="D430" s="144" t="s">
        <v>128</v>
      </c>
      <c r="E430" s="145">
        <v>4.21</v>
      </c>
      <c r="F430" s="145">
        <v>3.25</v>
      </c>
      <c r="G430" s="146">
        <v>44224</v>
      </c>
      <c r="H430" s="147">
        <v>4.46</v>
      </c>
      <c r="I430" s="148">
        <f t="shared" si="58"/>
        <v>5.9382422802850332E-2</v>
      </c>
      <c r="J430" s="64">
        <f t="shared" si="59"/>
        <v>0.26041666666666669</v>
      </c>
    </row>
    <row r="431" spans="1:10" customFormat="1" x14ac:dyDescent="0.25">
      <c r="B431" s="10">
        <v>44223</v>
      </c>
      <c r="C431" s="143" t="s">
        <v>129</v>
      </c>
      <c r="D431" s="144" t="s">
        <v>130</v>
      </c>
      <c r="E431" s="145">
        <v>4.7699999999999996</v>
      </c>
      <c r="F431" s="145">
        <v>2.91</v>
      </c>
      <c r="G431" s="146">
        <v>44224</v>
      </c>
      <c r="H431" s="147">
        <v>4.79</v>
      </c>
      <c r="I431" s="148">
        <f t="shared" si="58"/>
        <v>4.1928721174004924E-3</v>
      </c>
      <c r="J431" s="64">
        <f t="shared" si="59"/>
        <v>1.0752688172043263E-2</v>
      </c>
    </row>
    <row r="432" spans="1:10" customFormat="1" x14ac:dyDescent="0.25">
      <c r="B432" s="10">
        <v>44224</v>
      </c>
      <c r="C432" s="143" t="s">
        <v>131</v>
      </c>
      <c r="D432" s="144" t="s">
        <v>132</v>
      </c>
      <c r="E432" s="145">
        <v>1.6</v>
      </c>
      <c r="F432" s="145">
        <v>1.1299999999999999</v>
      </c>
      <c r="G432" s="146">
        <v>44224</v>
      </c>
      <c r="H432" s="147">
        <v>1.34</v>
      </c>
      <c r="I432" s="148">
        <f t="shared" si="58"/>
        <v>-0.16249999999999998</v>
      </c>
      <c r="J432" s="64">
        <f t="shared" si="59"/>
        <v>-0.55319148936170193</v>
      </c>
    </row>
    <row r="433" spans="1:10" customFormat="1" x14ac:dyDescent="0.25">
      <c r="B433" s="10">
        <v>44225</v>
      </c>
      <c r="C433" s="143" t="s">
        <v>129</v>
      </c>
      <c r="D433" s="144" t="s">
        <v>137</v>
      </c>
      <c r="E433" s="145">
        <v>5.46</v>
      </c>
      <c r="F433" s="145">
        <v>3.77</v>
      </c>
      <c r="G433" s="146">
        <v>44228</v>
      </c>
      <c r="H433" s="147">
        <v>5.15</v>
      </c>
      <c r="I433" s="148">
        <f t="shared" si="58"/>
        <v>-5.6776556776556686E-2</v>
      </c>
      <c r="J433" s="64">
        <f t="shared" si="59"/>
        <v>-0.18343195266272166</v>
      </c>
    </row>
    <row r="434" spans="1:10" customFormat="1" x14ac:dyDescent="0.25">
      <c r="B434" s="10">
        <v>44225</v>
      </c>
      <c r="C434" s="143" t="s">
        <v>138</v>
      </c>
      <c r="D434" s="144" t="s">
        <v>139</v>
      </c>
      <c r="E434" s="145">
        <v>1.8</v>
      </c>
      <c r="F434" s="145">
        <v>1.25</v>
      </c>
      <c r="G434" s="146">
        <v>44228</v>
      </c>
      <c r="H434" s="147">
        <v>1.94</v>
      </c>
      <c r="I434" s="148">
        <f t="shared" si="58"/>
        <v>7.7777777777777724E-2</v>
      </c>
      <c r="J434" s="64">
        <f t="shared" si="59"/>
        <v>0.25454545454545435</v>
      </c>
    </row>
    <row r="435" spans="1:10" customFormat="1" x14ac:dyDescent="0.25">
      <c r="A435" s="10" t="s">
        <v>0</v>
      </c>
      <c r="B435" s="10">
        <v>44229</v>
      </c>
      <c r="C435" s="143" t="s">
        <v>150</v>
      </c>
      <c r="D435" s="144" t="s">
        <v>149</v>
      </c>
      <c r="E435" s="145">
        <v>2.4300000000000002</v>
      </c>
      <c r="F435" s="145">
        <v>1.46</v>
      </c>
      <c r="G435" s="146">
        <v>44230</v>
      </c>
      <c r="H435" s="147">
        <v>1.84</v>
      </c>
      <c r="I435" s="148">
        <f t="shared" si="58"/>
        <v>-0.24279835390946503</v>
      </c>
      <c r="J435" s="64">
        <f t="shared" si="59"/>
        <v>-0.60824742268041232</v>
      </c>
    </row>
    <row r="436" spans="1:10" customFormat="1" x14ac:dyDescent="0.25">
      <c r="A436" s="10" t="s">
        <v>0</v>
      </c>
      <c r="B436" s="10">
        <v>44229</v>
      </c>
      <c r="C436" s="143" t="s">
        <v>154</v>
      </c>
      <c r="D436" s="144" t="s">
        <v>160</v>
      </c>
      <c r="E436" s="145">
        <v>1.77</v>
      </c>
      <c r="F436" s="145">
        <v>1.25</v>
      </c>
      <c r="G436" s="146">
        <v>44231</v>
      </c>
      <c r="H436" s="147">
        <v>1.45</v>
      </c>
      <c r="I436" s="148">
        <f t="shared" si="58"/>
        <v>-0.1807909604519774</v>
      </c>
      <c r="J436" s="64">
        <f t="shared" si="59"/>
        <v>-0.61538461538461553</v>
      </c>
    </row>
    <row r="437" spans="1:10" customFormat="1" x14ac:dyDescent="0.25">
      <c r="A437" s="10" t="s">
        <v>0</v>
      </c>
      <c r="B437" s="10">
        <v>44225</v>
      </c>
      <c r="C437" s="143" t="s">
        <v>142</v>
      </c>
      <c r="D437" s="144" t="s">
        <v>143</v>
      </c>
      <c r="E437" s="145">
        <v>1.47</v>
      </c>
      <c r="F437" s="145">
        <v>1.01</v>
      </c>
      <c r="G437" s="146">
        <v>44236</v>
      </c>
      <c r="H437" s="147">
        <v>1.18</v>
      </c>
      <c r="I437" s="148">
        <f t="shared" si="58"/>
        <v>-0.19727891156462585</v>
      </c>
      <c r="J437" s="64">
        <f t="shared" si="59"/>
        <v>-0.63043478260869579</v>
      </c>
    </row>
    <row r="438" spans="1:10" customFormat="1" x14ac:dyDescent="0.25">
      <c r="A438" s="10" t="s">
        <v>0</v>
      </c>
      <c r="B438" s="10">
        <v>44225</v>
      </c>
      <c r="C438" s="143" t="s">
        <v>140</v>
      </c>
      <c r="D438" s="144" t="s">
        <v>141</v>
      </c>
      <c r="E438" s="145">
        <v>6.51</v>
      </c>
      <c r="F438" s="145">
        <v>4.1900000000000004</v>
      </c>
      <c r="G438" s="146">
        <v>44236</v>
      </c>
      <c r="H438" s="147">
        <v>5.67</v>
      </c>
      <c r="I438" s="148">
        <f t="shared" si="58"/>
        <v>-0.12903225806451613</v>
      </c>
      <c r="J438" s="64">
        <f t="shared" si="59"/>
        <v>-0.36206896551724144</v>
      </c>
    </row>
    <row r="439" spans="1:10" customFormat="1" x14ac:dyDescent="0.25">
      <c r="A439" s="10" t="s">
        <v>0</v>
      </c>
      <c r="B439" s="10">
        <v>44236</v>
      </c>
      <c r="C439" s="143" t="s">
        <v>176</v>
      </c>
      <c r="D439" s="144" t="s">
        <v>177</v>
      </c>
      <c r="E439" s="145">
        <v>3.93</v>
      </c>
      <c r="F439" s="145">
        <v>2.1800000000000002</v>
      </c>
      <c r="G439" s="146">
        <v>44237</v>
      </c>
      <c r="H439" s="147">
        <v>3.18</v>
      </c>
      <c r="I439" s="148">
        <f t="shared" si="58"/>
        <v>-0.19083969465648853</v>
      </c>
      <c r="J439" s="64">
        <f t="shared" si="59"/>
        <v>-0.42857142857142855</v>
      </c>
    </row>
    <row r="440" spans="1:10" customFormat="1" x14ac:dyDescent="0.25">
      <c r="A440" s="10" t="s">
        <v>0</v>
      </c>
      <c r="B440" s="10">
        <v>44237</v>
      </c>
      <c r="C440" s="143" t="s">
        <v>183</v>
      </c>
      <c r="D440" s="144" t="s">
        <v>182</v>
      </c>
      <c r="E440" s="145">
        <v>6.67</v>
      </c>
      <c r="F440" s="145">
        <v>4.96</v>
      </c>
      <c r="G440" s="146">
        <v>44239</v>
      </c>
      <c r="H440" s="147">
        <v>6.3</v>
      </c>
      <c r="I440" s="148">
        <f t="shared" si="58"/>
        <v>-5.547226386806603E-2</v>
      </c>
      <c r="J440" s="64">
        <f t="shared" si="59"/>
        <v>-0.21637426900584802</v>
      </c>
    </row>
    <row r="441" spans="1:10" customFormat="1" x14ac:dyDescent="0.25">
      <c r="B441" s="10">
        <v>44238</v>
      </c>
      <c r="C441" s="143" t="s">
        <v>191</v>
      </c>
      <c r="D441" s="144" t="s">
        <v>190</v>
      </c>
      <c r="E441" s="145">
        <v>4.28</v>
      </c>
      <c r="F441" s="145">
        <v>3.19</v>
      </c>
      <c r="G441" s="146">
        <v>44242</v>
      </c>
      <c r="H441" s="147">
        <v>3.48</v>
      </c>
      <c r="I441" s="148">
        <f t="shared" si="58"/>
        <v>-0.18691588785046731</v>
      </c>
      <c r="J441" s="64">
        <f t="shared" si="59"/>
        <v>-0.73394495412844041</v>
      </c>
    </row>
    <row r="442" spans="1:10" customFormat="1" x14ac:dyDescent="0.25">
      <c r="A442" s="10" t="s">
        <v>0</v>
      </c>
      <c r="B442" s="10">
        <v>44228</v>
      </c>
      <c r="C442" s="143" t="s">
        <v>146</v>
      </c>
      <c r="D442" s="144" t="s">
        <v>124</v>
      </c>
      <c r="E442" s="145">
        <v>8.59</v>
      </c>
      <c r="F442" s="145">
        <v>6.09</v>
      </c>
      <c r="G442" s="146">
        <v>44243</v>
      </c>
      <c r="H442" s="147">
        <v>11.06</v>
      </c>
      <c r="I442" s="148">
        <f t="shared" si="58"/>
        <v>0.28754365541327132</v>
      </c>
      <c r="J442" s="64">
        <f t="shared" si="59"/>
        <v>0.98800000000000021</v>
      </c>
    </row>
    <row r="443" spans="1:10" customFormat="1" x14ac:dyDescent="0.25">
      <c r="A443" s="10" t="s">
        <v>0</v>
      </c>
      <c r="B443" s="10">
        <v>44238</v>
      </c>
      <c r="C443" s="143" t="s">
        <v>189</v>
      </c>
      <c r="D443" s="144" t="s">
        <v>188</v>
      </c>
      <c r="E443" s="145">
        <v>1.06</v>
      </c>
      <c r="F443" s="145">
        <v>0.55000000000000004</v>
      </c>
      <c r="G443" s="146">
        <v>44243</v>
      </c>
      <c r="H443" s="147">
        <v>0.99</v>
      </c>
      <c r="I443" s="148">
        <f t="shared" si="58"/>
        <v>-6.60377358490567E-2</v>
      </c>
      <c r="J443" s="64">
        <f t="shared" si="59"/>
        <v>-0.13725490196078444</v>
      </c>
    </row>
    <row r="444" spans="1:10" customFormat="1" x14ac:dyDescent="0.25">
      <c r="A444" s="10" t="s">
        <v>0</v>
      </c>
      <c r="B444" s="10">
        <v>44236</v>
      </c>
      <c r="C444" s="143" t="s">
        <v>172</v>
      </c>
      <c r="D444" s="144" t="s">
        <v>173</v>
      </c>
      <c r="E444" s="145">
        <v>3.92</v>
      </c>
      <c r="F444" s="145">
        <v>2.71</v>
      </c>
      <c r="G444" s="146">
        <v>44244</v>
      </c>
      <c r="H444" s="147">
        <v>4.7300000000000004</v>
      </c>
      <c r="I444" s="148">
        <f t="shared" si="58"/>
        <v>0.20663265306122458</v>
      </c>
      <c r="J444" s="64">
        <f t="shared" si="59"/>
        <v>0.66942148760330622</v>
      </c>
    </row>
    <row r="445" spans="1:10" customFormat="1" x14ac:dyDescent="0.25">
      <c r="B445" s="10">
        <v>44231</v>
      </c>
      <c r="C445" s="143" t="s">
        <v>268</v>
      </c>
      <c r="D445" s="144" t="s">
        <v>159</v>
      </c>
      <c r="E445" s="145">
        <v>3.15</v>
      </c>
      <c r="F445" s="145">
        <v>1.76</v>
      </c>
      <c r="G445" s="146">
        <v>44547</v>
      </c>
      <c r="H445" s="147">
        <v>3.35</v>
      </c>
      <c r="I445" s="148">
        <f t="shared" si="58"/>
        <v>6.3492063492063489E-2</v>
      </c>
      <c r="J445" s="64">
        <f t="shared" si="59"/>
        <v>0.14388489208633107</v>
      </c>
    </row>
    <row r="446" spans="1:10" customFormat="1" x14ac:dyDescent="0.25">
      <c r="B446" s="10">
        <v>44242</v>
      </c>
      <c r="C446" s="143" t="s">
        <v>194</v>
      </c>
      <c r="D446" s="144" t="s">
        <v>197</v>
      </c>
      <c r="E446" s="145">
        <v>0.86</v>
      </c>
      <c r="F446" s="145">
        <v>0.48</v>
      </c>
      <c r="G446" s="146">
        <v>44245</v>
      </c>
      <c r="H446" s="147">
        <v>1.03</v>
      </c>
      <c r="I446" s="148">
        <f t="shared" si="58"/>
        <v>0.19767441860465129</v>
      </c>
      <c r="J446" s="64">
        <f t="shared" si="59"/>
        <v>0.44736842105263169</v>
      </c>
    </row>
    <row r="447" spans="1:10" customFormat="1" x14ac:dyDescent="0.25">
      <c r="B447" s="10">
        <v>44244</v>
      </c>
      <c r="C447" s="143" t="s">
        <v>205</v>
      </c>
      <c r="D447" s="144" t="s">
        <v>204</v>
      </c>
      <c r="E447" s="145">
        <v>1.73</v>
      </c>
      <c r="F447" s="145">
        <v>1.29</v>
      </c>
      <c r="G447" s="146">
        <v>44245</v>
      </c>
      <c r="H447" s="147">
        <v>1.67</v>
      </c>
      <c r="I447" s="148">
        <f t="shared" si="58"/>
        <v>-3.4682080924855474E-2</v>
      </c>
      <c r="J447" s="64">
        <f t="shared" si="59"/>
        <v>-0.13636363636363649</v>
      </c>
    </row>
    <row r="448" spans="1:10" customFormat="1" x14ac:dyDescent="0.25">
      <c r="A448" s="10" t="s">
        <v>0</v>
      </c>
      <c r="B448" s="10">
        <v>44244</v>
      </c>
      <c r="C448" s="143" t="s">
        <v>201</v>
      </c>
      <c r="D448" s="144" t="s">
        <v>200</v>
      </c>
      <c r="E448" s="145">
        <v>1.49</v>
      </c>
      <c r="F448" s="145">
        <v>0.72</v>
      </c>
      <c r="G448" s="146">
        <v>44246</v>
      </c>
      <c r="H448" s="147">
        <v>1.67</v>
      </c>
      <c r="I448" s="148">
        <f t="shared" si="58"/>
        <v>0.12080536912751683</v>
      </c>
      <c r="J448" s="64">
        <f t="shared" si="59"/>
        <v>0.23376623376623368</v>
      </c>
    </row>
    <row r="449" spans="1:10" customFormat="1" x14ac:dyDescent="0.25">
      <c r="B449" s="10">
        <v>44237</v>
      </c>
      <c r="C449" s="143" t="s">
        <v>181</v>
      </c>
      <c r="D449" s="144" t="s">
        <v>180</v>
      </c>
      <c r="E449" s="145">
        <v>4.28</v>
      </c>
      <c r="F449" s="145">
        <v>2.59</v>
      </c>
      <c r="G449" s="146">
        <v>44246</v>
      </c>
      <c r="H449" s="147">
        <v>4.32</v>
      </c>
      <c r="I449" s="148">
        <f t="shared" si="58"/>
        <v>9.3457943925234765E-3</v>
      </c>
      <c r="J449" s="64">
        <f t="shared" si="59"/>
        <v>2.3668639053254455E-2</v>
      </c>
    </row>
    <row r="450" spans="1:10" customFormat="1" x14ac:dyDescent="0.25">
      <c r="B450" s="10">
        <v>44245</v>
      </c>
      <c r="C450" s="143" t="s">
        <v>208</v>
      </c>
      <c r="D450" s="144" t="s">
        <v>209</v>
      </c>
      <c r="E450" s="145">
        <v>1.59</v>
      </c>
      <c r="F450" s="145">
        <v>1.25</v>
      </c>
      <c r="G450" s="146">
        <v>44249</v>
      </c>
      <c r="H450" s="147">
        <v>1.73</v>
      </c>
      <c r="I450" s="148">
        <f t="shared" ref="I450:I467" si="60">(H450/E450-1)</f>
        <v>8.8050314465408785E-2</v>
      </c>
      <c r="J450" s="64">
        <f t="shared" si="59"/>
        <v>0.41176470588235253</v>
      </c>
    </row>
    <row r="451" spans="1:10" customFormat="1" x14ac:dyDescent="0.25">
      <c r="A451" s="10" t="s">
        <v>0</v>
      </c>
      <c r="B451" s="10">
        <v>44249</v>
      </c>
      <c r="C451" s="143" t="s">
        <v>224</v>
      </c>
      <c r="D451" s="144" t="s">
        <v>225</v>
      </c>
      <c r="E451" s="145">
        <v>2.0499999999999998</v>
      </c>
      <c r="F451" s="145">
        <v>1.37</v>
      </c>
      <c r="G451" s="146">
        <v>44250</v>
      </c>
      <c r="H451" s="147">
        <v>1.96</v>
      </c>
      <c r="I451" s="148">
        <f t="shared" si="60"/>
        <v>-4.3902439024390172E-2</v>
      </c>
      <c r="J451" s="64">
        <f t="shared" si="59"/>
        <v>-0.13235294117647042</v>
      </c>
    </row>
    <row r="452" spans="1:10" customFormat="1" x14ac:dyDescent="0.25">
      <c r="B452" s="10">
        <v>44249</v>
      </c>
      <c r="C452" s="143" t="s">
        <v>219</v>
      </c>
      <c r="D452" s="144" t="s">
        <v>218</v>
      </c>
      <c r="E452" s="145">
        <v>9.92</v>
      </c>
      <c r="F452" s="145">
        <v>6.87</v>
      </c>
      <c r="G452" s="146">
        <v>44251</v>
      </c>
      <c r="H452" s="147">
        <v>10.75</v>
      </c>
      <c r="I452" s="148">
        <f t="shared" si="60"/>
        <v>8.3669354838709742E-2</v>
      </c>
      <c r="J452" s="64">
        <f t="shared" si="59"/>
        <v>0.27213114754098366</v>
      </c>
    </row>
    <row r="453" spans="1:10" customFormat="1" x14ac:dyDescent="0.25">
      <c r="A453" s="10" t="s">
        <v>0</v>
      </c>
      <c r="B453" s="10" t="s">
        <v>235</v>
      </c>
      <c r="C453" s="143" t="s">
        <v>236</v>
      </c>
      <c r="D453" s="144" t="s">
        <v>230</v>
      </c>
      <c r="E453" s="145">
        <v>11.63</v>
      </c>
      <c r="F453" s="145">
        <v>6.79</v>
      </c>
      <c r="G453" s="146">
        <v>44251</v>
      </c>
      <c r="H453" s="147">
        <v>9.99</v>
      </c>
      <c r="I453" s="148">
        <f t="shared" si="60"/>
        <v>-0.14101461736887366</v>
      </c>
      <c r="J453" s="64">
        <f t="shared" si="59"/>
        <v>-0.33884297520661166</v>
      </c>
    </row>
    <row r="454" spans="1:10" customFormat="1" x14ac:dyDescent="0.25">
      <c r="A454" s="10" t="s">
        <v>0</v>
      </c>
      <c r="B454" s="10">
        <v>44250</v>
      </c>
      <c r="C454" s="143" t="s">
        <v>231</v>
      </c>
      <c r="D454" s="144" t="s">
        <v>232</v>
      </c>
      <c r="E454" s="151">
        <v>7.59</v>
      </c>
      <c r="F454" s="145">
        <v>5.2</v>
      </c>
      <c r="G454" s="146">
        <v>44252</v>
      </c>
      <c r="H454" s="147">
        <v>5.18</v>
      </c>
      <c r="I454" s="148">
        <f t="shared" si="60"/>
        <v>-0.31752305665349145</v>
      </c>
      <c r="J454" s="64">
        <f>(H454-E454)/(E454-F454)/2</f>
        <v>-0.50418410041841011</v>
      </c>
    </row>
    <row r="455" spans="1:10" customFormat="1" x14ac:dyDescent="0.25">
      <c r="B455" s="10">
        <v>44251</v>
      </c>
      <c r="C455" s="143" t="s">
        <v>240</v>
      </c>
      <c r="D455" s="144" t="s">
        <v>239</v>
      </c>
      <c r="E455" s="145">
        <v>4.0199999999999996</v>
      </c>
      <c r="F455" s="145">
        <v>3.11</v>
      </c>
      <c r="G455" s="146">
        <v>44252</v>
      </c>
      <c r="H455" s="147">
        <v>3.55</v>
      </c>
      <c r="I455" s="148">
        <f t="shared" si="60"/>
        <v>-0.11691542288557211</v>
      </c>
      <c r="J455" s="64">
        <f>(H455-E455)/(E455-F455)</f>
        <v>-0.51648351648351642</v>
      </c>
    </row>
    <row r="456" spans="1:10" customFormat="1" x14ac:dyDescent="0.25">
      <c r="A456" s="10" t="s">
        <v>0</v>
      </c>
      <c r="B456" s="10">
        <v>44253</v>
      </c>
      <c r="C456" s="143" t="s">
        <v>250</v>
      </c>
      <c r="D456" s="144" t="s">
        <v>251</v>
      </c>
      <c r="E456" s="145">
        <v>9.4700000000000006</v>
      </c>
      <c r="F456" s="145">
        <v>7.93</v>
      </c>
      <c r="G456" s="146">
        <v>44257</v>
      </c>
      <c r="H456" s="147">
        <v>10.88</v>
      </c>
      <c r="I456" s="148">
        <f t="shared" si="60"/>
        <v>0.14889123548046457</v>
      </c>
      <c r="J456" s="64">
        <f>(H456-E456)/(E456-F456)</f>
        <v>0.91558441558441517</v>
      </c>
    </row>
    <row r="457" spans="1:10" customFormat="1" x14ac:dyDescent="0.25">
      <c r="A457" s="10" t="s">
        <v>0</v>
      </c>
      <c r="B457" s="10">
        <v>44252</v>
      </c>
      <c r="C457" s="143" t="s">
        <v>248</v>
      </c>
      <c r="D457" s="144" t="s">
        <v>249</v>
      </c>
      <c r="E457" s="145">
        <v>1.43</v>
      </c>
      <c r="F457" s="145">
        <v>0.96</v>
      </c>
      <c r="G457" s="146">
        <v>44260</v>
      </c>
      <c r="H457" s="147">
        <v>1.46</v>
      </c>
      <c r="I457" s="148">
        <f t="shared" si="60"/>
        <v>2.0979020979021046E-2</v>
      </c>
      <c r="J457" s="64">
        <f>(H457-E457)/(E457-F457)</f>
        <v>6.3829787234042618E-2</v>
      </c>
    </row>
    <row r="458" spans="1:10" customFormat="1" x14ac:dyDescent="0.25">
      <c r="A458" s="10" t="s">
        <v>0</v>
      </c>
      <c r="B458" s="10">
        <v>44257</v>
      </c>
      <c r="C458" s="143" t="s">
        <v>270</v>
      </c>
      <c r="D458" s="144" t="s">
        <v>269</v>
      </c>
      <c r="E458" s="145">
        <v>3.12</v>
      </c>
      <c r="F458" s="145">
        <v>1.22</v>
      </c>
      <c r="G458" s="146">
        <v>44260</v>
      </c>
      <c r="H458" s="147">
        <v>3.67</v>
      </c>
      <c r="I458" s="148">
        <f t="shared" si="60"/>
        <v>0.17628205128205132</v>
      </c>
      <c r="J458" s="64">
        <f>(H458-E458)/(E458-F458)/2</f>
        <v>0.14473684210526311</v>
      </c>
    </row>
    <row r="459" spans="1:10" customFormat="1" x14ac:dyDescent="0.25">
      <c r="A459" s="10" t="s">
        <v>0</v>
      </c>
      <c r="B459" s="10">
        <v>44257</v>
      </c>
      <c r="C459" s="143" t="s">
        <v>271</v>
      </c>
      <c r="D459" s="144" t="s">
        <v>272</v>
      </c>
      <c r="E459" s="145">
        <v>5.91</v>
      </c>
      <c r="F459" s="145">
        <v>2.7</v>
      </c>
      <c r="G459" s="146">
        <v>44260</v>
      </c>
      <c r="H459" s="147">
        <v>9.06</v>
      </c>
      <c r="I459" s="148">
        <f t="shared" si="60"/>
        <v>0.53299492385786817</v>
      </c>
      <c r="J459" s="64">
        <f>(H459-E459)/(E459-F459)/2</f>
        <v>0.49065420560747669</v>
      </c>
    </row>
    <row r="460" spans="1:10" customFormat="1" x14ac:dyDescent="0.25">
      <c r="B460" s="10">
        <v>44257</v>
      </c>
      <c r="C460" s="143" t="s">
        <v>264</v>
      </c>
      <c r="D460" s="144" t="s">
        <v>265</v>
      </c>
      <c r="E460" s="145">
        <v>5.05</v>
      </c>
      <c r="F460" s="145">
        <v>3.6</v>
      </c>
      <c r="G460" s="146">
        <v>44260</v>
      </c>
      <c r="H460" s="147">
        <v>5.58</v>
      </c>
      <c r="I460" s="148">
        <f t="shared" si="60"/>
        <v>0.10495049504950504</v>
      </c>
      <c r="J460" s="64">
        <f t="shared" ref="J460:J467" si="61">(H460-E460)/(E460-F460)</f>
        <v>0.36551724137931058</v>
      </c>
    </row>
    <row r="461" spans="1:10" customFormat="1" x14ac:dyDescent="0.25">
      <c r="A461" s="10" t="s">
        <v>0</v>
      </c>
      <c r="B461" s="10">
        <v>44260</v>
      </c>
      <c r="C461" s="143" t="s">
        <v>288</v>
      </c>
      <c r="D461" s="144" t="s">
        <v>287</v>
      </c>
      <c r="E461" s="145">
        <v>0.95</v>
      </c>
      <c r="F461" s="145">
        <v>0.64</v>
      </c>
      <c r="G461" s="146">
        <v>44263</v>
      </c>
      <c r="H461" s="147">
        <v>0.95</v>
      </c>
      <c r="I461" s="148">
        <f t="shared" si="60"/>
        <v>0</v>
      </c>
      <c r="J461" s="64">
        <f t="shared" si="61"/>
        <v>0</v>
      </c>
    </row>
    <row r="462" spans="1:10" customFormat="1" x14ac:dyDescent="0.25">
      <c r="A462" s="10" t="s">
        <v>0</v>
      </c>
      <c r="B462" s="10">
        <v>44263</v>
      </c>
      <c r="C462" s="143" t="s">
        <v>294</v>
      </c>
      <c r="D462" s="144" t="s">
        <v>295</v>
      </c>
      <c r="E462" s="145">
        <v>2.04</v>
      </c>
      <c r="F462" s="145">
        <v>1.1399999999999999</v>
      </c>
      <c r="G462" s="146">
        <v>44265</v>
      </c>
      <c r="H462" s="147">
        <v>2.29</v>
      </c>
      <c r="I462" s="148">
        <f t="shared" si="60"/>
        <v>0.12254901960784315</v>
      </c>
      <c r="J462" s="64">
        <f t="shared" si="61"/>
        <v>0.27777777777777773</v>
      </c>
    </row>
    <row r="463" spans="1:10" customFormat="1" x14ac:dyDescent="0.25">
      <c r="A463" s="10" t="s">
        <v>0</v>
      </c>
      <c r="B463" s="10">
        <v>44259</v>
      </c>
      <c r="C463" s="143" t="s">
        <v>279</v>
      </c>
      <c r="D463" s="144" t="s">
        <v>280</v>
      </c>
      <c r="E463" s="145">
        <v>4.1399999999999997</v>
      </c>
      <c r="F463" s="145">
        <v>2.8</v>
      </c>
      <c r="G463" s="146">
        <v>44270</v>
      </c>
      <c r="H463" s="147">
        <v>4.8099999999999996</v>
      </c>
      <c r="I463" s="148">
        <f t="shared" si="60"/>
        <v>0.16183574879227058</v>
      </c>
      <c r="J463" s="64">
        <f t="shared" si="61"/>
        <v>0.5</v>
      </c>
    </row>
    <row r="464" spans="1:10" customFormat="1" x14ac:dyDescent="0.25">
      <c r="A464" s="10" t="s">
        <v>0</v>
      </c>
      <c r="B464" s="10">
        <v>44263</v>
      </c>
      <c r="C464" s="143" t="s">
        <v>293</v>
      </c>
      <c r="D464" s="144" t="s">
        <v>302</v>
      </c>
      <c r="E464" s="145">
        <v>1.76</v>
      </c>
      <c r="F464" s="145">
        <v>1.01</v>
      </c>
      <c r="G464" s="146">
        <v>44270</v>
      </c>
      <c r="H464" s="147">
        <v>3.03</v>
      </c>
      <c r="I464" s="148">
        <f t="shared" si="60"/>
        <v>0.72159090909090895</v>
      </c>
      <c r="J464" s="64">
        <f t="shared" si="61"/>
        <v>1.6933333333333331</v>
      </c>
    </row>
    <row r="465" spans="1:10" customFormat="1" x14ac:dyDescent="0.25">
      <c r="A465" s="10" t="s">
        <v>0</v>
      </c>
      <c r="B465" s="10">
        <v>44264</v>
      </c>
      <c r="C465" s="143" t="s">
        <v>308</v>
      </c>
      <c r="D465" s="144" t="s">
        <v>309</v>
      </c>
      <c r="E465" s="145">
        <v>2.77</v>
      </c>
      <c r="F465" s="145">
        <v>1.74</v>
      </c>
      <c r="G465" s="146">
        <v>44270</v>
      </c>
      <c r="H465" s="147">
        <v>3.28</v>
      </c>
      <c r="I465" s="148">
        <f t="shared" si="60"/>
        <v>0.18411552346570392</v>
      </c>
      <c r="J465" s="64">
        <f t="shared" si="61"/>
        <v>0.49514563106796095</v>
      </c>
    </row>
    <row r="466" spans="1:10" customFormat="1" x14ac:dyDescent="0.25">
      <c r="A466" s="10" t="s">
        <v>0</v>
      </c>
      <c r="B466" s="10">
        <v>44266</v>
      </c>
      <c r="C466" s="143" t="s">
        <v>316</v>
      </c>
      <c r="D466" s="144" t="s">
        <v>315</v>
      </c>
      <c r="E466" s="145">
        <v>1.57</v>
      </c>
      <c r="F466" s="145">
        <v>0.88</v>
      </c>
      <c r="G466" s="146">
        <v>44270</v>
      </c>
      <c r="H466" s="147">
        <v>1.7</v>
      </c>
      <c r="I466" s="148">
        <f t="shared" si="60"/>
        <v>8.2802547770700619E-2</v>
      </c>
      <c r="J466" s="64">
        <f t="shared" si="61"/>
        <v>0.18840579710144911</v>
      </c>
    </row>
    <row r="467" spans="1:10" customFormat="1" x14ac:dyDescent="0.25">
      <c r="A467" s="10" t="s">
        <v>0</v>
      </c>
      <c r="B467" s="10" t="s">
        <v>323</v>
      </c>
      <c r="C467" s="143" t="s">
        <v>324</v>
      </c>
      <c r="D467" s="144" t="s">
        <v>314</v>
      </c>
      <c r="E467" s="145">
        <v>14.06</v>
      </c>
      <c r="F467" s="145">
        <v>7.37</v>
      </c>
      <c r="G467" s="146">
        <v>44270</v>
      </c>
      <c r="H467" s="147">
        <v>13.11</v>
      </c>
      <c r="I467" s="148">
        <f t="shared" si="60"/>
        <v>-6.7567567567567655E-2</v>
      </c>
      <c r="J467" s="64">
        <f t="shared" si="61"/>
        <v>-0.14200298953662197</v>
      </c>
    </row>
    <row r="468" spans="1:10" customFormat="1" x14ac:dyDescent="0.25">
      <c r="A468" s="10" t="s">
        <v>0</v>
      </c>
      <c r="B468" s="10">
        <v>44263</v>
      </c>
      <c r="C468" s="143" t="s">
        <v>296</v>
      </c>
      <c r="D468" s="144" t="s">
        <v>297</v>
      </c>
      <c r="E468" s="145">
        <v>23.92</v>
      </c>
      <c r="F468" s="145">
        <v>10.48</v>
      </c>
      <c r="G468" s="146">
        <v>44272</v>
      </c>
      <c r="H468" s="147">
        <v>29.51</v>
      </c>
      <c r="I468" s="148">
        <f t="shared" ref="I468:I479" si="62">(H468/E468-1)</f>
        <v>0.23369565217391308</v>
      </c>
      <c r="J468" s="64">
        <f t="shared" ref="J468:J479" si="63">(H468-E468)/(E468-F468)</f>
        <v>0.41592261904761901</v>
      </c>
    </row>
    <row r="469" spans="1:10" customFormat="1" x14ac:dyDescent="0.25">
      <c r="B469" s="10">
        <v>44270</v>
      </c>
      <c r="C469" s="143" t="s">
        <v>328</v>
      </c>
      <c r="D469" s="144" t="s">
        <v>327</v>
      </c>
      <c r="E469" s="145">
        <v>4.92</v>
      </c>
      <c r="F469" s="145">
        <v>3.68</v>
      </c>
      <c r="G469" s="146">
        <v>44273</v>
      </c>
      <c r="H469" s="147">
        <v>4.29</v>
      </c>
      <c r="I469" s="148">
        <f t="shared" si="62"/>
        <v>-0.12804878048780488</v>
      </c>
      <c r="J469" s="64">
        <f t="shared" si="63"/>
        <v>-0.50806451612903225</v>
      </c>
    </row>
    <row r="470" spans="1:10" customFormat="1" x14ac:dyDescent="0.25">
      <c r="A470" s="10" t="s">
        <v>0</v>
      </c>
      <c r="B470" s="10">
        <v>44273</v>
      </c>
      <c r="C470" s="143" t="s">
        <v>337</v>
      </c>
      <c r="D470" s="144" t="s">
        <v>338</v>
      </c>
      <c r="E470" s="145">
        <v>6.8</v>
      </c>
      <c r="F470" s="145">
        <v>3.97</v>
      </c>
      <c r="G470" s="146">
        <v>44277</v>
      </c>
      <c r="H470" s="147">
        <v>8.01</v>
      </c>
      <c r="I470" s="148">
        <f t="shared" si="62"/>
        <v>0.17794117647058827</v>
      </c>
      <c r="J470" s="64">
        <f t="shared" si="63"/>
        <v>0.42756183745583043</v>
      </c>
    </row>
    <row r="471" spans="1:10" customFormat="1" x14ac:dyDescent="0.25">
      <c r="A471" s="10" t="s">
        <v>0</v>
      </c>
      <c r="B471" s="10">
        <v>44273</v>
      </c>
      <c r="C471" s="143" t="s">
        <v>339</v>
      </c>
      <c r="D471" s="144" t="s">
        <v>340</v>
      </c>
      <c r="E471" s="145">
        <v>1.08</v>
      </c>
      <c r="F471" s="145">
        <v>0.62</v>
      </c>
      <c r="G471" s="146">
        <v>44277</v>
      </c>
      <c r="H471" s="147">
        <v>1.1299999999999999</v>
      </c>
      <c r="I471" s="148">
        <f t="shared" si="62"/>
        <v>4.6296296296296058E-2</v>
      </c>
      <c r="J471" s="64">
        <f t="shared" si="63"/>
        <v>0.10869565217391264</v>
      </c>
    </row>
    <row r="472" spans="1:10" customFormat="1" x14ac:dyDescent="0.25">
      <c r="B472" s="10">
        <v>44272</v>
      </c>
      <c r="C472" s="143" t="s">
        <v>335</v>
      </c>
      <c r="D472" s="144" t="s">
        <v>336</v>
      </c>
      <c r="E472" s="145">
        <v>1.08</v>
      </c>
      <c r="F472" s="145">
        <v>0.52</v>
      </c>
      <c r="G472" s="146">
        <v>44277</v>
      </c>
      <c r="H472" s="147">
        <v>1.01</v>
      </c>
      <c r="I472" s="148">
        <f t="shared" si="62"/>
        <v>-6.4814814814814881E-2</v>
      </c>
      <c r="J472" s="64">
        <f t="shared" si="63"/>
        <v>-0.12500000000000011</v>
      </c>
    </row>
    <row r="473" spans="1:10" customFormat="1" x14ac:dyDescent="0.25">
      <c r="A473" s="10" t="s">
        <v>0</v>
      </c>
      <c r="B473" s="10">
        <v>44274</v>
      </c>
      <c r="C473" s="143" t="s">
        <v>348</v>
      </c>
      <c r="D473" s="144" t="s">
        <v>347</v>
      </c>
      <c r="E473" s="145">
        <v>1.41</v>
      </c>
      <c r="F473" s="145">
        <v>0.8</v>
      </c>
      <c r="G473" s="146">
        <v>44279</v>
      </c>
      <c r="H473" s="147">
        <v>1.51</v>
      </c>
      <c r="I473" s="148">
        <f t="shared" si="62"/>
        <v>7.0921985815602939E-2</v>
      </c>
      <c r="J473" s="64">
        <f t="shared" si="63"/>
        <v>0.16393442622950838</v>
      </c>
    </row>
    <row r="474" spans="1:10" customFormat="1" x14ac:dyDescent="0.25">
      <c r="A474" s="10" t="s">
        <v>0</v>
      </c>
      <c r="B474" s="10">
        <v>44279</v>
      </c>
      <c r="C474" s="143" t="s">
        <v>358</v>
      </c>
      <c r="D474" s="144" t="s">
        <v>357</v>
      </c>
      <c r="E474" s="145">
        <v>1.36</v>
      </c>
      <c r="F474" s="145">
        <v>0.63</v>
      </c>
      <c r="G474" s="146">
        <v>44279</v>
      </c>
      <c r="H474" s="147">
        <v>1.47</v>
      </c>
      <c r="I474" s="148">
        <f t="shared" si="62"/>
        <v>8.0882352941176405E-2</v>
      </c>
      <c r="J474" s="64">
        <f t="shared" si="63"/>
        <v>0.15068493150684911</v>
      </c>
    </row>
    <row r="475" spans="1:10" customFormat="1" x14ac:dyDescent="0.25">
      <c r="B475" s="10">
        <v>44273</v>
      </c>
      <c r="C475" s="143" t="s">
        <v>343</v>
      </c>
      <c r="D475" s="144" t="s">
        <v>344</v>
      </c>
      <c r="E475" s="145">
        <v>4.54</v>
      </c>
      <c r="F475" s="145">
        <v>3.65</v>
      </c>
      <c r="G475" s="146">
        <v>44280</v>
      </c>
      <c r="H475" s="147">
        <v>5.72</v>
      </c>
      <c r="I475" s="148">
        <f t="shared" si="62"/>
        <v>0.25991189427312777</v>
      </c>
      <c r="J475" s="64">
        <f t="shared" si="63"/>
        <v>1.3258426966292129</v>
      </c>
    </row>
    <row r="476" spans="1:10" customFormat="1" x14ac:dyDescent="0.25">
      <c r="A476" s="10" t="s">
        <v>0</v>
      </c>
      <c r="B476" s="10">
        <v>44280</v>
      </c>
      <c r="C476" s="143" t="s">
        <v>367</v>
      </c>
      <c r="D476" s="144" t="s">
        <v>368</v>
      </c>
      <c r="E476" s="145">
        <v>2.6</v>
      </c>
      <c r="F476" s="145">
        <v>1.51</v>
      </c>
      <c r="G476" s="146">
        <v>44285</v>
      </c>
      <c r="H476" s="147">
        <v>2.59</v>
      </c>
      <c r="I476" s="148">
        <f t="shared" si="62"/>
        <v>-3.8461538461539435E-3</v>
      </c>
      <c r="J476" s="64">
        <f t="shared" si="63"/>
        <v>-9.174311926605715E-3</v>
      </c>
    </row>
    <row r="477" spans="1:10" customFormat="1" x14ac:dyDescent="0.25">
      <c r="A477" s="10" t="s">
        <v>0</v>
      </c>
      <c r="B477" s="10">
        <v>44280</v>
      </c>
      <c r="C477" s="143" t="s">
        <v>366</v>
      </c>
      <c r="D477" s="144" t="s">
        <v>365</v>
      </c>
      <c r="E477" s="145">
        <v>11.39</v>
      </c>
      <c r="F477" s="145">
        <v>7.31</v>
      </c>
      <c r="G477" s="146">
        <v>44285</v>
      </c>
      <c r="H477" s="147">
        <v>13.82</v>
      </c>
      <c r="I477" s="148">
        <f t="shared" si="62"/>
        <v>0.21334503950834072</v>
      </c>
      <c r="J477" s="64">
        <f t="shared" si="63"/>
        <v>0.59558823529411742</v>
      </c>
    </row>
    <row r="478" spans="1:10" customFormat="1" x14ac:dyDescent="0.25">
      <c r="A478" s="10" t="s">
        <v>0</v>
      </c>
      <c r="B478" s="10">
        <v>44285</v>
      </c>
      <c r="C478" s="143" t="s">
        <v>373</v>
      </c>
      <c r="D478" s="144" t="s">
        <v>374</v>
      </c>
      <c r="E478" s="145">
        <v>9.31</v>
      </c>
      <c r="F478" s="145">
        <v>5.78</v>
      </c>
      <c r="G478" s="146">
        <v>44286</v>
      </c>
      <c r="H478" s="147">
        <v>9.01</v>
      </c>
      <c r="I478" s="148">
        <f t="shared" si="62"/>
        <v>-3.2223415682062329E-2</v>
      </c>
      <c r="J478" s="64">
        <f t="shared" si="63"/>
        <v>-8.4985835694051187E-2</v>
      </c>
    </row>
    <row r="479" spans="1:10" customFormat="1" x14ac:dyDescent="0.25">
      <c r="B479" s="10">
        <v>44292</v>
      </c>
      <c r="C479" s="143" t="s">
        <v>380</v>
      </c>
      <c r="D479" s="144" t="s">
        <v>379</v>
      </c>
      <c r="E479" s="145">
        <v>5.85</v>
      </c>
      <c r="F479" s="145">
        <v>4.25</v>
      </c>
      <c r="G479" s="146">
        <v>44294</v>
      </c>
      <c r="H479" s="147">
        <v>5.32</v>
      </c>
      <c r="I479" s="148">
        <f t="shared" si="62"/>
        <v>-9.0598290598290498E-2</v>
      </c>
      <c r="J479" s="64">
        <f t="shared" si="63"/>
        <v>-0.33124999999999966</v>
      </c>
    </row>
    <row r="480" spans="1:10" customFormat="1" x14ac:dyDescent="0.25">
      <c r="B480" s="10">
        <v>44294</v>
      </c>
      <c r="C480" s="143" t="s">
        <v>395</v>
      </c>
      <c r="D480" s="144" t="s">
        <v>396</v>
      </c>
      <c r="E480" s="145">
        <v>16.18</v>
      </c>
      <c r="F480" s="145">
        <v>10.61</v>
      </c>
      <c r="G480" s="146">
        <v>44299</v>
      </c>
      <c r="H480" s="147">
        <v>14.57</v>
      </c>
      <c r="I480" s="148">
        <f t="shared" ref="I480:I489" si="64">(H480/E480-1)</f>
        <v>-9.9505562422744109E-2</v>
      </c>
      <c r="J480" s="64">
        <f t="shared" ref="J480:J489" si="65">(H480-E480)/(E480-F480)</f>
        <v>-0.28904847396768391</v>
      </c>
    </row>
    <row r="481" spans="1:10" customFormat="1" x14ac:dyDescent="0.25">
      <c r="A481" s="10" t="s">
        <v>0</v>
      </c>
      <c r="B481" s="10">
        <v>44292</v>
      </c>
      <c r="C481" s="143" t="s">
        <v>382</v>
      </c>
      <c r="D481" s="144" t="s">
        <v>381</v>
      </c>
      <c r="E481" s="145">
        <v>3.75</v>
      </c>
      <c r="F481" s="145">
        <v>2.67</v>
      </c>
      <c r="G481" s="146">
        <v>44301</v>
      </c>
      <c r="H481" s="147">
        <v>3.6</v>
      </c>
      <c r="I481" s="148">
        <f t="shared" si="64"/>
        <v>-3.9999999999999925E-2</v>
      </c>
      <c r="J481" s="64">
        <f t="shared" si="65"/>
        <v>-0.13888888888888878</v>
      </c>
    </row>
    <row r="482" spans="1:10" customFormat="1" x14ac:dyDescent="0.25">
      <c r="A482" s="10" t="s">
        <v>0</v>
      </c>
      <c r="B482" s="10">
        <v>44292</v>
      </c>
      <c r="C482" s="143" t="s">
        <v>383</v>
      </c>
      <c r="D482" s="144" t="s">
        <v>384</v>
      </c>
      <c r="E482" s="145">
        <v>2.63</v>
      </c>
      <c r="F482" s="145">
        <v>1.85</v>
      </c>
      <c r="G482" s="146">
        <v>44301</v>
      </c>
      <c r="H482" s="147">
        <v>2.62</v>
      </c>
      <c r="I482" s="148">
        <f t="shared" si="64"/>
        <v>-3.8022813688212143E-3</v>
      </c>
      <c r="J482" s="64">
        <f t="shared" si="65"/>
        <v>-1.2820512820512551E-2</v>
      </c>
    </row>
    <row r="483" spans="1:10" customFormat="1" x14ac:dyDescent="0.25">
      <c r="A483" s="10" t="s">
        <v>0</v>
      </c>
      <c r="B483" s="10">
        <v>44293</v>
      </c>
      <c r="C483" s="143" t="s">
        <v>389</v>
      </c>
      <c r="D483" s="144" t="s">
        <v>390</v>
      </c>
      <c r="E483" s="145">
        <v>2.92</v>
      </c>
      <c r="F483" s="145">
        <v>2.37</v>
      </c>
      <c r="G483" s="146">
        <v>44301</v>
      </c>
      <c r="H483" s="147">
        <v>3.11</v>
      </c>
      <c r="I483" s="148">
        <f t="shared" si="64"/>
        <v>6.5068493150684859E-2</v>
      </c>
      <c r="J483" s="64">
        <f t="shared" si="65"/>
        <v>0.34545454545454546</v>
      </c>
    </row>
    <row r="484" spans="1:10" customFormat="1" x14ac:dyDescent="0.25">
      <c r="A484" s="10" t="s">
        <v>0</v>
      </c>
      <c r="B484" s="10">
        <v>44299</v>
      </c>
      <c r="C484" s="143" t="s">
        <v>403</v>
      </c>
      <c r="D484" s="144" t="s">
        <v>404</v>
      </c>
      <c r="E484" s="145">
        <v>7.81</v>
      </c>
      <c r="F484" s="145">
        <v>4.91</v>
      </c>
      <c r="G484" s="146">
        <v>44301</v>
      </c>
      <c r="H484" s="147">
        <v>7.47</v>
      </c>
      <c r="I484" s="148">
        <f t="shared" si="64"/>
        <v>-4.3533930857874492E-2</v>
      </c>
      <c r="J484" s="64">
        <f t="shared" si="65"/>
        <v>-0.1172413793103448</v>
      </c>
    </row>
    <row r="485" spans="1:10" customFormat="1" x14ac:dyDescent="0.25">
      <c r="A485" s="10" t="s">
        <v>0</v>
      </c>
      <c r="B485" s="10">
        <v>44295</v>
      </c>
      <c r="C485" s="143" t="s">
        <v>399</v>
      </c>
      <c r="D485" s="144" t="s">
        <v>400</v>
      </c>
      <c r="E485" s="145">
        <v>5.01</v>
      </c>
      <c r="F485" s="145">
        <v>3.39</v>
      </c>
      <c r="G485" s="146">
        <v>44301</v>
      </c>
      <c r="H485" s="147">
        <v>3.78</v>
      </c>
      <c r="I485" s="148">
        <f t="shared" si="64"/>
        <v>-0.24550898203592819</v>
      </c>
      <c r="J485" s="64">
        <f t="shared" si="65"/>
        <v>-0.75925925925925941</v>
      </c>
    </row>
    <row r="486" spans="1:10" customFormat="1" x14ac:dyDescent="0.25">
      <c r="A486" s="10" t="s">
        <v>0</v>
      </c>
      <c r="B486" s="10">
        <v>44302</v>
      </c>
      <c r="C486" s="143" t="s">
        <v>420</v>
      </c>
      <c r="D486" s="144" t="s">
        <v>417</v>
      </c>
      <c r="E486" s="145">
        <v>2.4300000000000002</v>
      </c>
      <c r="F486" s="145">
        <v>1.93</v>
      </c>
      <c r="G486" s="146">
        <v>44307</v>
      </c>
      <c r="H486" s="147">
        <v>2.5499999999999998</v>
      </c>
      <c r="I486" s="148">
        <f t="shared" si="64"/>
        <v>4.9382716049382491E-2</v>
      </c>
      <c r="J486" s="64">
        <f t="shared" si="65"/>
        <v>0.23999999999999921</v>
      </c>
    </row>
    <row r="487" spans="1:10" customFormat="1" x14ac:dyDescent="0.25">
      <c r="A487" s="10" t="s">
        <v>0</v>
      </c>
      <c r="B487" s="10">
        <v>44302</v>
      </c>
      <c r="C487" s="143" t="s">
        <v>419</v>
      </c>
      <c r="D487" s="144" t="s">
        <v>418</v>
      </c>
      <c r="E487" s="145">
        <v>3.4</v>
      </c>
      <c r="F487" s="145">
        <v>2.59</v>
      </c>
      <c r="G487" s="146">
        <v>44308</v>
      </c>
      <c r="H487" s="147">
        <v>3.82</v>
      </c>
      <c r="I487" s="148">
        <f t="shared" si="64"/>
        <v>0.12352941176470589</v>
      </c>
      <c r="J487" s="64">
        <f t="shared" si="65"/>
        <v>0.51851851851851838</v>
      </c>
    </row>
    <row r="488" spans="1:10" customFormat="1" x14ac:dyDescent="0.25">
      <c r="A488" s="10" t="s">
        <v>0</v>
      </c>
      <c r="B488" s="10">
        <v>44305</v>
      </c>
      <c r="C488" s="143" t="s">
        <v>423</v>
      </c>
      <c r="D488" s="144" t="s">
        <v>424</v>
      </c>
      <c r="E488" s="145">
        <v>4.49</v>
      </c>
      <c r="F488" s="145">
        <v>3.63</v>
      </c>
      <c r="G488" s="146">
        <v>44309</v>
      </c>
      <c r="H488" s="147">
        <v>4.3499999999999996</v>
      </c>
      <c r="I488" s="148">
        <f t="shared" si="64"/>
        <v>-3.1180400890868709E-2</v>
      </c>
      <c r="J488" s="64">
        <f t="shared" si="65"/>
        <v>-0.1627906976744192</v>
      </c>
    </row>
    <row r="489" spans="1:10" customFormat="1" x14ac:dyDescent="0.25">
      <c r="B489" s="10">
        <v>44292</v>
      </c>
      <c r="C489" s="143" t="s">
        <v>387</v>
      </c>
      <c r="D489" s="144" t="s">
        <v>388</v>
      </c>
      <c r="E489" s="145">
        <v>12.14</v>
      </c>
      <c r="F489" s="145">
        <v>6.66</v>
      </c>
      <c r="G489" s="146">
        <v>44313</v>
      </c>
      <c r="H489" s="147">
        <v>15.21</v>
      </c>
      <c r="I489" s="148">
        <f t="shared" si="64"/>
        <v>0.25288303130148271</v>
      </c>
      <c r="J489" s="64">
        <f t="shared" si="65"/>
        <v>0.56021897810218979</v>
      </c>
    </row>
    <row r="490" spans="1:10" customFormat="1" x14ac:dyDescent="0.25">
      <c r="B490" s="10">
        <v>44314</v>
      </c>
      <c r="C490" s="143" t="s">
        <v>446</v>
      </c>
      <c r="D490" s="144" t="s">
        <v>445</v>
      </c>
      <c r="E490" s="145">
        <v>1.07</v>
      </c>
      <c r="F490" s="145">
        <v>0.64</v>
      </c>
      <c r="G490" s="146" t="s">
        <v>457</v>
      </c>
      <c r="H490" s="147">
        <v>1.04</v>
      </c>
      <c r="I490" s="148">
        <f t="shared" ref="I490:I503" si="66">(H490/E490-1)</f>
        <v>-2.8037383177570097E-2</v>
      </c>
      <c r="J490" s="64">
        <f t="shared" ref="J490:J495" si="67">(H490-E490)/(E490-F490)</f>
        <v>-6.9767441860465171E-2</v>
      </c>
    </row>
    <row r="491" spans="1:10" customFormat="1" x14ac:dyDescent="0.25">
      <c r="A491" s="10" t="s">
        <v>0</v>
      </c>
      <c r="B491" s="10">
        <v>44315</v>
      </c>
      <c r="C491" s="143" t="s">
        <v>453</v>
      </c>
      <c r="D491" s="144" t="s">
        <v>454</v>
      </c>
      <c r="E491" s="145">
        <v>6.63</v>
      </c>
      <c r="F491" s="145">
        <v>4.74</v>
      </c>
      <c r="G491" s="146">
        <v>44320</v>
      </c>
      <c r="H491" s="147">
        <v>5.31</v>
      </c>
      <c r="I491" s="148">
        <f t="shared" si="66"/>
        <v>-0.19909502262443446</v>
      </c>
      <c r="J491" s="64">
        <f t="shared" si="67"/>
        <v>-0.69841269841269871</v>
      </c>
    </row>
    <row r="492" spans="1:10" customFormat="1" x14ac:dyDescent="0.25">
      <c r="A492" s="10" t="s">
        <v>0</v>
      </c>
      <c r="B492" s="10">
        <v>44315</v>
      </c>
      <c r="C492" s="143" t="s">
        <v>451</v>
      </c>
      <c r="D492" s="144" t="s">
        <v>452</v>
      </c>
      <c r="E492" s="145">
        <v>7.47</v>
      </c>
      <c r="F492" s="145">
        <v>5.08</v>
      </c>
      <c r="G492" s="146">
        <v>44321</v>
      </c>
      <c r="H492" s="147">
        <v>11.35</v>
      </c>
      <c r="I492" s="148">
        <f t="shared" si="66"/>
        <v>0.51941097724230256</v>
      </c>
      <c r="J492" s="64">
        <f t="shared" si="67"/>
        <v>1.6234309623430965</v>
      </c>
    </row>
    <row r="493" spans="1:10" customFormat="1" x14ac:dyDescent="0.25">
      <c r="A493" s="10" t="s">
        <v>0</v>
      </c>
      <c r="B493" s="10">
        <v>44306</v>
      </c>
      <c r="C493" s="143" t="s">
        <v>429</v>
      </c>
      <c r="D493" s="144" t="s">
        <v>430</v>
      </c>
      <c r="E493" s="145">
        <v>7.19</v>
      </c>
      <c r="F493" s="145">
        <v>4.54</v>
      </c>
      <c r="G493" s="146">
        <v>44321</v>
      </c>
      <c r="H493" s="147">
        <v>7.82</v>
      </c>
      <c r="I493" s="148">
        <f t="shared" si="66"/>
        <v>8.7621696801112536E-2</v>
      </c>
      <c r="J493" s="64">
        <f t="shared" si="67"/>
        <v>0.23773584905660369</v>
      </c>
    </row>
    <row r="494" spans="1:10" customFormat="1" x14ac:dyDescent="0.25">
      <c r="A494" s="10" t="s">
        <v>0</v>
      </c>
      <c r="B494" s="10" t="s">
        <v>478</v>
      </c>
      <c r="C494" s="143" t="s">
        <v>476</v>
      </c>
      <c r="D494" s="144" t="s">
        <v>472</v>
      </c>
      <c r="E494" s="145">
        <v>1.76</v>
      </c>
      <c r="F494" s="145">
        <v>0.97</v>
      </c>
      <c r="G494" s="146">
        <v>44322</v>
      </c>
      <c r="H494" s="147">
        <v>0.97</v>
      </c>
      <c r="I494" s="148">
        <f t="shared" si="66"/>
        <v>-0.44886363636363635</v>
      </c>
      <c r="J494" s="64">
        <f t="shared" si="67"/>
        <v>-1</v>
      </c>
    </row>
    <row r="495" spans="1:10" customFormat="1" x14ac:dyDescent="0.25">
      <c r="A495" s="10" t="s">
        <v>0</v>
      </c>
      <c r="B495" s="10" t="s">
        <v>478</v>
      </c>
      <c r="C495" s="143" t="s">
        <v>477</v>
      </c>
      <c r="D495" s="144" t="s">
        <v>473</v>
      </c>
      <c r="E495" s="145">
        <v>1.25</v>
      </c>
      <c r="F495" s="145">
        <v>0.76</v>
      </c>
      <c r="G495" s="146">
        <v>44323</v>
      </c>
      <c r="H495" s="147">
        <v>0.87</v>
      </c>
      <c r="I495" s="148">
        <f t="shared" si="66"/>
        <v>-0.30400000000000005</v>
      </c>
      <c r="J495" s="64">
        <f t="shared" si="67"/>
        <v>-0.77551020408163263</v>
      </c>
    </row>
    <row r="496" spans="1:10" customFormat="1" x14ac:dyDescent="0.25">
      <c r="B496" s="10">
        <v>44319</v>
      </c>
      <c r="C496" s="143" t="s">
        <v>461</v>
      </c>
      <c r="D496" s="144" t="s">
        <v>460</v>
      </c>
      <c r="E496" s="145">
        <v>3.46</v>
      </c>
      <c r="F496" s="145">
        <v>2.3199999999999998</v>
      </c>
      <c r="G496" s="146">
        <v>44234</v>
      </c>
      <c r="H496" s="147">
        <v>2.89</v>
      </c>
      <c r="I496" s="148">
        <f t="shared" si="66"/>
        <v>-0.16473988439306353</v>
      </c>
      <c r="J496" s="64">
        <f t="shared" ref="J496:J503" si="68">(H496-E496)/(E496-F496)</f>
        <v>-0.49999999999999978</v>
      </c>
    </row>
    <row r="497" spans="1:10" customFormat="1" x14ac:dyDescent="0.25">
      <c r="B497" s="10">
        <v>44321</v>
      </c>
      <c r="C497" s="143" t="s">
        <v>482</v>
      </c>
      <c r="D497" s="144" t="s">
        <v>481</v>
      </c>
      <c r="E497" s="145">
        <v>3.22</v>
      </c>
      <c r="F497" s="145">
        <v>1.87</v>
      </c>
      <c r="G497" s="146">
        <v>44323</v>
      </c>
      <c r="H497" s="147">
        <v>2.29</v>
      </c>
      <c r="I497" s="148">
        <f t="shared" si="66"/>
        <v>-0.28881987577639756</v>
      </c>
      <c r="J497" s="64">
        <f t="shared" si="68"/>
        <v>-0.68888888888888899</v>
      </c>
    </row>
    <row r="498" spans="1:10" customFormat="1" x14ac:dyDescent="0.25">
      <c r="A498" s="10" t="s">
        <v>0</v>
      </c>
      <c r="B498" s="10" t="s">
        <v>496</v>
      </c>
      <c r="C498" s="143" t="s">
        <v>497</v>
      </c>
      <c r="D498" s="144" t="s">
        <v>487</v>
      </c>
      <c r="E498" s="145">
        <v>8.1199999999999992</v>
      </c>
      <c r="F498" s="145">
        <v>3.8</v>
      </c>
      <c r="G498" s="146">
        <v>44328</v>
      </c>
      <c r="H498" s="147">
        <v>11.37</v>
      </c>
      <c r="I498" s="148">
        <f t="shared" si="66"/>
        <v>0.40024630541871931</v>
      </c>
      <c r="J498" s="64">
        <f t="shared" si="68"/>
        <v>0.75231481481481488</v>
      </c>
    </row>
    <row r="499" spans="1:10" customFormat="1" x14ac:dyDescent="0.25">
      <c r="A499" s="10" t="s">
        <v>0</v>
      </c>
      <c r="B499" s="10">
        <v>44327</v>
      </c>
      <c r="C499" s="143" t="s">
        <v>498</v>
      </c>
      <c r="D499" s="144" t="s">
        <v>499</v>
      </c>
      <c r="E499" s="145">
        <v>6.89</v>
      </c>
      <c r="F499" s="145">
        <v>4.63</v>
      </c>
      <c r="G499" s="146">
        <v>44328</v>
      </c>
      <c r="H499" s="147">
        <v>8.7799999999999994</v>
      </c>
      <c r="I499" s="148">
        <f t="shared" si="66"/>
        <v>0.27431059506531197</v>
      </c>
      <c r="J499" s="64">
        <f t="shared" si="68"/>
        <v>0.83628318584070793</v>
      </c>
    </row>
    <row r="500" spans="1:10" customFormat="1" x14ac:dyDescent="0.25">
      <c r="B500" s="10">
        <v>44320</v>
      </c>
      <c r="C500" s="143" t="s">
        <v>466</v>
      </c>
      <c r="D500" s="144" t="s">
        <v>467</v>
      </c>
      <c r="E500" s="145">
        <v>5.04</v>
      </c>
      <c r="F500" s="145">
        <v>4.13</v>
      </c>
      <c r="G500" s="146">
        <v>44334</v>
      </c>
      <c r="H500" s="147">
        <v>5.99</v>
      </c>
      <c r="I500" s="148">
        <f t="shared" si="66"/>
        <v>0.18849206349206349</v>
      </c>
      <c r="J500" s="64">
        <f t="shared" si="68"/>
        <v>1.043956043956044</v>
      </c>
    </row>
    <row r="501" spans="1:10" customFormat="1" x14ac:dyDescent="0.25">
      <c r="A501" s="10" t="s">
        <v>0</v>
      </c>
      <c r="B501" s="10">
        <v>44326</v>
      </c>
      <c r="C501" s="143" t="s">
        <v>488</v>
      </c>
      <c r="D501" s="170" t="s">
        <v>493</v>
      </c>
      <c r="E501" s="145">
        <v>7.91</v>
      </c>
      <c r="F501" s="145">
        <v>6.26</v>
      </c>
      <c r="G501" s="146">
        <v>44335</v>
      </c>
      <c r="H501" s="147">
        <v>8.43</v>
      </c>
      <c r="I501" s="148">
        <f t="shared" si="66"/>
        <v>6.5739570164348837E-2</v>
      </c>
      <c r="J501" s="64">
        <f t="shared" si="68"/>
        <v>0.31515151515151485</v>
      </c>
    </row>
    <row r="502" spans="1:10" customFormat="1" x14ac:dyDescent="0.25">
      <c r="A502" s="10" t="s">
        <v>0</v>
      </c>
      <c r="B502" s="10">
        <v>44330</v>
      </c>
      <c r="C502" s="143" t="s">
        <v>511</v>
      </c>
      <c r="D502" s="144" t="s">
        <v>512</v>
      </c>
      <c r="E502" s="145">
        <v>1.35</v>
      </c>
      <c r="F502" s="145">
        <v>0.97</v>
      </c>
      <c r="G502" s="146">
        <v>44335</v>
      </c>
      <c r="H502" s="147">
        <v>1.0900000000000001</v>
      </c>
      <c r="I502" s="148">
        <f t="shared" si="66"/>
        <v>-0.19259259259259254</v>
      </c>
      <c r="J502" s="64">
        <f t="shared" si="68"/>
        <v>-0.68421052631578927</v>
      </c>
    </row>
    <row r="503" spans="1:10" customFormat="1" x14ac:dyDescent="0.25">
      <c r="A503" s="10" t="s">
        <v>0</v>
      </c>
      <c r="B503" s="10">
        <v>44329</v>
      </c>
      <c r="C503" s="143" t="s">
        <v>510</v>
      </c>
      <c r="D503" s="144" t="s">
        <v>524</v>
      </c>
      <c r="E503" s="145">
        <v>9.1</v>
      </c>
      <c r="F503" s="145">
        <v>5.71</v>
      </c>
      <c r="G503" s="146">
        <v>44335</v>
      </c>
      <c r="H503" s="147">
        <v>9.48</v>
      </c>
      <c r="I503" s="148">
        <f t="shared" si="66"/>
        <v>4.1758241758241832E-2</v>
      </c>
      <c r="J503" s="64">
        <f t="shared" si="68"/>
        <v>0.11209439528023622</v>
      </c>
    </row>
    <row r="504" spans="1:10" customFormat="1" x14ac:dyDescent="0.25">
      <c r="A504" s="10" t="s">
        <v>0</v>
      </c>
      <c r="B504" s="10">
        <v>44335</v>
      </c>
      <c r="C504" s="143" t="s">
        <v>525</v>
      </c>
      <c r="D504" s="144" t="s">
        <v>526</v>
      </c>
      <c r="E504" s="145">
        <v>6.53</v>
      </c>
      <c r="F504" s="145">
        <v>3.77</v>
      </c>
      <c r="G504" s="146">
        <v>44336</v>
      </c>
      <c r="H504" s="147">
        <v>4.71</v>
      </c>
      <c r="I504" s="148">
        <f t="shared" ref="I504:I511" si="69">(H504/E504-1)</f>
        <v>-0.27871362940275657</v>
      </c>
      <c r="J504" s="64">
        <f t="shared" ref="J504:J512" si="70">(H504-E504)/(E504-F504)</f>
        <v>-0.65942028985507251</v>
      </c>
    </row>
    <row r="505" spans="1:10" customFormat="1" x14ac:dyDescent="0.25">
      <c r="A505" s="10" t="s">
        <v>0</v>
      </c>
      <c r="B505" s="10">
        <v>44335</v>
      </c>
      <c r="C505" s="143" t="s">
        <v>519</v>
      </c>
      <c r="D505" s="144" t="s">
        <v>518</v>
      </c>
      <c r="E505" s="145">
        <v>1.66</v>
      </c>
      <c r="F505" s="145">
        <v>0.93</v>
      </c>
      <c r="G505" s="146">
        <v>44336</v>
      </c>
      <c r="H505" s="147">
        <v>1.33</v>
      </c>
      <c r="I505" s="148">
        <f t="shared" si="69"/>
        <v>-0.19879518072289148</v>
      </c>
      <c r="J505" s="64">
        <f t="shared" si="70"/>
        <v>-0.45205479452054781</v>
      </c>
    </row>
    <row r="506" spans="1:10" customFormat="1" x14ac:dyDescent="0.25">
      <c r="B506" s="10">
        <v>44322</v>
      </c>
      <c r="C506" s="143" t="s">
        <v>486</v>
      </c>
      <c r="D506" s="144" t="s">
        <v>485</v>
      </c>
      <c r="E506" s="145">
        <v>8.0399999999999991</v>
      </c>
      <c r="F506" s="145">
        <v>4.87</v>
      </c>
      <c r="G506" s="146">
        <v>44341</v>
      </c>
      <c r="H506" s="147">
        <v>14.94</v>
      </c>
      <c r="I506" s="148">
        <f t="shared" si="69"/>
        <v>0.85820895522388074</v>
      </c>
      <c r="J506" s="64">
        <f t="shared" si="70"/>
        <v>2.176656151419559</v>
      </c>
    </row>
    <row r="507" spans="1:10" customFormat="1" x14ac:dyDescent="0.25">
      <c r="A507" s="10" t="s">
        <v>0</v>
      </c>
      <c r="B507" s="10">
        <v>44337</v>
      </c>
      <c r="C507" s="143" t="s">
        <v>531</v>
      </c>
      <c r="D507" s="144" t="s">
        <v>532</v>
      </c>
      <c r="E507" s="145">
        <v>2.13</v>
      </c>
      <c r="F507" s="145">
        <v>1.38</v>
      </c>
      <c r="G507" s="146">
        <v>44344</v>
      </c>
      <c r="H507" s="147">
        <v>2.65</v>
      </c>
      <c r="I507" s="148">
        <f t="shared" si="69"/>
        <v>0.244131455399061</v>
      </c>
      <c r="J507" s="64">
        <f t="shared" si="70"/>
        <v>0.69333333333333336</v>
      </c>
    </row>
    <row r="508" spans="1:10" customFormat="1" x14ac:dyDescent="0.25">
      <c r="A508" s="10" t="s">
        <v>0</v>
      </c>
      <c r="B508" s="10">
        <v>44337</v>
      </c>
      <c r="C508" s="143" t="s">
        <v>529</v>
      </c>
      <c r="D508" s="144" t="s">
        <v>530</v>
      </c>
      <c r="E508" s="145">
        <v>2.57</v>
      </c>
      <c r="F508" s="145">
        <v>1.59</v>
      </c>
      <c r="G508" s="146">
        <v>44347</v>
      </c>
      <c r="H508" s="147">
        <v>2.9</v>
      </c>
      <c r="I508" s="148">
        <f t="shared" si="69"/>
        <v>0.12840466926070038</v>
      </c>
      <c r="J508" s="64">
        <f t="shared" si="70"/>
        <v>0.33673469387755117</v>
      </c>
    </row>
    <row r="509" spans="1:10" customFormat="1" x14ac:dyDescent="0.25">
      <c r="A509" s="10" t="s">
        <v>0</v>
      </c>
      <c r="B509" s="10">
        <v>44342</v>
      </c>
      <c r="C509" s="143" t="s">
        <v>541</v>
      </c>
      <c r="D509" s="144" t="s">
        <v>542</v>
      </c>
      <c r="E509" s="145">
        <v>2.81</v>
      </c>
      <c r="F509" s="145">
        <v>1.7</v>
      </c>
      <c r="G509" s="146">
        <v>44347</v>
      </c>
      <c r="H509" s="147">
        <v>3.05</v>
      </c>
      <c r="I509" s="148">
        <f t="shared" si="69"/>
        <v>8.5409252669039093E-2</v>
      </c>
      <c r="J509" s="64">
        <f t="shared" si="70"/>
        <v>0.21621621621621598</v>
      </c>
    </row>
    <row r="510" spans="1:10" customFormat="1" x14ac:dyDescent="0.25">
      <c r="A510" s="10" t="s">
        <v>0</v>
      </c>
      <c r="B510" s="10">
        <v>44342</v>
      </c>
      <c r="C510" s="143" t="s">
        <v>535</v>
      </c>
      <c r="D510" s="144" t="s">
        <v>536</v>
      </c>
      <c r="E510" s="145">
        <v>4.84</v>
      </c>
      <c r="F510" s="145">
        <v>3.28</v>
      </c>
      <c r="G510" s="146">
        <v>44348</v>
      </c>
      <c r="H510" s="147">
        <v>4.79</v>
      </c>
      <c r="I510" s="148">
        <f t="shared" si="69"/>
        <v>-1.0330578512396604E-2</v>
      </c>
      <c r="J510" s="64">
        <f t="shared" si="70"/>
        <v>-3.2051282051281937E-2</v>
      </c>
    </row>
    <row r="511" spans="1:10" customFormat="1" x14ac:dyDescent="0.25">
      <c r="A511" s="10" t="s">
        <v>0</v>
      </c>
      <c r="B511" s="10">
        <v>44348</v>
      </c>
      <c r="C511" s="143" t="s">
        <v>555</v>
      </c>
      <c r="D511" s="144" t="s">
        <v>554</v>
      </c>
      <c r="E511" s="145">
        <v>6.1</v>
      </c>
      <c r="F511" s="145">
        <v>3.87</v>
      </c>
      <c r="G511" s="146">
        <v>44354</v>
      </c>
      <c r="H511" s="147">
        <v>5.89</v>
      </c>
      <c r="I511" s="148">
        <f t="shared" si="69"/>
        <v>-3.4426229508196737E-2</v>
      </c>
      <c r="J511" s="64">
        <f t="shared" si="70"/>
        <v>-9.4170403587443954E-2</v>
      </c>
    </row>
    <row r="512" spans="1:10" customFormat="1" x14ac:dyDescent="0.25">
      <c r="A512" s="10" t="s">
        <v>0</v>
      </c>
      <c r="B512" s="10">
        <v>44357</v>
      </c>
      <c r="C512" s="143" t="s">
        <v>570</v>
      </c>
      <c r="D512" s="144" t="s">
        <v>571</v>
      </c>
      <c r="E512" s="145">
        <v>6.32</v>
      </c>
      <c r="F512" s="145">
        <v>4.43</v>
      </c>
      <c r="G512" s="146">
        <v>44358</v>
      </c>
      <c r="H512" s="147">
        <v>5.4</v>
      </c>
      <c r="I512" s="148">
        <f t="shared" ref="I512:I518" si="71">(H512/E512-1)</f>
        <v>-0.14556962025316456</v>
      </c>
      <c r="J512" s="64">
        <f t="shared" si="70"/>
        <v>-0.48677248677248658</v>
      </c>
    </row>
    <row r="513" spans="1:10" customFormat="1" x14ac:dyDescent="0.25">
      <c r="B513" s="10">
        <v>44361</v>
      </c>
      <c r="C513" s="143" t="s">
        <v>572</v>
      </c>
      <c r="D513" s="144" t="s">
        <v>573</v>
      </c>
      <c r="E513" s="145">
        <v>4.95</v>
      </c>
      <c r="F513" s="145">
        <v>3.47</v>
      </c>
      <c r="G513" s="146">
        <v>44364</v>
      </c>
      <c r="H513" s="147">
        <v>6.19</v>
      </c>
      <c r="I513" s="148">
        <f t="shared" si="71"/>
        <v>0.25050505050505056</v>
      </c>
      <c r="J513" s="64">
        <f>(H513-E513)/(E513-F513)</f>
        <v>0.83783783783783794</v>
      </c>
    </row>
    <row r="514" spans="1:10" customFormat="1" x14ac:dyDescent="0.25">
      <c r="A514" s="10" t="s">
        <v>0</v>
      </c>
      <c r="B514" s="10">
        <v>44355</v>
      </c>
      <c r="C514" s="143" t="s">
        <v>562</v>
      </c>
      <c r="D514" s="144" t="s">
        <v>563</v>
      </c>
      <c r="E514" s="145">
        <v>2.04</v>
      </c>
      <c r="F514" s="145">
        <v>1.64</v>
      </c>
      <c r="G514" s="146">
        <v>44368</v>
      </c>
      <c r="H514" s="147">
        <v>2.23</v>
      </c>
      <c r="I514" s="148">
        <f t="shared" si="71"/>
        <v>9.3137254901960675E-2</v>
      </c>
      <c r="J514" s="64">
        <f>(H514-E514)/(E514-F514)</f>
        <v>0.4749999999999997</v>
      </c>
    </row>
    <row r="515" spans="1:10" customFormat="1" x14ac:dyDescent="0.25">
      <c r="A515" s="10" t="s">
        <v>0</v>
      </c>
      <c r="B515" s="10">
        <v>44364</v>
      </c>
      <c r="C515" s="143" t="s">
        <v>616</v>
      </c>
      <c r="D515" s="144" t="s">
        <v>580</v>
      </c>
      <c r="E515" s="145">
        <v>10.97</v>
      </c>
      <c r="F515" s="145">
        <v>8.2899999999999991</v>
      </c>
      <c r="G515" s="146">
        <v>44368</v>
      </c>
      <c r="H515" s="147">
        <v>14.42</v>
      </c>
      <c r="I515" s="148">
        <f t="shared" si="71"/>
        <v>0.31449407474931634</v>
      </c>
      <c r="J515" s="64">
        <f>(H515-E515)/(E515-F515)/2</f>
        <v>0.64365671641791</v>
      </c>
    </row>
    <row r="516" spans="1:10" customFormat="1" x14ac:dyDescent="0.25">
      <c r="B516" s="10">
        <v>44364</v>
      </c>
      <c r="C516" s="143" t="s">
        <v>578</v>
      </c>
      <c r="D516" s="144" t="s">
        <v>579</v>
      </c>
      <c r="E516" s="145">
        <v>28.31</v>
      </c>
      <c r="F516" s="145">
        <v>20.27</v>
      </c>
      <c r="G516" s="146">
        <v>44368</v>
      </c>
      <c r="H516" s="147">
        <v>33.06</v>
      </c>
      <c r="I516" s="148">
        <f t="shared" si="71"/>
        <v>0.16778523489932895</v>
      </c>
      <c r="J516" s="64">
        <f>(H516-E516)/(E516-F516)</f>
        <v>0.59079601990049802</v>
      </c>
    </row>
    <row r="517" spans="1:10" customFormat="1" x14ac:dyDescent="0.25">
      <c r="A517" s="10" t="s">
        <v>0</v>
      </c>
      <c r="B517" s="10">
        <v>44365</v>
      </c>
      <c r="C517" s="143" t="s">
        <v>585</v>
      </c>
      <c r="D517" s="144" t="s">
        <v>584</v>
      </c>
      <c r="E517" s="145">
        <v>3.41</v>
      </c>
      <c r="F517" s="145">
        <v>2.58</v>
      </c>
      <c r="G517" s="146">
        <v>44369</v>
      </c>
      <c r="H517" s="147">
        <v>3.61</v>
      </c>
      <c r="I517" s="148">
        <f t="shared" si="71"/>
        <v>5.8651026392961825E-2</v>
      </c>
      <c r="J517" s="64">
        <f>(H517-E517)/(E517-F517)</f>
        <v>0.24096385542168641</v>
      </c>
    </row>
    <row r="518" spans="1:10" customFormat="1" x14ac:dyDescent="0.25">
      <c r="A518" s="10" t="s">
        <v>0</v>
      </c>
      <c r="B518" s="10">
        <v>44368</v>
      </c>
      <c r="C518" s="143" t="s">
        <v>590</v>
      </c>
      <c r="D518" s="144" t="s">
        <v>591</v>
      </c>
      <c r="E518" s="145">
        <v>6.76</v>
      </c>
      <c r="F518" s="145">
        <v>3.79</v>
      </c>
      <c r="G518" s="146">
        <v>44371</v>
      </c>
      <c r="H518" s="147">
        <v>6.09</v>
      </c>
      <c r="I518" s="148">
        <f t="shared" si="71"/>
        <v>-9.9112426035502965E-2</v>
      </c>
      <c r="J518" s="64">
        <f>(H518-E518)/(E518-F518)</f>
        <v>-0.22558922558922559</v>
      </c>
    </row>
    <row r="519" spans="1:10" customFormat="1" x14ac:dyDescent="0.25">
      <c r="A519" s="10" t="s">
        <v>0</v>
      </c>
      <c r="B519" s="10" t="s">
        <v>599</v>
      </c>
      <c r="C519" s="143" t="s">
        <v>604</v>
      </c>
      <c r="D519" s="170" t="s">
        <v>598</v>
      </c>
      <c r="E519" s="145">
        <v>7.21</v>
      </c>
      <c r="F519" s="145">
        <v>4.1900000000000004</v>
      </c>
      <c r="G519" s="146">
        <v>44376</v>
      </c>
      <c r="H519" s="147">
        <v>6.64</v>
      </c>
      <c r="I519" s="148">
        <f>(H519/E519-1)</f>
        <v>-7.9056865464632531E-2</v>
      </c>
      <c r="J519" s="64">
        <f>(H519-E519)/(E519-F519)</f>
        <v>-0.18874172185430477</v>
      </c>
    </row>
    <row r="520" spans="1:10" customFormat="1" x14ac:dyDescent="0.25">
      <c r="A520" s="10" t="s">
        <v>0</v>
      </c>
      <c r="B520" s="10">
        <v>44369</v>
      </c>
      <c r="C520" s="143" t="s">
        <v>594</v>
      </c>
      <c r="D520" s="144" t="s">
        <v>595</v>
      </c>
      <c r="E520" s="145">
        <v>7.43</v>
      </c>
      <c r="F520" s="145">
        <v>4.88</v>
      </c>
      <c r="G520" s="146">
        <v>44377</v>
      </c>
      <c r="H520" s="147">
        <v>8.1999999999999993</v>
      </c>
      <c r="I520" s="148">
        <f>(H520/E520-1)</f>
        <v>0.1036339165545086</v>
      </c>
      <c r="J520" s="64">
        <f>(H520-E520)/(E520-F520)</f>
        <v>0.30196078431372536</v>
      </c>
    </row>
    <row r="521" spans="1:10" customFormat="1" x14ac:dyDescent="0.25">
      <c r="A521" s="10" t="s">
        <v>0</v>
      </c>
      <c r="B521" s="10">
        <v>44371</v>
      </c>
      <c r="C521" s="143" t="s">
        <v>607</v>
      </c>
      <c r="D521" s="144" t="s">
        <v>608</v>
      </c>
      <c r="E521" s="145">
        <v>0.76</v>
      </c>
      <c r="F521" s="145">
        <v>0.56000000000000005</v>
      </c>
      <c r="G521" s="146">
        <v>44378</v>
      </c>
      <c r="H521" s="147">
        <v>0.87</v>
      </c>
      <c r="I521" s="148">
        <f t="shared" ref="I521:I522" si="72">(H521/E521-1)</f>
        <v>0.14473684210526305</v>
      </c>
      <c r="J521" s="64">
        <f t="shared" ref="J521" si="73">(H521-E521)/(E521-F521)</f>
        <v>0.55000000000000004</v>
      </c>
    </row>
    <row r="522" spans="1:10" customFormat="1" x14ac:dyDescent="0.25">
      <c r="A522" s="10" t="s">
        <v>0</v>
      </c>
      <c r="B522" s="10">
        <v>44375</v>
      </c>
      <c r="C522" s="143" t="s">
        <v>610</v>
      </c>
      <c r="D522" s="144" t="s">
        <v>609</v>
      </c>
      <c r="E522" s="145">
        <v>9.7799999999999994</v>
      </c>
      <c r="F522" s="145">
        <v>7.15</v>
      </c>
      <c r="G522" s="146">
        <v>44382</v>
      </c>
      <c r="H522" s="147">
        <v>9.34</v>
      </c>
      <c r="I522" s="148">
        <f t="shared" si="72"/>
        <v>-4.498977505112467E-2</v>
      </c>
      <c r="J522" s="64">
        <f>(H522-E522)/(E522-F522)</f>
        <v>-0.16730038022813676</v>
      </c>
    </row>
    <row r="523" spans="1:10" customFormat="1" x14ac:dyDescent="0.25">
      <c r="B523" s="10">
        <v>44370</v>
      </c>
      <c r="C523" s="143" t="s">
        <v>602</v>
      </c>
      <c r="D523" s="144" t="s">
        <v>603</v>
      </c>
      <c r="E523" s="145">
        <v>5.52</v>
      </c>
      <c r="F523" s="145">
        <v>4.2</v>
      </c>
      <c r="G523" s="146">
        <v>44384</v>
      </c>
      <c r="H523" s="147">
        <v>6.58</v>
      </c>
      <c r="I523" s="148">
        <f>(H523/E523-1)</f>
        <v>0.19202898550724656</v>
      </c>
      <c r="J523" s="64">
        <f>(H523-E523)/(E523-F523)</f>
        <v>0.80303030303030376</v>
      </c>
    </row>
    <row r="524" spans="1:10" customFormat="1" x14ac:dyDescent="0.25">
      <c r="A524" s="10" t="s">
        <v>0</v>
      </c>
      <c r="B524" s="10" t="s">
        <v>626</v>
      </c>
      <c r="C524" s="143" t="s">
        <v>627</v>
      </c>
      <c r="D524" s="144" t="s">
        <v>432</v>
      </c>
      <c r="E524" s="145">
        <v>8.6150000000000002</v>
      </c>
      <c r="F524" s="145">
        <v>5.99</v>
      </c>
      <c r="G524" s="146">
        <v>44384</v>
      </c>
      <c r="H524" s="147">
        <v>11.18</v>
      </c>
      <c r="I524" s="148">
        <f t="shared" ref="I524:I530" si="74">(H524/E524-1)</f>
        <v>0.29773650609402202</v>
      </c>
      <c r="J524" s="64">
        <f>(H524-E524)/(E524-F524)</f>
        <v>0.97714285714285698</v>
      </c>
    </row>
    <row r="525" spans="1:10" customFormat="1" x14ac:dyDescent="0.25">
      <c r="A525" s="10" t="s">
        <v>0</v>
      </c>
      <c r="B525" s="10">
        <v>44384</v>
      </c>
      <c r="C525" s="143" t="s">
        <v>630</v>
      </c>
      <c r="D525" s="144" t="s">
        <v>631</v>
      </c>
      <c r="E525" s="145">
        <v>2.56</v>
      </c>
      <c r="F525" s="145">
        <v>1.76</v>
      </c>
      <c r="G525" s="146">
        <v>44385</v>
      </c>
      <c r="H525" s="147">
        <v>3.52</v>
      </c>
      <c r="I525" s="148">
        <f t="shared" si="74"/>
        <v>0.375</v>
      </c>
      <c r="J525" s="64">
        <f t="shared" ref="J525:J526" si="75">(H525-E525)/(E525-F525)</f>
        <v>1.2</v>
      </c>
    </row>
    <row r="526" spans="1:10" customFormat="1" x14ac:dyDescent="0.25">
      <c r="B526" s="10">
        <v>44379</v>
      </c>
      <c r="C526" s="143" t="s">
        <v>624</v>
      </c>
      <c r="D526" s="144" t="s">
        <v>623</v>
      </c>
      <c r="E526" s="145">
        <v>7.88</v>
      </c>
      <c r="F526" s="145">
        <v>4.63</v>
      </c>
      <c r="G526" s="146">
        <v>44386</v>
      </c>
      <c r="H526" s="147">
        <v>8.25</v>
      </c>
      <c r="I526" s="148">
        <f t="shared" si="74"/>
        <v>4.695431472081224E-2</v>
      </c>
      <c r="J526" s="64">
        <f t="shared" si="75"/>
        <v>0.11384615384615387</v>
      </c>
    </row>
    <row r="527" spans="1:10" customFormat="1" x14ac:dyDescent="0.25">
      <c r="A527" s="10" t="s">
        <v>0</v>
      </c>
      <c r="B527" s="10">
        <v>44376</v>
      </c>
      <c r="C527" s="143" t="s">
        <v>612</v>
      </c>
      <c r="D527" s="144" t="s">
        <v>611</v>
      </c>
      <c r="E527" s="145">
        <v>33.11</v>
      </c>
      <c r="F527" s="145">
        <v>23.33</v>
      </c>
      <c r="G527" s="146">
        <v>44386</v>
      </c>
      <c r="H527" s="147">
        <v>31.42</v>
      </c>
      <c r="I527" s="148">
        <f t="shared" si="74"/>
        <v>-5.1041981274539294E-2</v>
      </c>
      <c r="J527" s="64">
        <f t="shared" ref="J527:J532" si="76">(H527-E527)/(E527-F527)</f>
        <v>-0.1728016359918198</v>
      </c>
    </row>
    <row r="528" spans="1:10" customFormat="1" x14ac:dyDescent="0.25">
      <c r="A528" s="10" t="s">
        <v>0</v>
      </c>
      <c r="B528" s="10">
        <v>44386</v>
      </c>
      <c r="C528" s="143" t="s">
        <v>639</v>
      </c>
      <c r="D528" s="144" t="s">
        <v>638</v>
      </c>
      <c r="E528" s="145">
        <v>6.8</v>
      </c>
      <c r="F528" s="145">
        <v>5.13</v>
      </c>
      <c r="G528" s="146">
        <v>44386</v>
      </c>
      <c r="H528" s="147">
        <v>5.12</v>
      </c>
      <c r="I528" s="148">
        <f t="shared" si="74"/>
        <v>-0.24705882352941178</v>
      </c>
      <c r="J528" s="64">
        <f t="shared" si="76"/>
        <v>-1.0059880239520957</v>
      </c>
    </row>
    <row r="529" spans="1:10" customFormat="1" x14ac:dyDescent="0.25">
      <c r="A529" s="10" t="s">
        <v>0</v>
      </c>
      <c r="B529" s="10">
        <v>44386</v>
      </c>
      <c r="C529" s="143" t="s">
        <v>640</v>
      </c>
      <c r="D529" s="144" t="s">
        <v>641</v>
      </c>
      <c r="E529" s="145">
        <v>1.85</v>
      </c>
      <c r="F529" s="145">
        <v>1.4</v>
      </c>
      <c r="G529" s="146">
        <v>44389</v>
      </c>
      <c r="H529" s="147">
        <v>1.64</v>
      </c>
      <c r="I529" s="148">
        <f t="shared" si="74"/>
        <v>-0.11351351351351358</v>
      </c>
      <c r="J529" s="64">
        <f t="shared" si="76"/>
        <v>-0.4666666666666669</v>
      </c>
    </row>
    <row r="530" spans="1:10" customFormat="1" x14ac:dyDescent="0.25">
      <c r="A530" s="10" t="s">
        <v>0</v>
      </c>
      <c r="B530" s="10">
        <v>44382</v>
      </c>
      <c r="C530" s="143" t="s">
        <v>625</v>
      </c>
      <c r="D530" s="144" t="s">
        <v>390</v>
      </c>
      <c r="E530" s="145">
        <v>3.55</v>
      </c>
      <c r="F530" s="145">
        <v>2.86</v>
      </c>
      <c r="G530" s="146">
        <v>44390</v>
      </c>
      <c r="H530" s="147">
        <v>3.7</v>
      </c>
      <c r="I530" s="148">
        <f t="shared" si="74"/>
        <v>4.2253521126760729E-2</v>
      </c>
      <c r="J530" s="64">
        <f t="shared" si="76"/>
        <v>0.21739130434782661</v>
      </c>
    </row>
    <row r="531" spans="1:10" customFormat="1" x14ac:dyDescent="0.25">
      <c r="A531" s="10" t="s">
        <v>0</v>
      </c>
      <c r="B531" s="10">
        <v>44390</v>
      </c>
      <c r="C531" s="143" t="s">
        <v>646</v>
      </c>
      <c r="D531" s="144" t="s">
        <v>647</v>
      </c>
      <c r="E531" s="145">
        <v>9.0399999999999991</v>
      </c>
      <c r="F531" s="145">
        <v>5.19</v>
      </c>
      <c r="G531" s="146">
        <v>44393</v>
      </c>
      <c r="H531" s="147">
        <v>11.42</v>
      </c>
      <c r="I531" s="148">
        <f>(H531/E531-1)</f>
        <v>0.26327433628318597</v>
      </c>
      <c r="J531" s="64">
        <f t="shared" si="76"/>
        <v>0.61818181818181861</v>
      </c>
    </row>
    <row r="532" spans="1:10" customFormat="1" x14ac:dyDescent="0.25">
      <c r="A532" s="10" t="s">
        <v>0</v>
      </c>
      <c r="B532" s="10">
        <v>44391</v>
      </c>
      <c r="C532" s="143" t="s">
        <v>656</v>
      </c>
      <c r="D532" s="144" t="s">
        <v>657</v>
      </c>
      <c r="E532" s="145">
        <v>5.12</v>
      </c>
      <c r="F532" s="145">
        <v>3.32</v>
      </c>
      <c r="G532" s="146">
        <v>44396</v>
      </c>
      <c r="H532" s="147">
        <v>8.1</v>
      </c>
      <c r="I532" s="148">
        <f t="shared" ref="I532:I539" si="77">(H532/E532-1)</f>
        <v>0.58203125</v>
      </c>
      <c r="J532" s="64">
        <f t="shared" si="76"/>
        <v>1.655555555555555</v>
      </c>
    </row>
    <row r="533" spans="1:10" customFormat="1" x14ac:dyDescent="0.25">
      <c r="A533" s="10" t="s">
        <v>0</v>
      </c>
      <c r="B533" s="10">
        <v>44391</v>
      </c>
      <c r="C533" s="143" t="s">
        <v>652</v>
      </c>
      <c r="D533" s="144" t="s">
        <v>653</v>
      </c>
      <c r="E533" s="145">
        <v>2.5499999999999998</v>
      </c>
      <c r="F533" s="145">
        <v>1.78</v>
      </c>
      <c r="G533" s="146">
        <v>44396</v>
      </c>
      <c r="H533" s="147">
        <v>3.89</v>
      </c>
      <c r="I533" s="148">
        <f t="shared" si="77"/>
        <v>0.5254901960784315</v>
      </c>
      <c r="J533" s="64">
        <f>(H533-E533)/(E533-F533)</f>
        <v>1.7402597402597411</v>
      </c>
    </row>
    <row r="534" spans="1:10" customFormat="1" x14ac:dyDescent="0.25">
      <c r="A534" s="10" t="s">
        <v>0</v>
      </c>
      <c r="B534" s="10">
        <v>44390</v>
      </c>
      <c r="C534" s="143" t="s">
        <v>651</v>
      </c>
      <c r="D534" s="144" t="s">
        <v>650</v>
      </c>
      <c r="E534" s="145">
        <v>7.61</v>
      </c>
      <c r="F534" s="145">
        <v>5.28</v>
      </c>
      <c r="G534" s="146">
        <v>44396</v>
      </c>
      <c r="H534" s="147">
        <v>9.8699999999999992</v>
      </c>
      <c r="I534" s="148">
        <f t="shared" si="77"/>
        <v>0.29697766097240463</v>
      </c>
      <c r="J534" s="64">
        <f>(H534-E534)/(E534-F534)</f>
        <v>0.96995708154506388</v>
      </c>
    </row>
    <row r="535" spans="1:10" customFormat="1" x14ac:dyDescent="0.25">
      <c r="A535" s="10" t="s">
        <v>0</v>
      </c>
      <c r="B535" s="10">
        <v>44398</v>
      </c>
      <c r="C535" s="143" t="s">
        <v>680</v>
      </c>
      <c r="D535" s="144" t="s">
        <v>679</v>
      </c>
      <c r="E535" s="145">
        <v>8.0399999999999991</v>
      </c>
      <c r="F535" s="145">
        <v>5.49</v>
      </c>
      <c r="G535" s="146">
        <v>44399</v>
      </c>
      <c r="H535" s="147">
        <v>5.51</v>
      </c>
      <c r="I535" s="148">
        <f t="shared" si="77"/>
        <v>-0.31467661691542281</v>
      </c>
      <c r="J535" s="64">
        <f t="shared" ref="J535" si="78">(H535-E535)/(E535-F535)</f>
        <v>-0.99215686274509818</v>
      </c>
    </row>
    <row r="536" spans="1:10" customFormat="1" x14ac:dyDescent="0.25">
      <c r="A536" s="10" t="s">
        <v>0</v>
      </c>
      <c r="B536" s="10">
        <v>44398</v>
      </c>
      <c r="C536" s="143" t="s">
        <v>681</v>
      </c>
      <c r="D536" s="144" t="s">
        <v>650</v>
      </c>
      <c r="E536" s="145">
        <v>9.85</v>
      </c>
      <c r="F536" s="145">
        <v>7.47</v>
      </c>
      <c r="G536" s="146">
        <v>44403</v>
      </c>
      <c r="H536" s="147">
        <v>8.11</v>
      </c>
      <c r="I536" s="148">
        <f t="shared" si="77"/>
        <v>-0.17664974619289342</v>
      </c>
      <c r="J536" s="64">
        <f>(H536-E536)/(E536-F536)</f>
        <v>-0.73109243697478998</v>
      </c>
    </row>
    <row r="537" spans="1:10" customFormat="1" x14ac:dyDescent="0.25">
      <c r="A537" s="10" t="s">
        <v>0</v>
      </c>
      <c r="B537" s="10">
        <v>44399</v>
      </c>
      <c r="C537" s="143" t="s">
        <v>687</v>
      </c>
      <c r="D537" s="144" t="s">
        <v>684</v>
      </c>
      <c r="E537" s="145">
        <v>5.42</v>
      </c>
      <c r="F537" s="145">
        <v>3.81</v>
      </c>
      <c r="G537" s="146">
        <v>44404</v>
      </c>
      <c r="H537" s="147">
        <v>4.1900000000000004</v>
      </c>
      <c r="I537" s="148">
        <f>(H537/E537-1)</f>
        <v>-0.22693726937269365</v>
      </c>
      <c r="J537" s="64">
        <f t="shared" ref="J537" si="79">(H537-E537)/(E537-F537)</f>
        <v>-0.76397515527950288</v>
      </c>
    </row>
    <row r="538" spans="1:10" customFormat="1" x14ac:dyDescent="0.25">
      <c r="B538" s="10">
        <v>44403</v>
      </c>
      <c r="C538" s="143" t="s">
        <v>690</v>
      </c>
      <c r="D538" s="144" t="s">
        <v>691</v>
      </c>
      <c r="E538" s="145">
        <v>8.94</v>
      </c>
      <c r="F538" s="145">
        <v>6.27</v>
      </c>
      <c r="G538" s="146">
        <v>44410</v>
      </c>
      <c r="H538" s="147">
        <v>8.8699999999999992</v>
      </c>
      <c r="I538" s="148">
        <f t="shared" si="77"/>
        <v>-7.829977628635354E-3</v>
      </c>
      <c r="J538" s="64">
        <f t="shared" ref="J538:J541" si="80">(H538-E538)/(E538-F538)</f>
        <v>-2.6217228464419581E-2</v>
      </c>
    </row>
    <row r="539" spans="1:10" customFormat="1" x14ac:dyDescent="0.25">
      <c r="B539" s="10">
        <v>44404</v>
      </c>
      <c r="C539" s="143" t="s">
        <v>692</v>
      </c>
      <c r="D539" s="144" t="s">
        <v>693</v>
      </c>
      <c r="E539" s="145">
        <v>0.81</v>
      </c>
      <c r="F539" s="145">
        <v>0.55000000000000004</v>
      </c>
      <c r="G539" s="146">
        <v>44410</v>
      </c>
      <c r="H539" s="147">
        <v>0.87</v>
      </c>
      <c r="I539" s="148">
        <f t="shared" si="77"/>
        <v>7.4074074074073959E-2</v>
      </c>
      <c r="J539" s="64">
        <f t="shared" si="80"/>
        <v>0.23076923076923053</v>
      </c>
    </row>
    <row r="540" spans="1:10" customFormat="1" x14ac:dyDescent="0.25">
      <c r="A540" s="10" t="s">
        <v>0</v>
      </c>
      <c r="B540" s="10">
        <v>44410</v>
      </c>
      <c r="C540" s="143" t="s">
        <v>697</v>
      </c>
      <c r="D540" s="144" t="s">
        <v>696</v>
      </c>
      <c r="E540" s="145">
        <v>5.69</v>
      </c>
      <c r="F540" s="145">
        <v>3.99</v>
      </c>
      <c r="G540" s="146">
        <v>44412</v>
      </c>
      <c r="H540" s="147">
        <v>4.84</v>
      </c>
      <c r="I540" s="148">
        <f>(H540/E540-1)</f>
        <v>-0.14938488576449915</v>
      </c>
      <c r="J540" s="64">
        <f t="shared" si="80"/>
        <v>-0.50000000000000022</v>
      </c>
    </row>
    <row r="541" spans="1:10" customFormat="1" x14ac:dyDescent="0.25">
      <c r="A541" s="10" t="s">
        <v>0</v>
      </c>
      <c r="B541" s="10">
        <v>44412</v>
      </c>
      <c r="C541" s="143" t="s">
        <v>707</v>
      </c>
      <c r="D541" s="144" t="s">
        <v>390</v>
      </c>
      <c r="E541" s="145">
        <v>4.34</v>
      </c>
      <c r="F541" s="145">
        <v>3.19</v>
      </c>
      <c r="G541" s="146">
        <v>44417</v>
      </c>
      <c r="H541" s="147">
        <v>4.47</v>
      </c>
      <c r="I541" s="148">
        <f t="shared" ref="I541:I556" si="81">(H541/E541-1)</f>
        <v>2.9953917050691281E-2</v>
      </c>
      <c r="J541" s="64">
        <f t="shared" si="80"/>
        <v>0.11304347826086948</v>
      </c>
    </row>
    <row r="542" spans="1:10" customFormat="1" x14ac:dyDescent="0.25">
      <c r="A542" s="10" t="s">
        <v>0</v>
      </c>
      <c r="B542" s="10">
        <v>44413</v>
      </c>
      <c r="C542" s="143" t="s">
        <v>710</v>
      </c>
      <c r="D542" s="144" t="s">
        <v>711</v>
      </c>
      <c r="E542" s="145">
        <v>3.64</v>
      </c>
      <c r="F542" s="145">
        <v>2.58</v>
      </c>
      <c r="G542" s="146">
        <v>44419</v>
      </c>
      <c r="H542" s="147">
        <v>2.89</v>
      </c>
      <c r="I542" s="148">
        <f t="shared" si="81"/>
        <v>-0.20604395604395609</v>
      </c>
      <c r="J542" s="64">
        <f>(H542-E542)/(E542-F542)</f>
        <v>-0.70754716981132071</v>
      </c>
    </row>
    <row r="543" spans="1:10" customFormat="1" x14ac:dyDescent="0.25">
      <c r="A543" s="10" t="s">
        <v>0</v>
      </c>
      <c r="B543" s="10">
        <v>44412</v>
      </c>
      <c r="C543" s="143" t="s">
        <v>706</v>
      </c>
      <c r="D543" s="170" t="s">
        <v>705</v>
      </c>
      <c r="E543" s="145">
        <v>3.21</v>
      </c>
      <c r="F543" s="145">
        <v>1.5</v>
      </c>
      <c r="G543" s="146">
        <v>44421</v>
      </c>
      <c r="H543" s="147">
        <v>4.72</v>
      </c>
      <c r="I543" s="148">
        <f t="shared" si="81"/>
        <v>0.47040498442367595</v>
      </c>
      <c r="J543" s="64">
        <f t="shared" ref="J543:J544" si="82">(H543-E543)/(E543-F543)</f>
        <v>0.88304093567251452</v>
      </c>
    </row>
    <row r="544" spans="1:10" customFormat="1" x14ac:dyDescent="0.25">
      <c r="B544" s="10">
        <v>44420</v>
      </c>
      <c r="C544" s="143" t="s">
        <v>685</v>
      </c>
      <c r="D544" s="144" t="s">
        <v>686</v>
      </c>
      <c r="E544" s="145">
        <v>2.98</v>
      </c>
      <c r="F544" s="145">
        <v>1.99</v>
      </c>
      <c r="G544" s="146">
        <v>44424</v>
      </c>
      <c r="H544" s="147">
        <v>2.4700000000000002</v>
      </c>
      <c r="I544" s="148">
        <f t="shared" si="81"/>
        <v>-0.17114093959731536</v>
      </c>
      <c r="J544" s="64">
        <f t="shared" si="82"/>
        <v>-0.51515151515151492</v>
      </c>
    </row>
    <row r="545" spans="1:10" customFormat="1" x14ac:dyDescent="0.25">
      <c r="A545" s="10" t="s">
        <v>0</v>
      </c>
      <c r="B545" s="10" t="s">
        <v>719</v>
      </c>
      <c r="C545" s="143" t="s">
        <v>722</v>
      </c>
      <c r="D545" s="144" t="s">
        <v>712</v>
      </c>
      <c r="E545" s="145">
        <v>6.9649999999999999</v>
      </c>
      <c r="F545" s="145">
        <v>4.74</v>
      </c>
      <c r="G545" s="146">
        <v>44427</v>
      </c>
      <c r="H545" s="147">
        <v>8.67</v>
      </c>
      <c r="I545" s="148">
        <f t="shared" si="81"/>
        <v>0.2447954055994257</v>
      </c>
      <c r="J545" s="64">
        <f>(H545-E545)/(E545-F545)</f>
        <v>0.76629213483146086</v>
      </c>
    </row>
    <row r="546" spans="1:10" customFormat="1" x14ac:dyDescent="0.25">
      <c r="B546" s="10">
        <v>44421</v>
      </c>
      <c r="C546" s="143" t="s">
        <v>730</v>
      </c>
      <c r="D546" s="144" t="s">
        <v>731</v>
      </c>
      <c r="E546" s="145">
        <v>6.49</v>
      </c>
      <c r="F546" s="145">
        <v>5.09</v>
      </c>
      <c r="G546" s="146">
        <v>44427</v>
      </c>
      <c r="H546" s="147">
        <v>5.93</v>
      </c>
      <c r="I546" s="148">
        <f t="shared" si="81"/>
        <v>-8.6286594761171065E-2</v>
      </c>
      <c r="J546" s="64">
        <f t="shared" ref="J546:J556" si="83">(H546-E546)/(E546-F546)</f>
        <v>-0.40000000000000024</v>
      </c>
    </row>
    <row r="547" spans="1:10" customFormat="1" x14ac:dyDescent="0.25">
      <c r="A547" s="10" t="s">
        <v>0</v>
      </c>
      <c r="B547" s="10">
        <v>44424</v>
      </c>
      <c r="C547" s="143" t="s">
        <v>736</v>
      </c>
      <c r="D547" s="144" t="s">
        <v>611</v>
      </c>
      <c r="E547" s="145">
        <v>19</v>
      </c>
      <c r="F547" s="145">
        <v>11.66</v>
      </c>
      <c r="G547" s="146">
        <v>44427</v>
      </c>
      <c r="H547" s="147">
        <v>25.38</v>
      </c>
      <c r="I547" s="148">
        <f t="shared" si="81"/>
        <v>0.33578947368421042</v>
      </c>
      <c r="J547" s="64">
        <f t="shared" si="83"/>
        <v>0.86920980926430502</v>
      </c>
    </row>
    <row r="548" spans="1:10" customFormat="1" ht="15.75" customHeight="1" x14ac:dyDescent="0.25">
      <c r="B548" s="10">
        <v>44426</v>
      </c>
      <c r="C548" s="143" t="s">
        <v>742</v>
      </c>
      <c r="D548" s="144" t="s">
        <v>743</v>
      </c>
      <c r="E548" s="145">
        <v>1.23</v>
      </c>
      <c r="F548" s="145">
        <v>0.77</v>
      </c>
      <c r="G548" s="146">
        <v>44427</v>
      </c>
      <c r="H548" s="147">
        <v>1.32</v>
      </c>
      <c r="I548" s="148">
        <f t="shared" si="81"/>
        <v>7.3170731707317138E-2</v>
      </c>
      <c r="J548" s="64">
        <f t="shared" si="83"/>
        <v>0.19565217391304368</v>
      </c>
    </row>
    <row r="549" spans="1:10" customFormat="1" x14ac:dyDescent="0.25">
      <c r="A549" s="10" t="s">
        <v>0</v>
      </c>
      <c r="B549" s="10">
        <v>44424</v>
      </c>
      <c r="C549" s="143" t="s">
        <v>733</v>
      </c>
      <c r="D549" s="144" t="s">
        <v>732</v>
      </c>
      <c r="E549" s="145">
        <v>6.5</v>
      </c>
      <c r="F549" s="145">
        <v>4.49</v>
      </c>
      <c r="G549" s="146">
        <v>44428</v>
      </c>
      <c r="H549" s="147">
        <v>7.76</v>
      </c>
      <c r="I549" s="148">
        <f t="shared" si="81"/>
        <v>0.19384615384615378</v>
      </c>
      <c r="J549" s="64">
        <f t="shared" si="83"/>
        <v>0.62686567164179097</v>
      </c>
    </row>
    <row r="550" spans="1:10" customFormat="1" x14ac:dyDescent="0.25">
      <c r="A550" s="10" t="s">
        <v>0</v>
      </c>
      <c r="B550" s="10">
        <v>44427</v>
      </c>
      <c r="C550" s="143" t="s">
        <v>749</v>
      </c>
      <c r="D550" s="144" t="s">
        <v>750</v>
      </c>
      <c r="E550" s="145">
        <v>3.42</v>
      </c>
      <c r="F550" s="145">
        <v>2.66</v>
      </c>
      <c r="G550" s="146">
        <v>44428</v>
      </c>
      <c r="H550" s="147">
        <v>2.91</v>
      </c>
      <c r="I550" s="148">
        <f t="shared" si="81"/>
        <v>-0.14912280701754377</v>
      </c>
      <c r="J550" s="64">
        <f t="shared" si="83"/>
        <v>-0.67105263157894723</v>
      </c>
    </row>
    <row r="551" spans="1:10" customFormat="1" x14ac:dyDescent="0.25">
      <c r="A551" s="10" t="s">
        <v>0</v>
      </c>
      <c r="B551" s="10">
        <v>44434</v>
      </c>
      <c r="C551" s="143" t="s">
        <v>751</v>
      </c>
      <c r="D551" s="144" t="s">
        <v>752</v>
      </c>
      <c r="E551" s="145">
        <v>6.08</v>
      </c>
      <c r="F551" s="145">
        <v>4.2</v>
      </c>
      <c r="G551" s="146">
        <v>44438</v>
      </c>
      <c r="H551" s="147">
        <v>5.55</v>
      </c>
      <c r="I551" s="148">
        <f t="shared" si="81"/>
        <v>-8.7171052631578982E-2</v>
      </c>
      <c r="J551" s="64">
        <f t="shared" si="83"/>
        <v>-0.28191489361702143</v>
      </c>
    </row>
    <row r="552" spans="1:10" customFormat="1" x14ac:dyDescent="0.25">
      <c r="B552" s="10">
        <v>44432</v>
      </c>
      <c r="C552" s="143" t="s">
        <v>685</v>
      </c>
      <c r="D552" s="144" t="s">
        <v>686</v>
      </c>
      <c r="E552" s="145">
        <v>2.93</v>
      </c>
      <c r="F552" s="145">
        <v>1.49</v>
      </c>
      <c r="G552" s="146">
        <v>44439</v>
      </c>
      <c r="H552" s="147">
        <v>2.08</v>
      </c>
      <c r="I552" s="148">
        <f t="shared" si="81"/>
        <v>-0.29010238907849828</v>
      </c>
      <c r="J552" s="64">
        <f t="shared" si="83"/>
        <v>-0.59027777777777779</v>
      </c>
    </row>
    <row r="553" spans="1:10" customFormat="1" x14ac:dyDescent="0.25">
      <c r="A553" s="10" t="s">
        <v>0</v>
      </c>
      <c r="B553" s="10">
        <v>44439</v>
      </c>
      <c r="C553" s="143" t="s">
        <v>760</v>
      </c>
      <c r="D553" s="144" t="s">
        <v>759</v>
      </c>
      <c r="E553" s="145">
        <v>4.78</v>
      </c>
      <c r="F553" s="145">
        <v>3.99</v>
      </c>
      <c r="G553" s="146">
        <v>44440</v>
      </c>
      <c r="H553" s="147">
        <v>5.03</v>
      </c>
      <c r="I553" s="148">
        <f t="shared" si="81"/>
        <v>5.230125523012541E-2</v>
      </c>
      <c r="J553" s="64">
        <f t="shared" si="83"/>
        <v>0.31645569620253161</v>
      </c>
    </row>
    <row r="554" spans="1:10" customFormat="1" x14ac:dyDescent="0.25">
      <c r="A554" s="10" t="s">
        <v>0</v>
      </c>
      <c r="B554" s="10">
        <v>44439</v>
      </c>
      <c r="C554" s="143" t="s">
        <v>765</v>
      </c>
      <c r="D554" s="144" t="s">
        <v>764</v>
      </c>
      <c r="E554" s="145">
        <v>6.65</v>
      </c>
      <c r="F554" s="145">
        <v>4.62</v>
      </c>
      <c r="G554" s="146">
        <v>44445</v>
      </c>
      <c r="H554" s="147">
        <v>6.05</v>
      </c>
      <c r="I554" s="148">
        <f t="shared" si="81"/>
        <v>-9.0225563909774542E-2</v>
      </c>
      <c r="J554" s="64">
        <f t="shared" si="83"/>
        <v>-0.29556650246305444</v>
      </c>
    </row>
    <row r="555" spans="1:10" customFormat="1" x14ac:dyDescent="0.25">
      <c r="B555" s="10">
        <v>44442</v>
      </c>
      <c r="C555" s="143" t="s">
        <v>781</v>
      </c>
      <c r="D555" s="144" t="s">
        <v>780</v>
      </c>
      <c r="E555" s="145">
        <v>0.72</v>
      </c>
      <c r="F555" s="145">
        <v>0.54</v>
      </c>
      <c r="G555" s="146">
        <v>44447</v>
      </c>
      <c r="H555" s="147">
        <v>0.62</v>
      </c>
      <c r="I555" s="148">
        <f t="shared" si="81"/>
        <v>-0.13888888888888884</v>
      </c>
      <c r="J555" s="64">
        <f t="shared" si="83"/>
        <v>-0.55555555555555558</v>
      </c>
    </row>
    <row r="556" spans="1:10" customFormat="1" x14ac:dyDescent="0.25">
      <c r="A556" s="10" t="s">
        <v>0</v>
      </c>
      <c r="B556" s="10">
        <v>44447</v>
      </c>
      <c r="C556" s="143" t="s">
        <v>789</v>
      </c>
      <c r="D556" s="144" t="s">
        <v>790</v>
      </c>
      <c r="E556" s="145">
        <v>10.82</v>
      </c>
      <c r="F556" s="145">
        <v>9.6300000000000008</v>
      </c>
      <c r="G556" s="146">
        <v>44447</v>
      </c>
      <c r="H556" s="147">
        <v>12.68</v>
      </c>
      <c r="I556" s="148">
        <f t="shared" si="81"/>
        <v>0.17190388170055448</v>
      </c>
      <c r="J556" s="64">
        <f t="shared" si="83"/>
        <v>1.5630252100840338</v>
      </c>
    </row>
    <row r="557" spans="1:10" customFormat="1" x14ac:dyDescent="0.25">
      <c r="A557" s="10" t="s">
        <v>0</v>
      </c>
      <c r="B557" s="10">
        <v>44440</v>
      </c>
      <c r="C557" s="143" t="s">
        <v>771</v>
      </c>
      <c r="D557" s="144" t="s">
        <v>770</v>
      </c>
      <c r="E557" s="145">
        <v>8.6999999999999993</v>
      </c>
      <c r="F557" s="145">
        <v>6.08</v>
      </c>
      <c r="G557" s="146">
        <v>44448</v>
      </c>
      <c r="H557" s="147">
        <v>8.42</v>
      </c>
      <c r="I557" s="148">
        <f>(H557/E557-1)</f>
        <v>-3.2183908045976928E-2</v>
      </c>
      <c r="J557" s="64">
        <f>(H557-E557)/(E557-F557)</f>
        <v>-0.10687022900763338</v>
      </c>
    </row>
    <row r="558" spans="1:10" customFormat="1" x14ac:dyDescent="0.25">
      <c r="B558" s="10">
        <v>44440</v>
      </c>
      <c r="C558" s="143" t="s">
        <v>772</v>
      </c>
      <c r="D558" s="144" t="s">
        <v>773</v>
      </c>
      <c r="E558" s="145">
        <v>0.45</v>
      </c>
      <c r="F558" s="145">
        <v>0.2</v>
      </c>
      <c r="G558" s="146">
        <v>44448</v>
      </c>
      <c r="H558" s="147">
        <v>0.41</v>
      </c>
      <c r="I558" s="148">
        <f t="shared" ref="I558:I577" si="84">(H558/E558-1)</f>
        <v>-8.8888888888889017E-2</v>
      </c>
      <c r="J558" s="64">
        <f t="shared" ref="J558:J559" si="85">(H558-E558)/(E558-F558)</f>
        <v>-0.16000000000000014</v>
      </c>
    </row>
    <row r="559" spans="1:10" customFormat="1" x14ac:dyDescent="0.25">
      <c r="A559" s="10" t="s">
        <v>0</v>
      </c>
      <c r="B559" s="10">
        <v>44447</v>
      </c>
      <c r="C559" s="143" t="s">
        <v>795</v>
      </c>
      <c r="D559" s="144" t="s">
        <v>794</v>
      </c>
      <c r="E559" s="145">
        <v>10.07</v>
      </c>
      <c r="F559" s="145">
        <v>8.39</v>
      </c>
      <c r="G559" s="146">
        <v>44448</v>
      </c>
      <c r="H559" s="147">
        <v>10.39</v>
      </c>
      <c r="I559" s="148">
        <f t="shared" si="84"/>
        <v>3.1777557100297837E-2</v>
      </c>
      <c r="J559" s="64">
        <f t="shared" si="85"/>
        <v>0.19047619047619069</v>
      </c>
    </row>
    <row r="560" spans="1:10" customFormat="1" x14ac:dyDescent="0.25">
      <c r="A560" s="10" t="s">
        <v>0</v>
      </c>
      <c r="B560" s="10" t="s">
        <v>774</v>
      </c>
      <c r="C560" s="143" t="s">
        <v>1073</v>
      </c>
      <c r="D560" s="144" t="s">
        <v>761</v>
      </c>
      <c r="E560" s="145">
        <v>6.1849999999999996</v>
      </c>
      <c r="F560" s="145">
        <v>3.65</v>
      </c>
      <c r="G560" s="146">
        <v>44449</v>
      </c>
      <c r="H560" s="147">
        <v>8.19</v>
      </c>
      <c r="I560" s="148">
        <f t="shared" si="84"/>
        <v>0.32417138237671783</v>
      </c>
      <c r="J560" s="64">
        <f>(H560-E560)/(E560-F560)</f>
        <v>0.79092702169625251</v>
      </c>
    </row>
    <row r="561" spans="1:10" customFormat="1" x14ac:dyDescent="0.25">
      <c r="A561" s="10" t="s">
        <v>0</v>
      </c>
      <c r="B561" s="10">
        <v>44452</v>
      </c>
      <c r="C561" s="143" t="s">
        <v>801</v>
      </c>
      <c r="D561" s="144" t="s">
        <v>800</v>
      </c>
      <c r="E561" s="145">
        <v>6.89</v>
      </c>
      <c r="F561" s="145">
        <v>4.84</v>
      </c>
      <c r="G561" s="146">
        <v>44452</v>
      </c>
      <c r="H561" s="147">
        <v>6.08</v>
      </c>
      <c r="I561" s="148">
        <f t="shared" si="84"/>
        <v>-0.11756168359941943</v>
      </c>
      <c r="J561" s="64">
        <f t="shared" ref="J561:J564" si="86">(H561-E561)/(E561-F561)</f>
        <v>-0.39512195121951205</v>
      </c>
    </row>
    <row r="562" spans="1:10" customFormat="1" ht="14.25" customHeight="1" x14ac:dyDescent="0.25">
      <c r="A562" s="10" t="s">
        <v>0</v>
      </c>
      <c r="B562" s="10">
        <v>44452</v>
      </c>
      <c r="C562" s="143" t="s">
        <v>802</v>
      </c>
      <c r="D562" s="144" t="s">
        <v>803</v>
      </c>
      <c r="E562" s="145">
        <v>1.26</v>
      </c>
      <c r="F562" s="145">
        <v>0.78</v>
      </c>
      <c r="G562" s="146">
        <v>44452</v>
      </c>
      <c r="H562" s="147">
        <v>1.27</v>
      </c>
      <c r="I562" s="148">
        <f t="shared" si="84"/>
        <v>7.9365079365079083E-3</v>
      </c>
      <c r="J562" s="64">
        <f t="shared" si="86"/>
        <v>2.0833333333333353E-2</v>
      </c>
    </row>
    <row r="563" spans="1:10" customFormat="1" x14ac:dyDescent="0.25">
      <c r="B563" s="10">
        <v>44439</v>
      </c>
      <c r="C563" s="143" t="s">
        <v>766</v>
      </c>
      <c r="D563" s="144" t="s">
        <v>767</v>
      </c>
      <c r="E563" s="145">
        <v>3.25</v>
      </c>
      <c r="F563" s="145">
        <v>2.78</v>
      </c>
      <c r="G563" s="146">
        <v>44453</v>
      </c>
      <c r="H563" s="147">
        <v>3.25</v>
      </c>
      <c r="I563" s="148">
        <f t="shared" si="84"/>
        <v>0</v>
      </c>
      <c r="J563" s="64">
        <f t="shared" si="86"/>
        <v>0</v>
      </c>
    </row>
    <row r="564" spans="1:10" customFormat="1" x14ac:dyDescent="0.25">
      <c r="B564" s="10">
        <v>44456</v>
      </c>
      <c r="C564" s="143" t="s">
        <v>820</v>
      </c>
      <c r="D564" s="144" t="s">
        <v>821</v>
      </c>
      <c r="E564" s="145">
        <v>11.5</v>
      </c>
      <c r="F564" s="145">
        <v>7.57</v>
      </c>
      <c r="G564" s="146">
        <v>44459</v>
      </c>
      <c r="H564" s="147">
        <v>12.68</v>
      </c>
      <c r="I564" s="148">
        <f t="shared" si="84"/>
        <v>0.1026086956521739</v>
      </c>
      <c r="J564" s="64">
        <f t="shared" si="86"/>
        <v>0.30025445292620861</v>
      </c>
    </row>
    <row r="565" spans="1:10" customFormat="1" x14ac:dyDescent="0.25">
      <c r="A565" s="10" t="s">
        <v>0</v>
      </c>
      <c r="B565" s="10">
        <v>44455</v>
      </c>
      <c r="C565" s="143" t="s">
        <v>817</v>
      </c>
      <c r="D565" s="144" t="s">
        <v>814</v>
      </c>
      <c r="E565" s="145">
        <v>3.3</v>
      </c>
      <c r="F565" s="145">
        <v>2.44</v>
      </c>
      <c r="G565" s="146">
        <v>44459</v>
      </c>
      <c r="H565" s="147">
        <v>3.09</v>
      </c>
      <c r="I565" s="148">
        <f t="shared" si="84"/>
        <v>-6.3636363636363602E-2</v>
      </c>
      <c r="J565" s="64">
        <f>(H565-E565)/(E565-F565)</f>
        <v>-0.2441860465116279</v>
      </c>
    </row>
    <row r="566" spans="1:10" customFormat="1" x14ac:dyDescent="0.25">
      <c r="A566" s="10" t="s">
        <v>0</v>
      </c>
      <c r="B566" s="10">
        <v>44459</v>
      </c>
      <c r="C566" s="143" t="s">
        <v>827</v>
      </c>
      <c r="D566" s="144" t="s">
        <v>826</v>
      </c>
      <c r="E566" s="145">
        <v>4.84</v>
      </c>
      <c r="F566" s="145">
        <v>3.33</v>
      </c>
      <c r="G566" s="146">
        <v>44460</v>
      </c>
      <c r="H566" s="147">
        <v>4.88</v>
      </c>
      <c r="I566" s="148">
        <f t="shared" si="84"/>
        <v>8.2644628099173278E-3</v>
      </c>
      <c r="J566" s="64">
        <f t="shared" ref="J566:J570" si="87">(H566-E566)/(E566-F566)</f>
        <v>2.6490066225165591E-2</v>
      </c>
    </row>
    <row r="567" spans="1:10" customFormat="1" x14ac:dyDescent="0.25">
      <c r="A567" s="10" t="s">
        <v>0</v>
      </c>
      <c r="B567" s="10">
        <v>44459</v>
      </c>
      <c r="C567" s="143" t="s">
        <v>829</v>
      </c>
      <c r="D567" s="144" t="s">
        <v>828</v>
      </c>
      <c r="E567" s="145">
        <v>8.76</v>
      </c>
      <c r="F567" s="145">
        <v>5.4</v>
      </c>
      <c r="G567" s="146">
        <v>44460</v>
      </c>
      <c r="H567" s="147">
        <v>8.34</v>
      </c>
      <c r="I567" s="148">
        <f t="shared" si="84"/>
        <v>-4.7945205479452024E-2</v>
      </c>
      <c r="J567" s="64">
        <f t="shared" si="87"/>
        <v>-0.125</v>
      </c>
    </row>
    <row r="568" spans="1:10" customFormat="1" x14ac:dyDescent="0.25">
      <c r="A568" s="10" t="s">
        <v>0</v>
      </c>
      <c r="B568" s="10">
        <v>44461</v>
      </c>
      <c r="C568" s="143" t="s">
        <v>837</v>
      </c>
      <c r="D568" s="144" t="s">
        <v>836</v>
      </c>
      <c r="E568" s="145">
        <v>1.64</v>
      </c>
      <c r="F568" s="145">
        <v>1.31</v>
      </c>
      <c r="G568" s="146">
        <v>44463</v>
      </c>
      <c r="H568" s="147">
        <v>1.63</v>
      </c>
      <c r="I568" s="148">
        <f t="shared" si="84"/>
        <v>-6.0975609756097615E-3</v>
      </c>
      <c r="J568" s="64">
        <f t="shared" si="87"/>
        <v>-3.0303030303030346E-2</v>
      </c>
    </row>
    <row r="569" spans="1:10" customFormat="1" x14ac:dyDescent="0.25">
      <c r="A569" s="10" t="s">
        <v>0</v>
      </c>
      <c r="B569" s="10">
        <v>44461</v>
      </c>
      <c r="C569" s="143" t="s">
        <v>835</v>
      </c>
      <c r="D569" s="144" t="s">
        <v>834</v>
      </c>
      <c r="E569" s="145">
        <v>8.07</v>
      </c>
      <c r="F569" s="145">
        <v>5.19</v>
      </c>
      <c r="G569" s="146">
        <v>44463</v>
      </c>
      <c r="H569" s="147">
        <v>7.18</v>
      </c>
      <c r="I569" s="148">
        <f t="shared" si="84"/>
        <v>-0.11028500619578696</v>
      </c>
      <c r="J569" s="64">
        <f t="shared" si="87"/>
        <v>-0.30902777777777801</v>
      </c>
    </row>
    <row r="570" spans="1:10" customFormat="1" x14ac:dyDescent="0.25">
      <c r="A570" s="10" t="s">
        <v>0</v>
      </c>
      <c r="B570" s="10">
        <v>44462</v>
      </c>
      <c r="C570" s="143" t="s">
        <v>846</v>
      </c>
      <c r="D570" s="144" t="s">
        <v>847</v>
      </c>
      <c r="E570" s="145">
        <v>1.56</v>
      </c>
      <c r="F570" s="145">
        <v>0.96</v>
      </c>
      <c r="G570" s="146">
        <v>44467</v>
      </c>
      <c r="H570" s="147">
        <v>2.58</v>
      </c>
      <c r="I570" s="148">
        <f t="shared" si="84"/>
        <v>0.65384615384615374</v>
      </c>
      <c r="J570" s="64">
        <f t="shared" si="87"/>
        <v>1.6999999999999997</v>
      </c>
    </row>
    <row r="571" spans="1:10" customFormat="1" x14ac:dyDescent="0.25">
      <c r="A571" s="10" t="s">
        <v>0</v>
      </c>
      <c r="B571" s="10">
        <v>44462</v>
      </c>
      <c r="C571" s="143" t="s">
        <v>848</v>
      </c>
      <c r="D571" s="144" t="s">
        <v>849</v>
      </c>
      <c r="E571" s="145">
        <v>1.23</v>
      </c>
      <c r="F571" s="145">
        <v>1.02</v>
      </c>
      <c r="G571" s="146">
        <v>44467</v>
      </c>
      <c r="H571" s="147">
        <v>1.19</v>
      </c>
      <c r="I571" s="148">
        <f t="shared" si="84"/>
        <v>-3.2520325203252098E-2</v>
      </c>
      <c r="J571" s="64">
        <f>(H571-E571)/(E571-F571)</f>
        <v>-0.19047619047619069</v>
      </c>
    </row>
    <row r="572" spans="1:10" customFormat="1" x14ac:dyDescent="0.25">
      <c r="A572" s="10" t="s">
        <v>0</v>
      </c>
      <c r="B572" s="10" t="s">
        <v>893</v>
      </c>
      <c r="C572" s="143" t="s">
        <v>886</v>
      </c>
      <c r="D572" s="144" t="s">
        <v>840</v>
      </c>
      <c r="E572" s="145">
        <v>4.3849999999999998</v>
      </c>
      <c r="F572" s="145">
        <v>2.68</v>
      </c>
      <c r="G572" s="146">
        <v>44469</v>
      </c>
      <c r="H572" s="147">
        <v>4.28</v>
      </c>
      <c r="I572" s="148">
        <f t="shared" si="84"/>
        <v>-2.3945267958950911E-2</v>
      </c>
      <c r="J572" s="64">
        <f>(H572-E572)/(E572-F572)</f>
        <v>-6.1583577712609715E-2</v>
      </c>
    </row>
    <row r="573" spans="1:10" customFormat="1" x14ac:dyDescent="0.25">
      <c r="B573" s="10">
        <v>44461</v>
      </c>
      <c r="C573" s="143" t="s">
        <v>839</v>
      </c>
      <c r="D573" s="144" t="s">
        <v>838</v>
      </c>
      <c r="E573" s="145">
        <v>3.68</v>
      </c>
      <c r="F573" s="145">
        <v>2.15</v>
      </c>
      <c r="G573" s="146">
        <v>44469</v>
      </c>
      <c r="H573" s="147">
        <v>3.29</v>
      </c>
      <c r="I573" s="148">
        <f t="shared" si="84"/>
        <v>-0.1059782608695653</v>
      </c>
      <c r="J573" s="64">
        <f t="shared" ref="J573" si="88">(H573-E573)/(E573-F573)</f>
        <v>-0.25490196078431376</v>
      </c>
    </row>
    <row r="574" spans="1:10" customFormat="1" x14ac:dyDescent="0.25">
      <c r="A574" s="10" t="s">
        <v>0</v>
      </c>
      <c r="B574" s="10" t="s">
        <v>867</v>
      </c>
      <c r="C574" s="143" t="s">
        <v>898</v>
      </c>
      <c r="D574" s="144" t="s">
        <v>855</v>
      </c>
      <c r="E574" s="145">
        <v>8.3949999999999996</v>
      </c>
      <c r="F574" s="145">
        <v>4.01</v>
      </c>
      <c r="G574" s="146">
        <v>44469</v>
      </c>
      <c r="H574" s="147">
        <v>5.99</v>
      </c>
      <c r="I574" s="148">
        <f t="shared" si="84"/>
        <v>-0.28648004764740909</v>
      </c>
      <c r="J574" s="64">
        <f>(H574-E574)/(E574-F574)</f>
        <v>-0.54846066134549587</v>
      </c>
    </row>
    <row r="575" spans="1:10" customFormat="1" x14ac:dyDescent="0.25">
      <c r="A575" s="10" t="s">
        <v>0</v>
      </c>
      <c r="B575" s="10" t="s">
        <v>868</v>
      </c>
      <c r="C575" s="143" t="s">
        <v>869</v>
      </c>
      <c r="D575" s="144" t="s">
        <v>845</v>
      </c>
      <c r="E575" s="145">
        <v>5.415</v>
      </c>
      <c r="F575" s="145">
        <v>4.08</v>
      </c>
      <c r="G575" s="146">
        <v>44470</v>
      </c>
      <c r="H575" s="147">
        <v>4.1500000000000004</v>
      </c>
      <c r="I575" s="148">
        <f t="shared" si="84"/>
        <v>-0.23361034164358263</v>
      </c>
      <c r="J575" s="64">
        <f>(H575-E575)/(E575-F575)</f>
        <v>-0.94756554307116081</v>
      </c>
    </row>
    <row r="576" spans="1:10" customFormat="1" x14ac:dyDescent="0.25">
      <c r="A576" s="10" t="s">
        <v>0</v>
      </c>
      <c r="B576" s="10">
        <v>44468</v>
      </c>
      <c r="C576" s="143" t="s">
        <v>884</v>
      </c>
      <c r="D576" s="144" t="s">
        <v>885</v>
      </c>
      <c r="E576" s="145">
        <v>2.14</v>
      </c>
      <c r="F576" s="145">
        <v>1.54</v>
      </c>
      <c r="G576" s="146">
        <v>44470</v>
      </c>
      <c r="H576" s="147">
        <v>1.54</v>
      </c>
      <c r="I576" s="148">
        <f t="shared" si="84"/>
        <v>-0.28037383177570097</v>
      </c>
      <c r="J576" s="64">
        <f t="shared" ref="J576" si="89">(H576-E576)/(E576-F576)</f>
        <v>-1</v>
      </c>
    </row>
    <row r="577" spans="1:10" customFormat="1" x14ac:dyDescent="0.25">
      <c r="A577" s="10" t="s">
        <v>0</v>
      </c>
      <c r="B577" s="10">
        <v>44467</v>
      </c>
      <c r="C577" s="143" t="s">
        <v>877</v>
      </c>
      <c r="D577" s="144" t="s">
        <v>876</v>
      </c>
      <c r="E577" s="145">
        <v>1.24</v>
      </c>
      <c r="F577" s="145">
        <v>0.83</v>
      </c>
      <c r="G577" s="146">
        <v>44470</v>
      </c>
      <c r="H577" s="147">
        <v>1.1100000000000001</v>
      </c>
      <c r="I577" s="148">
        <f t="shared" si="84"/>
        <v>-0.10483870967741926</v>
      </c>
      <c r="J577" s="64">
        <f t="shared" ref="J577" si="90">(H577-E577)/(E577-F577)</f>
        <v>-0.31707317073170704</v>
      </c>
    </row>
    <row r="578" spans="1:10" customFormat="1" x14ac:dyDescent="0.25">
      <c r="A578" s="10" t="s">
        <v>0</v>
      </c>
      <c r="B578" s="10">
        <v>44470</v>
      </c>
      <c r="C578" s="143" t="s">
        <v>902</v>
      </c>
      <c r="D578" s="144" t="s">
        <v>896</v>
      </c>
      <c r="E578" s="145">
        <v>11.14</v>
      </c>
      <c r="F578" s="145">
        <v>7.23</v>
      </c>
      <c r="G578" s="146">
        <v>44473</v>
      </c>
      <c r="H578" s="147">
        <v>14.03</v>
      </c>
      <c r="I578" s="148">
        <f>(H578/E578-1)</f>
        <v>0.25942549371633739</v>
      </c>
      <c r="J578" s="64">
        <f t="shared" ref="J578:J585" si="91">(H578-E578)/(E578-F578)</f>
        <v>0.73913043478260831</v>
      </c>
    </row>
    <row r="579" spans="1:10" customFormat="1" x14ac:dyDescent="0.25">
      <c r="A579" s="10" t="s">
        <v>0</v>
      </c>
      <c r="B579" s="10">
        <v>44470</v>
      </c>
      <c r="C579" s="143" t="s">
        <v>903</v>
      </c>
      <c r="D579" s="144" t="s">
        <v>904</v>
      </c>
      <c r="E579" s="145">
        <v>0.81</v>
      </c>
      <c r="F579" s="145">
        <v>0.17</v>
      </c>
      <c r="G579" s="146">
        <v>44473</v>
      </c>
      <c r="H579" s="147">
        <v>0.47</v>
      </c>
      <c r="I579" s="148">
        <f t="shared" ref="I579:I607" si="92">(H579/E579-1)</f>
        <v>-0.41975308641975317</v>
      </c>
      <c r="J579" s="64">
        <f t="shared" si="91"/>
        <v>-0.53125000000000011</v>
      </c>
    </row>
    <row r="580" spans="1:10" customFormat="1" x14ac:dyDescent="0.25">
      <c r="A580" s="10" t="s">
        <v>0</v>
      </c>
      <c r="B580" s="10">
        <v>44470</v>
      </c>
      <c r="C580" s="143" t="s">
        <v>899</v>
      </c>
      <c r="D580" s="144" t="s">
        <v>897</v>
      </c>
      <c r="E580" s="145">
        <v>8.1199999999999992</v>
      </c>
      <c r="F580" s="145">
        <v>5.81</v>
      </c>
      <c r="G580" s="146">
        <v>44475</v>
      </c>
      <c r="H580" s="147">
        <v>5.83</v>
      </c>
      <c r="I580" s="148">
        <f t="shared" si="92"/>
        <v>-0.28201970443349744</v>
      </c>
      <c r="J580" s="64">
        <f t="shared" si="91"/>
        <v>-0.99134199134199119</v>
      </c>
    </row>
    <row r="581" spans="1:10" customFormat="1" x14ac:dyDescent="0.25">
      <c r="A581" s="10" t="s">
        <v>0</v>
      </c>
      <c r="B581" s="10">
        <v>44473</v>
      </c>
      <c r="C581" s="143" t="s">
        <v>909</v>
      </c>
      <c r="D581" s="144" t="s">
        <v>908</v>
      </c>
      <c r="E581" s="145">
        <v>3.31</v>
      </c>
      <c r="F581" s="145">
        <v>2.79</v>
      </c>
      <c r="G581" s="146">
        <v>44475</v>
      </c>
      <c r="H581" s="147">
        <v>2.78</v>
      </c>
      <c r="I581" s="148">
        <f t="shared" si="92"/>
        <v>-0.16012084592145026</v>
      </c>
      <c r="J581" s="64">
        <f t="shared" si="91"/>
        <v>-1.0192307692307696</v>
      </c>
    </row>
    <row r="582" spans="1:10" customFormat="1" x14ac:dyDescent="0.25">
      <c r="A582" s="10" t="s">
        <v>0</v>
      </c>
      <c r="B582" s="10">
        <v>44473</v>
      </c>
      <c r="C582" s="143" t="s">
        <v>912</v>
      </c>
      <c r="D582" s="144" t="s">
        <v>913</v>
      </c>
      <c r="E582" s="145">
        <v>1.45</v>
      </c>
      <c r="F582" s="145">
        <v>1.08</v>
      </c>
      <c r="G582" s="146">
        <v>44476</v>
      </c>
      <c r="H582" s="147">
        <v>1.37</v>
      </c>
      <c r="I582" s="148">
        <f t="shared" si="92"/>
        <v>-5.5172413793103336E-2</v>
      </c>
      <c r="J582" s="64">
        <f t="shared" si="91"/>
        <v>-0.21621621621621587</v>
      </c>
    </row>
    <row r="583" spans="1:10" customFormat="1" x14ac:dyDescent="0.25">
      <c r="A583" s="10" t="s">
        <v>0</v>
      </c>
      <c r="B583" s="10">
        <v>44475</v>
      </c>
      <c r="C583" s="143" t="s">
        <v>924</v>
      </c>
      <c r="D583" s="144" t="s">
        <v>925</v>
      </c>
      <c r="E583" s="145">
        <v>1.97</v>
      </c>
      <c r="F583" s="145">
        <v>1.02</v>
      </c>
      <c r="G583" s="146">
        <v>44477</v>
      </c>
      <c r="H583" s="147">
        <v>2.54</v>
      </c>
      <c r="I583" s="148">
        <f t="shared" si="92"/>
        <v>0.28934010152284273</v>
      </c>
      <c r="J583" s="64">
        <f t="shared" si="91"/>
        <v>0.60000000000000009</v>
      </c>
    </row>
    <row r="584" spans="1:10" customFormat="1" x14ac:dyDescent="0.25">
      <c r="A584" s="10" t="s">
        <v>0</v>
      </c>
      <c r="B584" s="10">
        <v>44475</v>
      </c>
      <c r="C584" s="143" t="s">
        <v>928</v>
      </c>
      <c r="D584" s="144" t="s">
        <v>929</v>
      </c>
      <c r="E584" s="145">
        <v>9.6</v>
      </c>
      <c r="F584" s="145">
        <v>6.88</v>
      </c>
      <c r="G584" s="146">
        <v>44477</v>
      </c>
      <c r="H584" s="147">
        <v>11.25</v>
      </c>
      <c r="I584" s="148">
        <f t="shared" si="92"/>
        <v>0.171875</v>
      </c>
      <c r="J584" s="64">
        <f t="shared" si="91"/>
        <v>0.60661764705882371</v>
      </c>
    </row>
    <row r="585" spans="1:10" customFormat="1" x14ac:dyDescent="0.25">
      <c r="A585" s="10" t="s">
        <v>0</v>
      </c>
      <c r="B585" s="10">
        <v>44475</v>
      </c>
      <c r="C585" s="143" t="s">
        <v>927</v>
      </c>
      <c r="D585" s="144" t="s">
        <v>926</v>
      </c>
      <c r="E585" s="145">
        <v>5.13</v>
      </c>
      <c r="F585" s="145">
        <v>4.13</v>
      </c>
      <c r="G585" s="146">
        <v>44477</v>
      </c>
      <c r="H585" s="147">
        <v>5.25</v>
      </c>
      <c r="I585" s="148">
        <f t="shared" si="92"/>
        <v>2.3391812865497075E-2</v>
      </c>
      <c r="J585" s="64">
        <f t="shared" si="91"/>
        <v>0.12000000000000011</v>
      </c>
    </row>
    <row r="586" spans="1:10" customFormat="1" x14ac:dyDescent="0.25">
      <c r="A586" s="10" t="s">
        <v>0</v>
      </c>
      <c r="B586" s="10">
        <v>44475</v>
      </c>
      <c r="C586" s="143" t="s">
        <v>922</v>
      </c>
      <c r="D586" s="144" t="s">
        <v>923</v>
      </c>
      <c r="E586" s="145">
        <v>2.2400000000000002</v>
      </c>
      <c r="F586" s="145">
        <v>1.2</v>
      </c>
      <c r="G586" s="146">
        <v>44482</v>
      </c>
      <c r="H586" s="147">
        <v>1.74</v>
      </c>
      <c r="I586" s="148">
        <f t="shared" si="92"/>
        <v>-0.22321428571428581</v>
      </c>
      <c r="J586" s="64">
        <f>(H586-E586)/(E586-F586)</f>
        <v>-0.48076923076923084</v>
      </c>
    </row>
    <row r="587" spans="1:10" customFormat="1" x14ac:dyDescent="0.25">
      <c r="A587" s="10" t="s">
        <v>0</v>
      </c>
      <c r="B587" s="10">
        <v>44477</v>
      </c>
      <c r="C587" s="143" t="s">
        <v>934</v>
      </c>
      <c r="D587" s="144" t="s">
        <v>935</v>
      </c>
      <c r="E587" s="145">
        <v>1.8</v>
      </c>
      <c r="F587" s="145">
        <v>0.93</v>
      </c>
      <c r="G587" s="146">
        <v>44482</v>
      </c>
      <c r="H587" s="147">
        <v>1.69</v>
      </c>
      <c r="I587" s="148">
        <f t="shared" si="92"/>
        <v>-6.1111111111111116E-2</v>
      </c>
      <c r="J587" s="64">
        <f t="shared" ref="J587" si="93">(H587-E587)/(E587-F587)</f>
        <v>-0.12643678160919553</v>
      </c>
    </row>
    <row r="588" spans="1:10" customFormat="1" x14ac:dyDescent="0.25">
      <c r="A588" s="10" t="s">
        <v>0</v>
      </c>
      <c r="B588" s="10">
        <v>44480</v>
      </c>
      <c r="C588" s="143" t="s">
        <v>933</v>
      </c>
      <c r="D588" s="144" t="s">
        <v>932</v>
      </c>
      <c r="E588" s="145">
        <v>5.92</v>
      </c>
      <c r="F588" s="145">
        <v>3.82</v>
      </c>
      <c r="G588" s="146">
        <v>44483</v>
      </c>
      <c r="H588" s="147">
        <v>8.9700000000000006</v>
      </c>
      <c r="I588" s="148">
        <f t="shared" si="92"/>
        <v>0.51520270270270285</v>
      </c>
      <c r="J588" s="64">
        <f>(H588-E588)/(E588-F588)</f>
        <v>1.4523809523809526</v>
      </c>
    </row>
    <row r="589" spans="1:10" customFormat="1" x14ac:dyDescent="0.25">
      <c r="A589" s="10" t="s">
        <v>0</v>
      </c>
      <c r="B589" s="10">
        <v>44482</v>
      </c>
      <c r="C589" s="143" t="s">
        <v>956</v>
      </c>
      <c r="D589" s="144" t="s">
        <v>957</v>
      </c>
      <c r="E589" s="145">
        <v>1.42</v>
      </c>
      <c r="F589" s="145">
        <v>0.82</v>
      </c>
      <c r="G589" s="146">
        <v>44483</v>
      </c>
      <c r="H589" s="147">
        <v>2.0699999999999998</v>
      </c>
      <c r="I589" s="148">
        <f t="shared" si="92"/>
        <v>0.45774647887323949</v>
      </c>
      <c r="J589" s="64">
        <f t="shared" ref="J589:J593" si="94">(H589-E589)/(E589-F589)</f>
        <v>1.0833333333333333</v>
      </c>
    </row>
    <row r="590" spans="1:10" customFormat="1" x14ac:dyDescent="0.25">
      <c r="A590" s="10" t="s">
        <v>0</v>
      </c>
      <c r="B590" s="10">
        <v>44480</v>
      </c>
      <c r="C590" s="143" t="s">
        <v>942</v>
      </c>
      <c r="D590" s="144" t="s">
        <v>943</v>
      </c>
      <c r="E590" s="145">
        <v>12.65</v>
      </c>
      <c r="F590" s="145">
        <v>6.67</v>
      </c>
      <c r="G590" s="146">
        <v>44484</v>
      </c>
      <c r="H590" s="147">
        <v>15.34</v>
      </c>
      <c r="I590" s="148">
        <f t="shared" si="92"/>
        <v>0.2126482213438734</v>
      </c>
      <c r="J590" s="64">
        <f t="shared" si="94"/>
        <v>0.44983277591973231</v>
      </c>
    </row>
    <row r="591" spans="1:10" customFormat="1" x14ac:dyDescent="0.25">
      <c r="A591" s="10" t="s">
        <v>0</v>
      </c>
      <c r="B591" s="10">
        <v>44481</v>
      </c>
      <c r="C591" s="143" t="s">
        <v>947</v>
      </c>
      <c r="D591" s="144" t="s">
        <v>946</v>
      </c>
      <c r="E591" s="145">
        <v>1.49</v>
      </c>
      <c r="F591" s="145">
        <v>0.71</v>
      </c>
      <c r="G591" s="146">
        <v>44484</v>
      </c>
      <c r="H591" s="147">
        <v>2.15</v>
      </c>
      <c r="I591" s="148">
        <f t="shared" si="92"/>
        <v>0.44295302013422821</v>
      </c>
      <c r="J591" s="64">
        <f t="shared" si="94"/>
        <v>0.84615384615384603</v>
      </c>
    </row>
    <row r="592" spans="1:10" customFormat="1" x14ac:dyDescent="0.25">
      <c r="A592" s="10" t="s">
        <v>0</v>
      </c>
      <c r="B592" s="10">
        <v>44467</v>
      </c>
      <c r="C592" s="143" t="s">
        <v>864</v>
      </c>
      <c r="D592" s="144" t="s">
        <v>863</v>
      </c>
      <c r="E592" s="145">
        <v>2.84</v>
      </c>
      <c r="F592" s="145">
        <v>1.7</v>
      </c>
      <c r="G592" s="146">
        <v>44489</v>
      </c>
      <c r="H592" s="147">
        <v>4.42</v>
      </c>
      <c r="I592" s="148">
        <f t="shared" si="92"/>
        <v>0.55633802816901423</v>
      </c>
      <c r="J592" s="64">
        <f t="shared" si="94"/>
        <v>1.3859649122807018</v>
      </c>
    </row>
    <row r="593" spans="1:10" customFormat="1" x14ac:dyDescent="0.25">
      <c r="A593" s="10" t="s">
        <v>0</v>
      </c>
      <c r="B593" s="10">
        <v>44487</v>
      </c>
      <c r="C593" s="143" t="s">
        <v>966</v>
      </c>
      <c r="D593" s="144" t="s">
        <v>967</v>
      </c>
      <c r="E593" s="145">
        <v>6.69</v>
      </c>
      <c r="F593" s="145">
        <v>4.53</v>
      </c>
      <c r="G593" s="146">
        <v>44489</v>
      </c>
      <c r="H593" s="147">
        <v>5.55</v>
      </c>
      <c r="I593" s="148">
        <f t="shared" si="92"/>
        <v>-0.17040358744394624</v>
      </c>
      <c r="J593" s="64">
        <f t="shared" si="94"/>
        <v>-0.52777777777777801</v>
      </c>
    </row>
    <row r="594" spans="1:10" customFormat="1" x14ac:dyDescent="0.25">
      <c r="A594" s="10" t="s">
        <v>0</v>
      </c>
      <c r="B594" s="10" t="s">
        <v>992</v>
      </c>
      <c r="C594" s="143" t="s">
        <v>969</v>
      </c>
      <c r="D594" s="144" t="s">
        <v>940</v>
      </c>
      <c r="E594" s="145">
        <v>4.5</v>
      </c>
      <c r="F594" s="145">
        <v>2.06</v>
      </c>
      <c r="G594" s="146">
        <v>44491</v>
      </c>
      <c r="H594" s="147">
        <v>4.9800000000000004</v>
      </c>
      <c r="I594" s="148">
        <f t="shared" si="92"/>
        <v>0.10666666666666669</v>
      </c>
      <c r="J594" s="64">
        <f>(H594-E594)/(E594-F594)</f>
        <v>0.19672131147541003</v>
      </c>
    </row>
    <row r="595" spans="1:10" customFormat="1" x14ac:dyDescent="0.25">
      <c r="A595" s="10" t="s">
        <v>0</v>
      </c>
      <c r="B595" s="10" t="s">
        <v>992</v>
      </c>
      <c r="C595" s="143" t="s">
        <v>968</v>
      </c>
      <c r="D595" s="144" t="s">
        <v>941</v>
      </c>
      <c r="E595" s="145">
        <v>4.1050000000000004</v>
      </c>
      <c r="F595" s="145">
        <v>2.4700000000000002</v>
      </c>
      <c r="G595" s="146">
        <v>44491</v>
      </c>
      <c r="H595" s="147">
        <v>5.05</v>
      </c>
      <c r="I595" s="148">
        <f t="shared" si="92"/>
        <v>0.23020706455541995</v>
      </c>
      <c r="J595" s="64">
        <f>(H595-E595)/(E595-F595)</f>
        <v>0.57798165137614632</v>
      </c>
    </row>
    <row r="596" spans="1:10" customFormat="1" x14ac:dyDescent="0.25">
      <c r="A596" s="10" t="s">
        <v>0</v>
      </c>
      <c r="B596" s="10">
        <v>44483</v>
      </c>
      <c r="C596" s="143" t="s">
        <v>960</v>
      </c>
      <c r="D596" s="144" t="s">
        <v>961</v>
      </c>
      <c r="E596" s="145">
        <v>1.24</v>
      </c>
      <c r="F596" s="145">
        <v>0.69</v>
      </c>
      <c r="G596" s="146">
        <v>44491</v>
      </c>
      <c r="H596" s="147">
        <v>1.31</v>
      </c>
      <c r="I596" s="148">
        <f t="shared" si="92"/>
        <v>5.6451612903225756E-2</v>
      </c>
      <c r="J596" s="64">
        <f t="shared" ref="J596" si="95">(H596-E596)/(E596-F596)</f>
        <v>0.12727272727272737</v>
      </c>
    </row>
    <row r="597" spans="1:10" customFormat="1" x14ac:dyDescent="0.25">
      <c r="A597" s="10" t="s">
        <v>0</v>
      </c>
      <c r="B597" s="10">
        <v>44487</v>
      </c>
      <c r="C597" s="143" t="s">
        <v>965</v>
      </c>
      <c r="D597" s="144" t="s">
        <v>964</v>
      </c>
      <c r="E597" s="145">
        <v>5.7</v>
      </c>
      <c r="F597" s="145">
        <v>2.4900000000000002</v>
      </c>
      <c r="G597" s="146">
        <v>44491</v>
      </c>
      <c r="H597" s="147">
        <v>6.29</v>
      </c>
      <c r="I597" s="148">
        <f t="shared" si="92"/>
        <v>0.10350877192982444</v>
      </c>
      <c r="J597" s="64">
        <f>(H597-E597)/(E597-F597)</f>
        <v>0.18380062305295947</v>
      </c>
    </row>
    <row r="598" spans="1:10" customFormat="1" x14ac:dyDescent="0.25">
      <c r="A598" s="10" t="s">
        <v>0</v>
      </c>
      <c r="B598" s="10">
        <v>44488</v>
      </c>
      <c r="C598" s="143" t="s">
        <v>977</v>
      </c>
      <c r="D598" s="144" t="s">
        <v>976</v>
      </c>
      <c r="E598" s="151">
        <v>2.97</v>
      </c>
      <c r="F598" s="145">
        <v>2</v>
      </c>
      <c r="G598" s="146">
        <v>44491</v>
      </c>
      <c r="H598" s="147">
        <v>3.33</v>
      </c>
      <c r="I598" s="148">
        <f t="shared" si="92"/>
        <v>0.1212121212121211</v>
      </c>
      <c r="J598" s="64">
        <f>(H598-E598)/(E598-F598)/2</f>
        <v>0.18556701030927825</v>
      </c>
    </row>
    <row r="599" spans="1:10" customFormat="1" x14ac:dyDescent="0.25">
      <c r="B599" s="10">
        <v>44489</v>
      </c>
      <c r="C599" s="143" t="s">
        <v>781</v>
      </c>
      <c r="D599" s="144" t="s">
        <v>780</v>
      </c>
      <c r="E599" s="145">
        <v>0.72</v>
      </c>
      <c r="F599" s="145">
        <v>0.49</v>
      </c>
      <c r="G599" s="146">
        <v>44491</v>
      </c>
      <c r="H599" s="147">
        <v>0.75</v>
      </c>
      <c r="I599" s="148">
        <f t="shared" si="92"/>
        <v>4.1666666666666741E-2</v>
      </c>
      <c r="J599" s="64">
        <f t="shared" ref="J599" si="96">(H599-E599)/(E599-F599)</f>
        <v>0.13043478260869579</v>
      </c>
    </row>
    <row r="600" spans="1:10" customFormat="1" x14ac:dyDescent="0.25">
      <c r="A600" s="10" t="s">
        <v>0</v>
      </c>
      <c r="B600" s="10">
        <v>44490</v>
      </c>
      <c r="C600" s="143" t="s">
        <v>980</v>
      </c>
      <c r="D600" s="144" t="s">
        <v>979</v>
      </c>
      <c r="E600" s="151">
        <v>11.59</v>
      </c>
      <c r="F600" s="145">
        <v>6.67</v>
      </c>
      <c r="G600" s="146">
        <v>44491</v>
      </c>
      <c r="H600" s="147">
        <v>12.31</v>
      </c>
      <c r="I600" s="148">
        <f t="shared" si="92"/>
        <v>6.212251941328728E-2</v>
      </c>
      <c r="J600" s="64">
        <f>(H600-E600)/(E600-F600)/2</f>
        <v>7.3170731707317138E-2</v>
      </c>
    </row>
    <row r="601" spans="1:10" customFormat="1" x14ac:dyDescent="0.25">
      <c r="A601" s="10" t="s">
        <v>0</v>
      </c>
      <c r="B601" s="10">
        <v>44490</v>
      </c>
      <c r="C601" s="143" t="s">
        <v>1012</v>
      </c>
      <c r="D601" s="144" t="s">
        <v>983</v>
      </c>
      <c r="E601" s="145">
        <v>0.64</v>
      </c>
      <c r="F601" s="145">
        <v>0.33</v>
      </c>
      <c r="G601" s="146">
        <v>44491</v>
      </c>
      <c r="H601" s="147">
        <v>0.69</v>
      </c>
      <c r="I601" s="148">
        <f t="shared" si="92"/>
        <v>7.8125E-2</v>
      </c>
      <c r="J601" s="64">
        <f>(H601-E601)/(E601-F601)</f>
        <v>0.16129032258064493</v>
      </c>
    </row>
    <row r="602" spans="1:10" customFormat="1" x14ac:dyDescent="0.25">
      <c r="A602" s="10" t="s">
        <v>0</v>
      </c>
      <c r="B602" s="10" t="s">
        <v>1016</v>
      </c>
      <c r="C602" s="143" t="s">
        <v>1015</v>
      </c>
      <c r="D602" s="144" t="s">
        <v>993</v>
      </c>
      <c r="E602" s="145">
        <v>4.0999999999999996</v>
      </c>
      <c r="F602" s="145">
        <v>2.73</v>
      </c>
      <c r="G602" s="146">
        <v>44498</v>
      </c>
      <c r="H602" s="147">
        <v>3.58</v>
      </c>
      <c r="I602" s="148">
        <f t="shared" si="92"/>
        <v>-0.12682926829268282</v>
      </c>
      <c r="J602" s="64">
        <f>(H602-E602)/(E602-F602)</f>
        <v>-0.3795620437956202</v>
      </c>
    </row>
    <row r="603" spans="1:10" customFormat="1" x14ac:dyDescent="0.25">
      <c r="A603" s="10" t="s">
        <v>0</v>
      </c>
      <c r="B603" s="10">
        <v>44494</v>
      </c>
      <c r="C603" s="143" t="s">
        <v>989</v>
      </c>
      <c r="D603" s="144" t="s">
        <v>988</v>
      </c>
      <c r="E603" s="145">
        <v>7.65</v>
      </c>
      <c r="F603" s="145">
        <v>5.68</v>
      </c>
      <c r="G603" s="146">
        <v>44502</v>
      </c>
      <c r="H603" s="147">
        <v>9.6300000000000008</v>
      </c>
      <c r="I603" s="148">
        <f t="shared" si="92"/>
        <v>0.25882352941176467</v>
      </c>
      <c r="J603" s="64">
        <f t="shared" ref="J603" si="97">(H603-E603)/(E603-F603)</f>
        <v>1.0050761421319796</v>
      </c>
    </row>
    <row r="604" spans="1:10" customFormat="1" x14ac:dyDescent="0.25">
      <c r="A604" s="10" t="s">
        <v>0</v>
      </c>
      <c r="B604" s="10">
        <v>44496</v>
      </c>
      <c r="C604" s="143" t="s">
        <v>1001</v>
      </c>
      <c r="D604" s="144" t="s">
        <v>1002</v>
      </c>
      <c r="E604" s="145">
        <v>0.73</v>
      </c>
      <c r="F604" s="145">
        <v>0.49</v>
      </c>
      <c r="G604" s="146">
        <v>44502</v>
      </c>
      <c r="H604" s="147">
        <v>0.74</v>
      </c>
      <c r="I604" s="148">
        <f t="shared" si="92"/>
        <v>1.3698630136986356E-2</v>
      </c>
      <c r="J604" s="64">
        <f>(H604-E604)/(E604-F604)</f>
        <v>4.1666666666666706E-2</v>
      </c>
    </row>
    <row r="605" spans="1:10" customFormat="1" x14ac:dyDescent="0.25">
      <c r="A605" s="10" t="s">
        <v>0</v>
      </c>
      <c r="B605" s="10" t="s">
        <v>1017</v>
      </c>
      <c r="C605" s="143" t="s">
        <v>1018</v>
      </c>
      <c r="D605" s="144" t="s">
        <v>1005</v>
      </c>
      <c r="E605" s="145">
        <v>11.685</v>
      </c>
      <c r="F605" s="145">
        <v>6.13</v>
      </c>
      <c r="G605" s="146">
        <v>44502</v>
      </c>
      <c r="H605" s="147">
        <v>14.36</v>
      </c>
      <c r="I605" s="148">
        <f t="shared" si="92"/>
        <v>0.22892597347026089</v>
      </c>
      <c r="J605" s="64">
        <f>(H605-E605)/(E605-F605)</f>
        <v>0.4815481548154813</v>
      </c>
    </row>
    <row r="606" spans="1:10" customFormat="1" x14ac:dyDescent="0.25">
      <c r="A606" s="10" t="s">
        <v>0</v>
      </c>
      <c r="B606" s="10" t="s">
        <v>1017</v>
      </c>
      <c r="C606" s="143" t="s">
        <v>1019</v>
      </c>
      <c r="D606" s="144" t="s">
        <v>1006</v>
      </c>
      <c r="E606" s="145">
        <v>10.92</v>
      </c>
      <c r="F606" s="145">
        <v>7.05</v>
      </c>
      <c r="G606" s="146">
        <v>44502</v>
      </c>
      <c r="H606" s="147">
        <v>13.78</v>
      </c>
      <c r="I606" s="148">
        <f t="shared" si="92"/>
        <v>0.26190476190476186</v>
      </c>
      <c r="J606" s="64">
        <f>(H606-E606)/(E606-F606)</f>
        <v>0.73901808785529699</v>
      </c>
    </row>
    <row r="607" spans="1:10" customFormat="1" x14ac:dyDescent="0.25">
      <c r="B607" s="10">
        <v>44494</v>
      </c>
      <c r="C607" s="143" t="s">
        <v>986</v>
      </c>
      <c r="D607" s="144" t="s">
        <v>987</v>
      </c>
      <c r="E607" s="145">
        <v>9.25</v>
      </c>
      <c r="F607" s="145">
        <v>5.07</v>
      </c>
      <c r="G607" s="146">
        <v>44503</v>
      </c>
      <c r="H607" s="147">
        <v>5.81</v>
      </c>
      <c r="I607" s="148">
        <f t="shared" si="92"/>
        <v>-0.37189189189189198</v>
      </c>
      <c r="J607" s="64">
        <f t="shared" ref="J607" si="98">(H607-E607)/(E607-F607)</f>
        <v>-0.82296650717703368</v>
      </c>
    </row>
    <row r="608" spans="1:10" customFormat="1" x14ac:dyDescent="0.25">
      <c r="A608" s="10" t="s">
        <v>0</v>
      </c>
      <c r="B608" s="10">
        <v>44501</v>
      </c>
      <c r="C608" s="143" t="s">
        <v>1023</v>
      </c>
      <c r="D608" s="144" t="s">
        <v>1022</v>
      </c>
      <c r="E608" s="145">
        <v>7.35</v>
      </c>
      <c r="F608" s="145">
        <v>4.01</v>
      </c>
      <c r="G608" s="146">
        <v>44504</v>
      </c>
      <c r="H608" s="147">
        <v>9.67</v>
      </c>
      <c r="I608" s="148">
        <f>(H608/E608-1)</f>
        <v>0.31564625850340144</v>
      </c>
      <c r="J608" s="64">
        <f>(H608-E608)/(E608-F608)</f>
        <v>0.69461077844311392</v>
      </c>
    </row>
    <row r="609" spans="1:10" customFormat="1" x14ac:dyDescent="0.25">
      <c r="A609" s="10" t="s">
        <v>0</v>
      </c>
      <c r="B609" s="10" t="s">
        <v>1027</v>
      </c>
      <c r="C609" s="143" t="s">
        <v>1028</v>
      </c>
      <c r="D609" s="144" t="s">
        <v>994</v>
      </c>
      <c r="E609" s="145">
        <v>4.6050000000000004</v>
      </c>
      <c r="F609" s="145">
        <v>2.78</v>
      </c>
      <c r="G609" s="146">
        <v>44508</v>
      </c>
      <c r="H609" s="147">
        <v>3.73</v>
      </c>
      <c r="I609" s="148">
        <f t="shared" ref="I609:I621" si="99">(H609/E609-1)</f>
        <v>-0.19001085776330084</v>
      </c>
      <c r="J609" s="64">
        <f>(H609-E609)/(E609-F609)</f>
        <v>-0.47945205479452063</v>
      </c>
    </row>
    <row r="610" spans="1:10" customFormat="1" x14ac:dyDescent="0.25">
      <c r="A610" s="10" t="s">
        <v>0</v>
      </c>
      <c r="B610" s="10" t="s">
        <v>1033</v>
      </c>
      <c r="C610" s="143" t="s">
        <v>1035</v>
      </c>
      <c r="D610" s="144" t="s">
        <v>1034</v>
      </c>
      <c r="E610" s="145">
        <v>6.7050000000000001</v>
      </c>
      <c r="F610" s="145">
        <v>4.8899999999999997</v>
      </c>
      <c r="G610" s="146">
        <v>44510</v>
      </c>
      <c r="H610" s="147">
        <v>9.4600000000000009</v>
      </c>
      <c r="I610" s="148">
        <f t="shared" si="99"/>
        <v>0.41088739746457881</v>
      </c>
      <c r="J610" s="64">
        <f t="shared" ref="J610:J612" si="100">(H610-E610)/(E610-F610)</f>
        <v>1.5179063360881544</v>
      </c>
    </row>
    <row r="611" spans="1:10" customFormat="1" x14ac:dyDescent="0.25">
      <c r="A611" s="10" t="s">
        <v>0</v>
      </c>
      <c r="B611" s="10">
        <v>44508</v>
      </c>
      <c r="C611" s="143" t="s">
        <v>1041</v>
      </c>
      <c r="D611" s="144" t="s">
        <v>1040</v>
      </c>
      <c r="E611" s="145">
        <v>2.84</v>
      </c>
      <c r="F611" s="145">
        <v>1.77</v>
      </c>
      <c r="G611" s="146">
        <v>44511</v>
      </c>
      <c r="H611" s="147">
        <v>3.07</v>
      </c>
      <c r="I611" s="148">
        <f t="shared" si="99"/>
        <v>8.098591549295775E-2</v>
      </c>
      <c r="J611" s="64">
        <f t="shared" si="100"/>
        <v>0.21495327102803741</v>
      </c>
    </row>
    <row r="612" spans="1:10" customFormat="1" x14ac:dyDescent="0.25">
      <c r="A612" s="10" t="s">
        <v>0</v>
      </c>
      <c r="B612" s="10">
        <v>44508</v>
      </c>
      <c r="C612" s="143" t="s">
        <v>1042</v>
      </c>
      <c r="D612" s="144" t="s">
        <v>1043</v>
      </c>
      <c r="E612" s="145">
        <v>2.09</v>
      </c>
      <c r="F612" s="145">
        <v>1.37</v>
      </c>
      <c r="G612" s="146">
        <v>44511</v>
      </c>
      <c r="H612" s="147">
        <v>2.27</v>
      </c>
      <c r="I612" s="148">
        <f t="shared" si="99"/>
        <v>8.6124401913875603E-2</v>
      </c>
      <c r="J612" s="64">
        <f t="shared" si="100"/>
        <v>0.25000000000000033</v>
      </c>
    </row>
    <row r="613" spans="1:10" customFormat="1" x14ac:dyDescent="0.25">
      <c r="A613" s="10" t="s">
        <v>0</v>
      </c>
      <c r="B613" s="10">
        <v>44509</v>
      </c>
      <c r="C613" s="143" t="s">
        <v>1047</v>
      </c>
      <c r="D613" s="144" t="s">
        <v>1048</v>
      </c>
      <c r="E613" s="145">
        <v>4.1100000000000003</v>
      </c>
      <c r="F613" s="145">
        <v>2.34</v>
      </c>
      <c r="G613" s="146">
        <v>44511</v>
      </c>
      <c r="H613" s="147">
        <v>3.13</v>
      </c>
      <c r="I613" s="148">
        <f t="shared" si="99"/>
        <v>-0.23844282238442827</v>
      </c>
      <c r="J613" s="64">
        <f>(H613-E613)/(E613-F613)</f>
        <v>-0.55367231638418091</v>
      </c>
    </row>
    <row r="614" spans="1:10" customFormat="1" x14ac:dyDescent="0.25">
      <c r="A614" s="10" t="s">
        <v>0</v>
      </c>
      <c r="B614" s="10">
        <v>44516</v>
      </c>
      <c r="C614" s="143" t="s">
        <v>1060</v>
      </c>
      <c r="D614" s="144" t="s">
        <v>1061</v>
      </c>
      <c r="E614" s="145">
        <v>6.75</v>
      </c>
      <c r="F614" s="145">
        <v>4.26</v>
      </c>
      <c r="G614" s="146">
        <v>44518</v>
      </c>
      <c r="H614" s="147">
        <v>9.99</v>
      </c>
      <c r="I614" s="148">
        <f t="shared" si="99"/>
        <v>0.48</v>
      </c>
      <c r="J614" s="64">
        <f t="shared" ref="J614:J618" si="101">(H614-E614)/(E614-F614)</f>
        <v>1.3012048192771084</v>
      </c>
    </row>
    <row r="615" spans="1:10" customFormat="1" x14ac:dyDescent="0.25">
      <c r="A615" s="10" t="s">
        <v>0</v>
      </c>
      <c r="B615" s="10">
        <v>44516</v>
      </c>
      <c r="C615" s="143" t="s">
        <v>1062</v>
      </c>
      <c r="D615" s="144" t="s">
        <v>1063</v>
      </c>
      <c r="E615" s="145">
        <v>9.86</v>
      </c>
      <c r="F615" s="145">
        <v>6.54</v>
      </c>
      <c r="G615" s="146">
        <v>44519</v>
      </c>
      <c r="H615" s="147">
        <v>6.18</v>
      </c>
      <c r="I615" s="148">
        <f t="shared" si="99"/>
        <v>-0.37322515212981744</v>
      </c>
      <c r="J615" s="64">
        <f t="shared" si="101"/>
        <v>-1.1084337349397591</v>
      </c>
    </row>
    <row r="616" spans="1:10" customFormat="1" x14ac:dyDescent="0.25">
      <c r="A616" s="10" t="s">
        <v>0</v>
      </c>
      <c r="B616" s="10">
        <v>44518</v>
      </c>
      <c r="C616" s="143" t="s">
        <v>1078</v>
      </c>
      <c r="D616" s="144" t="s">
        <v>1079</v>
      </c>
      <c r="E616" s="145">
        <v>8.59</v>
      </c>
      <c r="F616" s="145">
        <v>4.13</v>
      </c>
      <c r="G616" s="146">
        <v>44519</v>
      </c>
      <c r="H616" s="147">
        <v>9.1</v>
      </c>
      <c r="I616" s="148">
        <f t="shared" si="99"/>
        <v>5.9371362048894039E-2</v>
      </c>
      <c r="J616" s="64">
        <f t="shared" si="101"/>
        <v>0.11434977578475332</v>
      </c>
    </row>
    <row r="617" spans="1:10" customFormat="1" x14ac:dyDescent="0.25">
      <c r="B617" s="10">
        <v>44518</v>
      </c>
      <c r="C617" s="143" t="s">
        <v>1075</v>
      </c>
      <c r="D617" s="144" t="s">
        <v>1074</v>
      </c>
      <c r="E617" s="145">
        <v>4.68</v>
      </c>
      <c r="F617" s="145">
        <v>2.89</v>
      </c>
      <c r="G617" s="146">
        <v>44522</v>
      </c>
      <c r="H617" s="147">
        <v>5.43</v>
      </c>
      <c r="I617" s="148">
        <f t="shared" si="99"/>
        <v>0.16025641025641035</v>
      </c>
      <c r="J617" s="64">
        <f t="shared" si="101"/>
        <v>0.41899441340782134</v>
      </c>
    </row>
    <row r="618" spans="1:10" customFormat="1" x14ac:dyDescent="0.25">
      <c r="A618" s="10" t="s">
        <v>0</v>
      </c>
      <c r="B618" s="10">
        <v>44517</v>
      </c>
      <c r="C618" s="143" t="s">
        <v>1069</v>
      </c>
      <c r="D618" s="144" t="s">
        <v>1070</v>
      </c>
      <c r="E618" s="145">
        <v>1.38</v>
      </c>
      <c r="F618" s="145">
        <v>0.65</v>
      </c>
      <c r="G618" s="146">
        <v>44523</v>
      </c>
      <c r="H618" s="147">
        <v>2.3199999999999998</v>
      </c>
      <c r="I618" s="148">
        <f t="shared" si="99"/>
        <v>0.68115942028985499</v>
      </c>
      <c r="J618" s="64">
        <f t="shared" si="101"/>
        <v>1.2876712328767126</v>
      </c>
    </row>
    <row r="619" spans="1:10" customFormat="1" x14ac:dyDescent="0.25">
      <c r="A619" s="10" t="s">
        <v>0</v>
      </c>
      <c r="B619" s="10">
        <v>44518</v>
      </c>
      <c r="C619" s="143" t="s">
        <v>1076</v>
      </c>
      <c r="D619" s="144" t="s">
        <v>1077</v>
      </c>
      <c r="E619" s="145">
        <v>4.5999999999999996</v>
      </c>
      <c r="F619" s="145">
        <v>3.19</v>
      </c>
      <c r="G619" s="146">
        <v>44523</v>
      </c>
      <c r="H619" s="147">
        <v>6.27</v>
      </c>
      <c r="I619" s="148">
        <f t="shared" si="99"/>
        <v>0.36304347826086958</v>
      </c>
      <c r="J619" s="64">
        <f>(H619-E619)/(E619-F619)</f>
        <v>1.1843971631205676</v>
      </c>
    </row>
    <row r="620" spans="1:10" customFormat="1" x14ac:dyDescent="0.25">
      <c r="A620" s="10" t="s">
        <v>0</v>
      </c>
      <c r="B620" s="10">
        <v>44519</v>
      </c>
      <c r="C620" s="143" t="s">
        <v>1089</v>
      </c>
      <c r="D620" s="144" t="s">
        <v>1088</v>
      </c>
      <c r="E620" s="145">
        <v>5.05</v>
      </c>
      <c r="F620" s="145">
        <v>3.74</v>
      </c>
      <c r="G620" s="146">
        <v>44523</v>
      </c>
      <c r="H620" s="147">
        <v>7.02</v>
      </c>
      <c r="I620" s="148">
        <f t="shared" si="99"/>
        <v>0.39009900990099</v>
      </c>
      <c r="J620" s="64">
        <f t="shared" ref="J620:J621" si="102">(H620-E620)/(E620-F620)</f>
        <v>1.5038167938931299</v>
      </c>
    </row>
    <row r="621" spans="1:10" customFormat="1" x14ac:dyDescent="0.25">
      <c r="A621" s="10" t="s">
        <v>0</v>
      </c>
      <c r="B621" s="10">
        <v>44519</v>
      </c>
      <c r="C621" s="143" t="s">
        <v>1090</v>
      </c>
      <c r="D621" s="144" t="s">
        <v>1091</v>
      </c>
      <c r="E621" s="145">
        <v>18.07</v>
      </c>
      <c r="F621" s="145">
        <v>9.5399999999999991</v>
      </c>
      <c r="G621" s="146">
        <v>44523</v>
      </c>
      <c r="H621" s="147">
        <v>18.89</v>
      </c>
      <c r="I621" s="148">
        <f t="shared" si="99"/>
        <v>4.5379081350304329E-2</v>
      </c>
      <c r="J621" s="64">
        <f t="shared" si="102"/>
        <v>9.6131301289566262E-2</v>
      </c>
    </row>
    <row r="622" spans="1:10" customFormat="1" x14ac:dyDescent="0.25">
      <c r="A622" s="10" t="s">
        <v>0</v>
      </c>
      <c r="B622" s="10">
        <v>44523</v>
      </c>
      <c r="C622" s="143" t="s">
        <v>1099</v>
      </c>
      <c r="D622" s="144" t="s">
        <v>1100</v>
      </c>
      <c r="E622" s="145">
        <v>2.75</v>
      </c>
      <c r="F622" s="145">
        <v>2.17</v>
      </c>
      <c r="G622" s="146">
        <v>44524</v>
      </c>
      <c r="H622" s="147">
        <v>2.63</v>
      </c>
      <c r="I622" s="148">
        <f>(H622/E622-1)</f>
        <v>-4.3636363636363695E-2</v>
      </c>
      <c r="J622" s="64">
        <f>(H622-E622)/(E622-F622)</f>
        <v>-0.20689655172413809</v>
      </c>
    </row>
    <row r="623" spans="1:10" customFormat="1" x14ac:dyDescent="0.25">
      <c r="A623" s="10" t="s">
        <v>0</v>
      </c>
      <c r="B623" s="10">
        <v>44523</v>
      </c>
      <c r="C623" s="143" t="s">
        <v>1102</v>
      </c>
      <c r="D623" s="144" t="s">
        <v>1101</v>
      </c>
      <c r="E623" s="145">
        <v>10.64</v>
      </c>
      <c r="F623" s="145">
        <v>7.64</v>
      </c>
      <c r="G623" s="146">
        <v>44524</v>
      </c>
      <c r="H623" s="147">
        <v>10.66</v>
      </c>
      <c r="I623" s="148">
        <f t="shared" ref="I623:I626" si="103">(H623/E623-1)</f>
        <v>1.879699248120259E-3</v>
      </c>
      <c r="J623" s="64">
        <f t="shared" ref="J623:J626" si="104">(H623-E623)/(E623-F623)</f>
        <v>6.6666666666665222E-3</v>
      </c>
    </row>
    <row r="624" spans="1:10" customFormat="1" x14ac:dyDescent="0.25">
      <c r="B624" s="10">
        <v>44523</v>
      </c>
      <c r="C624" s="143" t="s">
        <v>1097</v>
      </c>
      <c r="D624" s="144" t="s">
        <v>1098</v>
      </c>
      <c r="E624" s="145">
        <v>0.86</v>
      </c>
      <c r="F624" s="145">
        <v>0.56999999999999995</v>
      </c>
      <c r="G624" s="146">
        <v>44525</v>
      </c>
      <c r="H624" s="147">
        <v>0.75</v>
      </c>
      <c r="I624" s="148">
        <f t="shared" si="103"/>
        <v>-0.12790697674418605</v>
      </c>
      <c r="J624" s="64">
        <f t="shared" si="104"/>
        <v>-0.37931034482758613</v>
      </c>
    </row>
    <row r="625" spans="1:10" customFormat="1" x14ac:dyDescent="0.25">
      <c r="A625" s="10" t="s">
        <v>0</v>
      </c>
      <c r="B625" s="10">
        <v>44526</v>
      </c>
      <c r="C625" s="143" t="s">
        <v>1111</v>
      </c>
      <c r="D625" s="144" t="s">
        <v>1112</v>
      </c>
      <c r="E625" s="145">
        <v>7.81</v>
      </c>
      <c r="F625" s="145">
        <v>4.2</v>
      </c>
      <c r="G625" s="146" t="s">
        <v>1127</v>
      </c>
      <c r="H625" s="147">
        <v>9.6199999999999992</v>
      </c>
      <c r="I625" s="148">
        <f t="shared" si="103"/>
        <v>0.23175416133162607</v>
      </c>
      <c r="J625" s="64">
        <f t="shared" si="104"/>
        <v>0.50138504155124652</v>
      </c>
    </row>
    <row r="626" spans="1:10" customFormat="1" x14ac:dyDescent="0.25">
      <c r="A626" s="10" t="s">
        <v>0</v>
      </c>
      <c r="B626" s="10">
        <v>44526</v>
      </c>
      <c r="C626" s="143" t="s">
        <v>1113</v>
      </c>
      <c r="D626" s="144" t="s">
        <v>1114</v>
      </c>
      <c r="E626" s="145">
        <v>12.58</v>
      </c>
      <c r="F626" s="145">
        <v>7.12</v>
      </c>
      <c r="G626" s="146" t="s">
        <v>1127</v>
      </c>
      <c r="H626" s="147">
        <v>13.41</v>
      </c>
      <c r="I626" s="148">
        <f t="shared" si="103"/>
        <v>6.5977742448330767E-2</v>
      </c>
      <c r="J626" s="64">
        <f t="shared" si="104"/>
        <v>0.15201465201465203</v>
      </c>
    </row>
    <row r="627" spans="1:10" customFormat="1" x14ac:dyDescent="0.25">
      <c r="A627" s="10" t="s">
        <v>0</v>
      </c>
      <c r="B627" s="10">
        <v>44526</v>
      </c>
      <c r="C627" s="143" t="s">
        <v>1115</v>
      </c>
      <c r="D627" s="144" t="s">
        <v>1116</v>
      </c>
      <c r="E627" s="145">
        <v>6.4</v>
      </c>
      <c r="F627" s="145">
        <v>4.16</v>
      </c>
      <c r="G627" s="146">
        <v>44530</v>
      </c>
      <c r="H627" s="147">
        <v>6.93</v>
      </c>
      <c r="I627" s="148">
        <f>(H627/E627-1)</f>
        <v>8.2812499999999956E-2</v>
      </c>
      <c r="J627" s="64">
        <f>(H627-E627)/(E627-F627)</f>
        <v>0.23660714285714254</v>
      </c>
    </row>
    <row r="628" spans="1:10" customFormat="1" x14ac:dyDescent="0.25">
      <c r="A628" s="10" t="s">
        <v>0</v>
      </c>
      <c r="B628" s="10">
        <v>44526</v>
      </c>
      <c r="C628" s="143" t="s">
        <v>1122</v>
      </c>
      <c r="D628" s="144" t="s">
        <v>1070</v>
      </c>
      <c r="E628" s="145">
        <v>2.15</v>
      </c>
      <c r="F628" s="145">
        <v>1.01</v>
      </c>
      <c r="G628" s="146">
        <v>44532</v>
      </c>
      <c r="H628" s="147">
        <v>2.29</v>
      </c>
      <c r="I628" s="148">
        <f t="shared" ref="I628:I631" si="105">(H628/E628-1)</f>
        <v>6.5116279069767469E-2</v>
      </c>
      <c r="J628" s="64">
        <f t="shared" ref="J628:J632" si="106">(H628-E628)/(E628-F628)</f>
        <v>0.12280701754385977</v>
      </c>
    </row>
    <row r="629" spans="1:10" customFormat="1" x14ac:dyDescent="0.25">
      <c r="A629" s="10" t="s">
        <v>0</v>
      </c>
      <c r="B629" s="10">
        <v>44532</v>
      </c>
      <c r="C629" s="143" t="s">
        <v>1141</v>
      </c>
      <c r="D629" s="144" t="s">
        <v>1140</v>
      </c>
      <c r="E629" s="145">
        <v>7.87</v>
      </c>
      <c r="F629" s="145">
        <v>6.68</v>
      </c>
      <c r="G629" s="146">
        <v>44532</v>
      </c>
      <c r="H629" s="147">
        <v>7.87</v>
      </c>
      <c r="I629" s="148">
        <f t="shared" si="105"/>
        <v>0</v>
      </c>
      <c r="J629" s="64">
        <f t="shared" si="106"/>
        <v>0</v>
      </c>
    </row>
    <row r="630" spans="1:10" customFormat="1" x14ac:dyDescent="0.25">
      <c r="A630" s="10" t="s">
        <v>0</v>
      </c>
      <c r="B630" s="10">
        <v>44532</v>
      </c>
      <c r="C630" s="143" t="s">
        <v>1139</v>
      </c>
      <c r="D630" s="144" t="s">
        <v>1138</v>
      </c>
      <c r="E630" s="145">
        <v>16.73</v>
      </c>
      <c r="F630" s="145">
        <v>13.59</v>
      </c>
      <c r="G630" s="146">
        <v>44533</v>
      </c>
      <c r="H630" s="147">
        <v>16.53</v>
      </c>
      <c r="I630" s="148">
        <f t="shared" si="105"/>
        <v>-1.1954572624028659E-2</v>
      </c>
      <c r="J630" s="64">
        <f t="shared" si="106"/>
        <v>-6.3694267515923331E-2</v>
      </c>
    </row>
    <row r="631" spans="1:10" customFormat="1" x14ac:dyDescent="0.25">
      <c r="B631" s="10">
        <v>44530</v>
      </c>
      <c r="C631" s="143" t="s">
        <v>1132</v>
      </c>
      <c r="D631" s="144" t="s">
        <v>1133</v>
      </c>
      <c r="E631" s="145">
        <v>3.78</v>
      </c>
      <c r="F631" s="145">
        <v>2.13</v>
      </c>
      <c r="G631" s="146">
        <v>44536</v>
      </c>
      <c r="H631" s="147">
        <v>4.3499999999999996</v>
      </c>
      <c r="I631" s="148">
        <f t="shared" si="105"/>
        <v>0.1507936507936507</v>
      </c>
      <c r="J631" s="64">
        <f t="shared" si="106"/>
        <v>0.3454545454545454</v>
      </c>
    </row>
    <row r="632" spans="1:10" customFormat="1" x14ac:dyDescent="0.25">
      <c r="A632" s="10" t="s">
        <v>0</v>
      </c>
      <c r="B632" s="10">
        <v>44533</v>
      </c>
      <c r="C632" s="143" t="s">
        <v>1146</v>
      </c>
      <c r="D632" s="144" t="s">
        <v>1147</v>
      </c>
      <c r="E632" s="145">
        <v>11.98</v>
      </c>
      <c r="F632" s="145">
        <v>6.49</v>
      </c>
      <c r="G632" s="146">
        <v>44537</v>
      </c>
      <c r="H632" s="147">
        <v>14.03</v>
      </c>
      <c r="I632" s="148">
        <f>(H632/E632-1)</f>
        <v>0.171118530884808</v>
      </c>
      <c r="J632" s="64">
        <f t="shared" si="106"/>
        <v>0.37340619307832401</v>
      </c>
    </row>
    <row r="633" spans="1:10" x14ac:dyDescent="0.25">
      <c r="B633" s="10"/>
      <c r="C633" s="13"/>
      <c r="D633" s="36"/>
      <c r="E633" s="16"/>
      <c r="F633" s="16"/>
      <c r="G633" s="12"/>
      <c r="H633" s="19"/>
      <c r="I633" s="18"/>
      <c r="J633" s="64"/>
    </row>
    <row r="634" spans="1:10" x14ac:dyDescent="0.25">
      <c r="B634" s="10"/>
      <c r="C634" s="22" t="s">
        <v>46</v>
      </c>
      <c r="D634" s="15"/>
      <c r="E634" s="13"/>
      <c r="F634" s="13"/>
      <c r="G634" s="23"/>
      <c r="H634" s="60" t="s">
        <v>10</v>
      </c>
      <c r="I634" s="61" t="s">
        <v>8</v>
      </c>
      <c r="J634" s="68">
        <f>SUM(J417:J633)</f>
        <v>27.534860150507242</v>
      </c>
    </row>
    <row r="635" spans="1:10" ht="15.75" thickBot="1" x14ac:dyDescent="0.3">
      <c r="B635" s="10"/>
      <c r="C635" s="22"/>
      <c r="D635" s="15"/>
      <c r="E635" s="13"/>
      <c r="F635" s="13"/>
      <c r="G635" s="23"/>
      <c r="H635" s="11"/>
      <c r="I635" s="24"/>
      <c r="J635" s="14"/>
    </row>
    <row r="636" spans="1:10" ht="18" x14ac:dyDescent="0.25">
      <c r="B636" s="5" t="s">
        <v>0</v>
      </c>
      <c r="C636" s="140" t="s">
        <v>11</v>
      </c>
      <c r="D636" s="65"/>
      <c r="E636" s="30" t="s">
        <v>0</v>
      </c>
      <c r="F636" s="30"/>
      <c r="G636" s="7" t="s">
        <v>0</v>
      </c>
      <c r="H636" s="30" t="s">
        <v>0</v>
      </c>
      <c r="I636" s="30" t="s">
        <v>0</v>
      </c>
      <c r="J636" s="31" t="s">
        <v>0</v>
      </c>
    </row>
    <row r="637" spans="1:10" x14ac:dyDescent="0.25">
      <c r="B637" s="32" t="s">
        <v>5</v>
      </c>
      <c r="C637" s="33" t="s">
        <v>0</v>
      </c>
      <c r="D637" s="33" t="s">
        <v>37</v>
      </c>
      <c r="E637" s="33" t="s">
        <v>1</v>
      </c>
      <c r="F637" s="63" t="s">
        <v>15</v>
      </c>
      <c r="G637" s="34"/>
      <c r="H637" s="33" t="s">
        <v>7</v>
      </c>
      <c r="I637" s="33" t="s">
        <v>4</v>
      </c>
      <c r="J637" s="35" t="s">
        <v>4</v>
      </c>
    </row>
    <row r="638" spans="1:10" x14ac:dyDescent="0.25">
      <c r="B638" s="10"/>
      <c r="C638" s="53" t="s">
        <v>24</v>
      </c>
      <c r="D638" s="53"/>
      <c r="E638" s="36"/>
      <c r="F638" s="53" t="s">
        <v>16</v>
      </c>
      <c r="G638" s="12"/>
      <c r="H638" s="15" t="s">
        <v>12</v>
      </c>
      <c r="I638" s="15" t="s">
        <v>13</v>
      </c>
      <c r="J638" s="55" t="s">
        <v>17</v>
      </c>
    </row>
    <row r="639" spans="1:10" ht="14.25" customHeight="1" x14ac:dyDescent="0.25">
      <c r="B639" s="10"/>
      <c r="C639" s="11" t="s">
        <v>0</v>
      </c>
      <c r="D639" s="36"/>
      <c r="E639" s="36" t="s">
        <v>0</v>
      </c>
      <c r="F639" s="36"/>
      <c r="G639" s="12" t="s">
        <v>0</v>
      </c>
      <c r="H639" s="15" t="s">
        <v>0</v>
      </c>
      <c r="I639" s="15"/>
      <c r="J639" s="37"/>
    </row>
    <row r="640" spans="1:10" customFormat="1" x14ac:dyDescent="0.25">
      <c r="A640" s="10" t="s">
        <v>0</v>
      </c>
      <c r="B640" s="10">
        <v>44532</v>
      </c>
      <c r="C640" s="143" t="s">
        <v>1143</v>
      </c>
      <c r="D640" s="144" t="s">
        <v>1142</v>
      </c>
      <c r="E640" s="145">
        <v>3.8</v>
      </c>
      <c r="F640" s="145">
        <v>2.29</v>
      </c>
      <c r="G640" s="146" t="s">
        <v>0</v>
      </c>
      <c r="H640" s="147">
        <v>3.11</v>
      </c>
      <c r="I640" s="148">
        <f t="shared" ref="I640" si="107">(H640/E640-1)</f>
        <v>-0.18157894736842106</v>
      </c>
      <c r="J640" s="64">
        <f t="shared" ref="J640" si="108">(H640-E640)/(E640-F640)</f>
        <v>-0.45695364238410596</v>
      </c>
    </row>
    <row r="641" spans="1:10" customFormat="1" x14ac:dyDescent="0.25">
      <c r="A641" s="12"/>
      <c r="B641" s="10"/>
      <c r="C641" s="143"/>
      <c r="D641" s="144"/>
      <c r="E641" s="145"/>
      <c r="F641" s="145"/>
      <c r="G641" s="146"/>
      <c r="H641" s="147"/>
      <c r="I641" s="148"/>
      <c r="J641" s="64"/>
    </row>
    <row r="642" spans="1:10" x14ac:dyDescent="0.25">
      <c r="B642" s="10" t="s">
        <v>0</v>
      </c>
      <c r="C642" s="13" t="s">
        <v>0</v>
      </c>
      <c r="D642" s="36"/>
      <c r="E642" s="16" t="s">
        <v>0</v>
      </c>
      <c r="F642" s="16"/>
      <c r="G642" s="12" t="s">
        <v>0</v>
      </c>
      <c r="H642" s="94" t="s">
        <v>0</v>
      </c>
      <c r="I642" s="38" t="s">
        <v>27</v>
      </c>
      <c r="J642" s="68">
        <f>SUM(J639:J641)</f>
        <v>-0.45695364238410596</v>
      </c>
    </row>
    <row r="643" spans="1:10" ht="15.75" thickBot="1" x14ac:dyDescent="0.3">
      <c r="B643" s="10"/>
      <c r="C643" s="13"/>
      <c r="D643" s="36"/>
      <c r="E643" s="16"/>
      <c r="F643" s="16"/>
      <c r="G643" s="12"/>
      <c r="H643" s="94"/>
      <c r="I643" s="38"/>
      <c r="J643" s="68"/>
    </row>
    <row r="644" spans="1:10" ht="30.75" customHeight="1" thickBot="1" x14ac:dyDescent="0.3">
      <c r="B644" s="3" t="s">
        <v>0</v>
      </c>
      <c r="C644" s="2"/>
      <c r="D644" s="134"/>
      <c r="E644" s="117" t="s">
        <v>0</v>
      </c>
      <c r="F644" s="117"/>
      <c r="G644" s="3" t="s">
        <v>0</v>
      </c>
      <c r="H644" s="118" t="s">
        <v>0</v>
      </c>
      <c r="I644" s="119" t="s">
        <v>0</v>
      </c>
      <c r="J644" s="124" t="s">
        <v>0</v>
      </c>
    </row>
    <row r="645" spans="1:10" ht="24" thickBot="1" x14ac:dyDescent="0.4">
      <c r="B645" s="1"/>
      <c r="C645" s="120" t="s">
        <v>47</v>
      </c>
      <c r="D645" s="128"/>
      <c r="E645" s="2"/>
      <c r="F645" s="2"/>
      <c r="G645" s="3"/>
      <c r="H645" s="2"/>
      <c r="I645" s="2"/>
      <c r="J645" s="4"/>
    </row>
    <row r="646" spans="1:10" s="139" customFormat="1" x14ac:dyDescent="0.25">
      <c r="B646" s="42"/>
      <c r="C646" s="46"/>
      <c r="D646" s="56"/>
      <c r="E646" s="17"/>
      <c r="F646" s="17"/>
      <c r="G646" s="45"/>
      <c r="H646" s="21"/>
      <c r="I646" s="43"/>
      <c r="J646" s="44"/>
    </row>
    <row r="647" spans="1:10" s="139" customFormat="1" x14ac:dyDescent="0.25">
      <c r="B647" s="42"/>
      <c r="C647" s="46"/>
      <c r="D647" s="56"/>
      <c r="E647" s="17"/>
      <c r="F647" s="17"/>
      <c r="G647" s="45"/>
      <c r="H647" s="21"/>
      <c r="I647" s="43"/>
      <c r="J647" s="44"/>
    </row>
    <row r="648" spans="1:10" x14ac:dyDescent="0.25">
      <c r="B648" s="52" t="s">
        <v>1</v>
      </c>
      <c r="C648" s="53" t="s">
        <v>2</v>
      </c>
      <c r="D648" s="53" t="s">
        <v>37</v>
      </c>
      <c r="E648" s="53" t="s">
        <v>1</v>
      </c>
      <c r="F648" s="53" t="s">
        <v>15</v>
      </c>
      <c r="G648" s="54" t="s">
        <v>3</v>
      </c>
      <c r="H648" s="53" t="s">
        <v>3</v>
      </c>
      <c r="I648" s="53" t="s">
        <v>4</v>
      </c>
      <c r="J648" s="55" t="s">
        <v>4</v>
      </c>
    </row>
    <row r="649" spans="1:10" x14ac:dyDescent="0.25">
      <c r="A649" s="50" t="s">
        <v>0</v>
      </c>
      <c r="B649" s="52" t="s">
        <v>5</v>
      </c>
      <c r="C649" s="56"/>
      <c r="D649" s="56"/>
      <c r="E649" s="53" t="s">
        <v>6</v>
      </c>
      <c r="F649" s="53" t="s">
        <v>16</v>
      </c>
      <c r="G649" s="54" t="s">
        <v>5</v>
      </c>
      <c r="H649" s="53" t="s">
        <v>7</v>
      </c>
      <c r="I649" s="53" t="s">
        <v>9</v>
      </c>
      <c r="J649" s="55" t="s">
        <v>17</v>
      </c>
    </row>
    <row r="650" spans="1:10" x14ac:dyDescent="0.25">
      <c r="B650" s="52"/>
      <c r="C650" s="53" t="s">
        <v>34</v>
      </c>
      <c r="D650" s="53"/>
      <c r="E650" s="53"/>
      <c r="F650" s="53"/>
      <c r="G650" s="54"/>
      <c r="H650" s="53"/>
      <c r="I650" s="53"/>
      <c r="J650" s="55"/>
    </row>
    <row r="651" spans="1:10" s="139" customFormat="1" x14ac:dyDescent="0.25">
      <c r="B651" s="52"/>
      <c r="C651" s="53"/>
      <c r="D651" s="53"/>
      <c r="E651" s="53"/>
      <c r="F651" s="53"/>
      <c r="G651" s="54"/>
      <c r="H651" s="53"/>
      <c r="I651" s="53"/>
      <c r="J651" s="55"/>
    </row>
    <row r="652" spans="1:10" customFormat="1" x14ac:dyDescent="0.25">
      <c r="B652" s="10">
        <v>44221</v>
      </c>
      <c r="C652" s="143" t="s">
        <v>121</v>
      </c>
      <c r="D652" s="144" t="s">
        <v>122</v>
      </c>
      <c r="E652" s="145">
        <v>1.47</v>
      </c>
      <c r="F652" s="145">
        <v>1.0900000000000001</v>
      </c>
      <c r="G652" s="146">
        <v>44222</v>
      </c>
      <c r="H652" s="147">
        <v>1.55</v>
      </c>
      <c r="I652" s="148">
        <f t="shared" ref="I652:I669" si="109">(H652/E652-1)</f>
        <v>5.4421768707483054E-2</v>
      </c>
      <c r="J652" s="64">
        <f t="shared" ref="J652:J661" si="110">(H652-E652)/(E652-F652)</f>
        <v>0.21052631578947392</v>
      </c>
    </row>
    <row r="653" spans="1:10" customFormat="1" x14ac:dyDescent="0.25">
      <c r="B653" s="10">
        <v>44224</v>
      </c>
      <c r="C653" s="143" t="s">
        <v>135</v>
      </c>
      <c r="D653" s="144" t="s">
        <v>136</v>
      </c>
      <c r="E653" s="145">
        <v>0.99</v>
      </c>
      <c r="F653" s="145">
        <v>0.68</v>
      </c>
      <c r="G653" s="146">
        <v>44225</v>
      </c>
      <c r="H653" s="147">
        <v>1.1100000000000001</v>
      </c>
      <c r="I653" s="148">
        <f t="shared" si="109"/>
        <v>0.12121212121212133</v>
      </c>
      <c r="J653" s="64">
        <f t="shared" si="110"/>
        <v>0.38709677419354882</v>
      </c>
    </row>
    <row r="654" spans="1:10" customFormat="1" x14ac:dyDescent="0.25">
      <c r="B654" s="10">
        <v>44315</v>
      </c>
      <c r="C654" s="143" t="s">
        <v>448</v>
      </c>
      <c r="D654" s="144" t="s">
        <v>447</v>
      </c>
      <c r="E654" s="145">
        <v>16.2</v>
      </c>
      <c r="F654" s="145">
        <v>10.82</v>
      </c>
      <c r="G654" s="146">
        <v>44319</v>
      </c>
      <c r="H654" s="147">
        <v>12.89</v>
      </c>
      <c r="I654" s="148">
        <f t="shared" si="109"/>
        <v>-0.20432098765432094</v>
      </c>
      <c r="J654" s="64">
        <f t="shared" si="110"/>
        <v>-0.61524163568773227</v>
      </c>
    </row>
    <row r="655" spans="1:10" customFormat="1" x14ac:dyDescent="0.25">
      <c r="B655" s="10" t="s">
        <v>568</v>
      </c>
      <c r="C655" s="143" t="s">
        <v>569</v>
      </c>
      <c r="D655" s="144" t="s">
        <v>551</v>
      </c>
      <c r="E655" s="145">
        <v>68.025000000000006</v>
      </c>
      <c r="F655" s="145">
        <v>33.090000000000003</v>
      </c>
      <c r="G655" s="146">
        <v>44368</v>
      </c>
      <c r="H655" s="147">
        <v>80.599999999999994</v>
      </c>
      <c r="I655" s="148">
        <f t="shared" si="109"/>
        <v>0.1848585079015066</v>
      </c>
      <c r="J655" s="64">
        <f t="shared" si="110"/>
        <v>0.3599542006583652</v>
      </c>
    </row>
    <row r="656" spans="1:10" customFormat="1" x14ac:dyDescent="0.25">
      <c r="B656" s="10">
        <v>44369</v>
      </c>
      <c r="C656" s="143" t="s">
        <v>596</v>
      </c>
      <c r="D656" s="144" t="s">
        <v>597</v>
      </c>
      <c r="E656" s="145">
        <v>47.03</v>
      </c>
      <c r="F656" s="145">
        <v>41.11</v>
      </c>
      <c r="G656" s="146">
        <v>44371</v>
      </c>
      <c r="H656" s="147">
        <v>49.55</v>
      </c>
      <c r="I656" s="148">
        <f t="shared" si="109"/>
        <v>5.3582819476929444E-2</v>
      </c>
      <c r="J656" s="64">
        <f t="shared" si="110"/>
        <v>0.42567567567567488</v>
      </c>
    </row>
    <row r="657" spans="1:12" customFormat="1" x14ac:dyDescent="0.25">
      <c r="B657" s="10">
        <v>44393</v>
      </c>
      <c r="C657" s="143" t="s">
        <v>660</v>
      </c>
      <c r="D657" s="144" t="s">
        <v>659</v>
      </c>
      <c r="E657" s="145">
        <v>1.53</v>
      </c>
      <c r="F657" s="145">
        <v>1.01</v>
      </c>
      <c r="G657" s="146">
        <v>44396</v>
      </c>
      <c r="H657" s="147">
        <v>1.94</v>
      </c>
      <c r="I657" s="148">
        <f t="shared" si="109"/>
        <v>0.26797385620915026</v>
      </c>
      <c r="J657" s="64">
        <f t="shared" si="110"/>
        <v>0.78846153846153832</v>
      </c>
    </row>
    <row r="658" spans="1:12" customFormat="1" x14ac:dyDescent="0.25">
      <c r="B658" s="10">
        <v>44397</v>
      </c>
      <c r="C658" s="143" t="s">
        <v>668</v>
      </c>
      <c r="D658" s="144" t="s">
        <v>669</v>
      </c>
      <c r="E658" s="145">
        <v>136.44</v>
      </c>
      <c r="F658" s="145">
        <v>108.3</v>
      </c>
      <c r="G658" s="146">
        <v>44399</v>
      </c>
      <c r="H658" s="147">
        <v>123.99</v>
      </c>
      <c r="I658" s="148">
        <f t="shared" si="109"/>
        <v>-9.1248900615655271E-2</v>
      </c>
      <c r="J658" s="64">
        <f t="shared" si="110"/>
        <v>-0.44243070362473358</v>
      </c>
    </row>
    <row r="659" spans="1:12" customFormat="1" ht="15.75" customHeight="1" x14ac:dyDescent="0.25">
      <c r="B659" s="10">
        <v>44400</v>
      </c>
      <c r="C659" s="143" t="s">
        <v>688</v>
      </c>
      <c r="D659" s="144" t="s">
        <v>689</v>
      </c>
      <c r="E659" s="145">
        <v>2.14</v>
      </c>
      <c r="F659" s="145">
        <v>1.54</v>
      </c>
      <c r="G659" s="146">
        <v>44406</v>
      </c>
      <c r="H659" s="147">
        <v>1.84</v>
      </c>
      <c r="I659" s="148">
        <f t="shared" si="109"/>
        <v>-0.14018691588785048</v>
      </c>
      <c r="J659" s="64">
        <f t="shared" si="110"/>
        <v>-0.5</v>
      </c>
    </row>
    <row r="660" spans="1:12" customFormat="1" x14ac:dyDescent="0.25">
      <c r="B660" s="10">
        <v>44404</v>
      </c>
      <c r="C660" s="143" t="s">
        <v>695</v>
      </c>
      <c r="D660" s="144" t="s">
        <v>694</v>
      </c>
      <c r="E660" s="145">
        <v>2.33</v>
      </c>
      <c r="F660" s="145">
        <v>1.59</v>
      </c>
      <c r="G660" s="146">
        <v>44413</v>
      </c>
      <c r="H660" s="147">
        <v>1.62</v>
      </c>
      <c r="I660" s="148">
        <f t="shared" si="109"/>
        <v>-0.30472103004291839</v>
      </c>
      <c r="J660" s="64">
        <f t="shared" si="110"/>
        <v>-0.95945945945945943</v>
      </c>
    </row>
    <row r="661" spans="1:12" customFormat="1" x14ac:dyDescent="0.25">
      <c r="B661" s="10">
        <v>44427</v>
      </c>
      <c r="C661" s="143" t="s">
        <v>746</v>
      </c>
      <c r="D661" s="144" t="s">
        <v>745</v>
      </c>
      <c r="E661" s="145">
        <v>38.78</v>
      </c>
      <c r="F661" s="145">
        <v>30.81</v>
      </c>
      <c r="G661" s="146">
        <v>44440</v>
      </c>
      <c r="H661" s="147">
        <v>35.06</v>
      </c>
      <c r="I661" s="148">
        <f t="shared" si="109"/>
        <v>-9.5925734914904526E-2</v>
      </c>
      <c r="J661" s="64">
        <f t="shared" si="110"/>
        <v>-0.46675031367628578</v>
      </c>
    </row>
    <row r="662" spans="1:12" customFormat="1" x14ac:dyDescent="0.25">
      <c r="A662" s="10" t="s">
        <v>0</v>
      </c>
      <c r="B662" s="10">
        <v>44438</v>
      </c>
      <c r="C662" s="143" t="s">
        <v>757</v>
      </c>
      <c r="D662" s="144" t="s">
        <v>758</v>
      </c>
      <c r="E662" s="145">
        <v>5.22</v>
      </c>
      <c r="F662" s="145">
        <v>3.21</v>
      </c>
      <c r="G662" s="146">
        <v>44448</v>
      </c>
      <c r="H662" s="147">
        <v>4.74</v>
      </c>
      <c r="I662" s="148">
        <f t="shared" si="109"/>
        <v>-9.1954022988505635E-2</v>
      </c>
      <c r="J662" s="64">
        <f>(H662-E662)/(E662-F662)</f>
        <v>-0.23880597014925353</v>
      </c>
    </row>
    <row r="663" spans="1:12" customFormat="1" x14ac:dyDescent="0.25">
      <c r="A663" s="10" t="s">
        <v>0</v>
      </c>
      <c r="B663" s="10">
        <v>44461</v>
      </c>
      <c r="C663" s="143" t="s">
        <v>842</v>
      </c>
      <c r="D663" s="144" t="s">
        <v>841</v>
      </c>
      <c r="E663" s="145">
        <v>4.5650000000000004</v>
      </c>
      <c r="F663" s="145">
        <v>3.3</v>
      </c>
      <c r="G663" s="146">
        <v>44462</v>
      </c>
      <c r="H663" s="147">
        <v>3.85</v>
      </c>
      <c r="I663" s="148">
        <f t="shared" si="109"/>
        <v>-0.15662650602409645</v>
      </c>
      <c r="J663" s="64">
        <f>(H663-E663)/(E663-F663)</f>
        <v>-0.56521739130434778</v>
      </c>
    </row>
    <row r="664" spans="1:12" customFormat="1" x14ac:dyDescent="0.25">
      <c r="B664" s="10">
        <v>44466</v>
      </c>
      <c r="C664" s="143" t="s">
        <v>860</v>
      </c>
      <c r="D664" s="144" t="s">
        <v>859</v>
      </c>
      <c r="E664" s="145">
        <v>15.46</v>
      </c>
      <c r="F664" s="145">
        <v>11.61</v>
      </c>
      <c r="G664" s="146">
        <v>44469</v>
      </c>
      <c r="H664" s="147">
        <v>15.78</v>
      </c>
      <c r="I664" s="148">
        <f t="shared" si="109"/>
        <v>2.0698576972832949E-2</v>
      </c>
      <c r="J664" s="64">
        <f t="shared" ref="J664:J666" si="111">(H664-E664)/(E664-F664)</f>
        <v>8.31168831168827E-2</v>
      </c>
    </row>
    <row r="665" spans="1:12" customFormat="1" x14ac:dyDescent="0.25">
      <c r="B665" s="10" t="s">
        <v>1025</v>
      </c>
      <c r="C665" s="143" t="s">
        <v>1026</v>
      </c>
      <c r="D665" s="144" t="s">
        <v>1024</v>
      </c>
      <c r="E665" s="145">
        <v>0.56000000000000005</v>
      </c>
      <c r="F665" s="145">
        <v>0.26</v>
      </c>
      <c r="G665" s="146">
        <v>44502</v>
      </c>
      <c r="H665" s="147">
        <v>0.53</v>
      </c>
      <c r="I665" s="148">
        <f t="shared" si="109"/>
        <v>-5.3571428571428603E-2</v>
      </c>
      <c r="J665" s="64">
        <f t="shared" si="111"/>
        <v>-0.10000000000000007</v>
      </c>
    </row>
    <row r="666" spans="1:12" customFormat="1" x14ac:dyDescent="0.25">
      <c r="A666" s="10" t="s">
        <v>0</v>
      </c>
      <c r="B666" s="10">
        <v>44502</v>
      </c>
      <c r="C666" s="143" t="s">
        <v>1031</v>
      </c>
      <c r="D666" s="144" t="s">
        <v>1032</v>
      </c>
      <c r="E666" s="145">
        <v>0.9</v>
      </c>
      <c r="F666" s="145">
        <v>0.08</v>
      </c>
      <c r="G666" s="146">
        <v>44505</v>
      </c>
      <c r="H666" s="147">
        <v>3.7</v>
      </c>
      <c r="I666" s="148">
        <f t="shared" si="109"/>
        <v>3.1111111111111116</v>
      </c>
      <c r="J666" s="64">
        <f t="shared" si="111"/>
        <v>3.4146341463414633</v>
      </c>
    </row>
    <row r="667" spans="1:12" customFormat="1" x14ac:dyDescent="0.25">
      <c r="A667" s="10" t="s">
        <v>0</v>
      </c>
      <c r="B667" s="10">
        <v>44512</v>
      </c>
      <c r="C667" s="143" t="s">
        <v>1053</v>
      </c>
      <c r="D667" s="144" t="s">
        <v>1052</v>
      </c>
      <c r="E667" s="145">
        <v>4.47</v>
      </c>
      <c r="F667" s="145">
        <v>2.68</v>
      </c>
      <c r="G667" s="146">
        <v>44518</v>
      </c>
      <c r="H667" s="147">
        <v>3.27</v>
      </c>
      <c r="I667" s="148">
        <f t="shared" si="109"/>
        <v>-0.26845637583892612</v>
      </c>
      <c r="J667" s="64">
        <f>(H667-E667)/(E667-F667)</f>
        <v>-0.67039106145251393</v>
      </c>
    </row>
    <row r="668" spans="1:12" customFormat="1" x14ac:dyDescent="0.25">
      <c r="A668" s="10" t="s">
        <v>0</v>
      </c>
      <c r="B668" s="10">
        <v>44525</v>
      </c>
      <c r="C668" s="143" t="s">
        <v>1109</v>
      </c>
      <c r="D668" s="144" t="s">
        <v>1110</v>
      </c>
      <c r="E668" s="151">
        <v>4.9400000000000004</v>
      </c>
      <c r="F668" s="145">
        <v>3.56</v>
      </c>
      <c r="G668" s="146">
        <v>44529</v>
      </c>
      <c r="H668" s="147">
        <v>7.99</v>
      </c>
      <c r="I668" s="148">
        <f t="shared" si="109"/>
        <v>0.61740890688259098</v>
      </c>
      <c r="J668" s="64">
        <f>(H668-E668)/(E668-F668)/2</f>
        <v>1.1050724637681155</v>
      </c>
    </row>
    <row r="669" spans="1:12" customFormat="1" x14ac:dyDescent="0.25">
      <c r="B669" s="10">
        <v>44533</v>
      </c>
      <c r="C669" s="143" t="s">
        <v>1148</v>
      </c>
      <c r="D669" s="144" t="s">
        <v>1149</v>
      </c>
      <c r="E669" s="145">
        <v>0.55500000000000005</v>
      </c>
      <c r="F669" s="145">
        <v>0.26</v>
      </c>
      <c r="G669" s="146">
        <v>44537</v>
      </c>
      <c r="H669" s="147">
        <v>0.26</v>
      </c>
      <c r="I669" s="148">
        <f t="shared" si="109"/>
        <v>-0.53153153153153154</v>
      </c>
      <c r="J669" s="64">
        <f t="shared" ref="J669" si="112">(H669-E669)/(E669-F669)</f>
        <v>-1</v>
      </c>
    </row>
    <row r="670" spans="1:12" x14ac:dyDescent="0.25">
      <c r="B670" s="10"/>
      <c r="C670" s="13"/>
      <c r="D670" s="36"/>
      <c r="E670" s="16"/>
      <c r="F670" s="16"/>
      <c r="G670" s="12"/>
      <c r="H670" s="19"/>
      <c r="I670" s="18"/>
      <c r="J670" s="64"/>
      <c r="L670" s="50" t="s">
        <v>0</v>
      </c>
    </row>
    <row r="671" spans="1:12" x14ac:dyDescent="0.25">
      <c r="B671" s="10"/>
      <c r="C671" s="22" t="s">
        <v>46</v>
      </c>
      <c r="D671" s="15"/>
      <c r="E671" s="13"/>
      <c r="F671" s="13"/>
      <c r="G671" s="23"/>
      <c r="H671" s="60" t="s">
        <v>10</v>
      </c>
      <c r="I671" s="61" t="s">
        <v>8</v>
      </c>
      <c r="J671" s="123">
        <f>SUM(J651:J670)</f>
        <v>1.2162414626507365</v>
      </c>
    </row>
    <row r="672" spans="1:12" ht="15.75" thickBot="1" x14ac:dyDescent="0.3">
      <c r="B672" s="10"/>
      <c r="C672" s="22"/>
      <c r="D672" s="15"/>
      <c r="E672" s="13"/>
      <c r="F672" s="13"/>
      <c r="G672" s="23"/>
      <c r="H672" s="11"/>
      <c r="I672" s="24"/>
      <c r="J672" s="14"/>
    </row>
    <row r="673" spans="2:12" ht="18" x14ac:dyDescent="0.25">
      <c r="B673" s="5" t="s">
        <v>0</v>
      </c>
      <c r="C673" s="140" t="s">
        <v>11</v>
      </c>
      <c r="D673" s="65"/>
      <c r="E673" s="30" t="s">
        <v>0</v>
      </c>
      <c r="F673" s="30"/>
      <c r="G673" s="7" t="s">
        <v>0</v>
      </c>
      <c r="H673" s="30" t="s">
        <v>0</v>
      </c>
      <c r="I673" s="30" t="s">
        <v>0</v>
      </c>
      <c r="J673" s="31" t="s">
        <v>0</v>
      </c>
    </row>
    <row r="674" spans="2:12" ht="21" customHeight="1" x14ac:dyDescent="0.25">
      <c r="B674" s="32" t="s">
        <v>5</v>
      </c>
      <c r="C674" s="33" t="s">
        <v>0</v>
      </c>
      <c r="D674" s="33" t="s">
        <v>37</v>
      </c>
      <c r="E674" s="33" t="s">
        <v>1</v>
      </c>
      <c r="F674" s="63" t="s">
        <v>15</v>
      </c>
      <c r="G674" s="34"/>
      <c r="H674" s="33" t="s">
        <v>7</v>
      </c>
      <c r="I674" s="33" t="s">
        <v>4</v>
      </c>
      <c r="J674" s="35" t="s">
        <v>4</v>
      </c>
    </row>
    <row r="675" spans="2:12" x14ac:dyDescent="0.25">
      <c r="B675" s="10"/>
      <c r="C675" s="53" t="s">
        <v>34</v>
      </c>
      <c r="D675" s="53"/>
      <c r="E675" s="36"/>
      <c r="F675" s="53" t="s">
        <v>16</v>
      </c>
      <c r="G675" s="12"/>
      <c r="H675" s="15" t="s">
        <v>12</v>
      </c>
      <c r="I675" s="15" t="s">
        <v>13</v>
      </c>
      <c r="J675" s="55" t="s">
        <v>17</v>
      </c>
    </row>
    <row r="676" spans="2:12" x14ac:dyDescent="0.25">
      <c r="B676" s="10"/>
      <c r="C676" s="11" t="s">
        <v>0</v>
      </c>
      <c r="D676" s="36"/>
      <c r="E676" s="36" t="s">
        <v>0</v>
      </c>
      <c r="F676" s="36"/>
      <c r="G676" s="12" t="s">
        <v>0</v>
      </c>
      <c r="H676" s="15" t="s">
        <v>0</v>
      </c>
      <c r="I676" s="15"/>
      <c r="J676" s="37"/>
    </row>
    <row r="677" spans="2:12" customFormat="1" x14ac:dyDescent="0.25">
      <c r="B677" s="10" t="s">
        <v>0</v>
      </c>
      <c r="C677" s="143" t="s">
        <v>0</v>
      </c>
      <c r="D677" s="144" t="s">
        <v>0</v>
      </c>
      <c r="E677" s="145" t="s">
        <v>0</v>
      </c>
      <c r="F677" s="145" t="s">
        <v>0</v>
      </c>
      <c r="G677" s="146" t="s">
        <v>0</v>
      </c>
      <c r="H677" s="147" t="s">
        <v>0</v>
      </c>
      <c r="I677" s="148" t="s">
        <v>887</v>
      </c>
      <c r="J677" s="64" t="s">
        <v>0</v>
      </c>
    </row>
    <row r="678" spans="2:12" x14ac:dyDescent="0.25">
      <c r="B678" s="10"/>
      <c r="C678" s="13"/>
      <c r="D678" s="36"/>
      <c r="E678" s="16" t="s">
        <v>0</v>
      </c>
      <c r="F678" s="16"/>
      <c r="G678" s="12"/>
      <c r="H678" s="19"/>
      <c r="I678" s="18"/>
      <c r="J678" s="64"/>
    </row>
    <row r="679" spans="2:12" ht="15.75" thickBot="1" x14ac:dyDescent="0.3">
      <c r="B679" s="25" t="s">
        <v>0</v>
      </c>
      <c r="C679" s="27"/>
      <c r="D679" s="131"/>
      <c r="E679" s="39" t="s">
        <v>0</v>
      </c>
      <c r="F679" s="39"/>
      <c r="G679" s="40" t="s">
        <v>0</v>
      </c>
      <c r="H679" s="91" t="s">
        <v>28</v>
      </c>
      <c r="I679" s="92" t="s">
        <v>27</v>
      </c>
      <c r="J679" s="104">
        <f>SUM(J676:J678)</f>
        <v>0</v>
      </c>
    </row>
    <row r="680" spans="2:12" ht="28.5" customHeight="1" thickBot="1" x14ac:dyDescent="0.3">
      <c r="B680" s="115"/>
      <c r="C680" s="13"/>
      <c r="D680" s="36"/>
      <c r="E680" s="16"/>
      <c r="F680" s="16"/>
      <c r="G680" s="12"/>
      <c r="H680" s="94"/>
      <c r="I680" s="38"/>
      <c r="J680" s="116"/>
    </row>
    <row r="681" spans="2:12" ht="24" thickBot="1" x14ac:dyDescent="0.4">
      <c r="B681" s="1"/>
      <c r="C681" s="120" t="s">
        <v>48</v>
      </c>
      <c r="D681" s="128"/>
      <c r="E681" s="2"/>
      <c r="F681" s="2"/>
      <c r="G681" s="3"/>
      <c r="H681" s="2"/>
      <c r="I681" s="2"/>
      <c r="J681" s="4"/>
    </row>
    <row r="682" spans="2:12" x14ac:dyDescent="0.25">
      <c r="B682" s="42"/>
      <c r="C682" s="46"/>
      <c r="D682" s="56"/>
      <c r="E682" s="17"/>
      <c r="F682" s="17"/>
      <c r="G682" s="45"/>
      <c r="H682" s="21"/>
      <c r="I682" s="43"/>
      <c r="J682" s="44"/>
      <c r="L682" s="50" t="s">
        <v>0</v>
      </c>
    </row>
    <row r="683" spans="2:12" x14ac:dyDescent="0.25">
      <c r="B683" s="42"/>
      <c r="C683" s="46"/>
      <c r="D683" s="56"/>
      <c r="E683" s="17"/>
      <c r="F683" s="17"/>
      <c r="G683" s="45"/>
      <c r="H683" s="21"/>
      <c r="I683" s="43"/>
      <c r="J683" s="44"/>
    </row>
    <row r="684" spans="2:12" x14ac:dyDescent="0.25">
      <c r="B684" s="52" t="s">
        <v>1</v>
      </c>
      <c r="C684" s="53" t="s">
        <v>2</v>
      </c>
      <c r="D684" s="53" t="s">
        <v>37</v>
      </c>
      <c r="E684" s="53" t="s">
        <v>1</v>
      </c>
      <c r="F684" s="53" t="s">
        <v>15</v>
      </c>
      <c r="G684" s="54" t="s">
        <v>3</v>
      </c>
      <c r="H684" s="53" t="s">
        <v>3</v>
      </c>
      <c r="I684" s="53" t="s">
        <v>4</v>
      </c>
      <c r="J684" s="55" t="s">
        <v>4</v>
      </c>
    </row>
    <row r="685" spans="2:12" x14ac:dyDescent="0.25">
      <c r="B685" s="52" t="s">
        <v>5</v>
      </c>
      <c r="C685" s="56"/>
      <c r="D685" s="56"/>
      <c r="E685" s="53" t="s">
        <v>6</v>
      </c>
      <c r="F685" s="53" t="s">
        <v>16</v>
      </c>
      <c r="G685" s="54" t="s">
        <v>5</v>
      </c>
      <c r="H685" s="53" t="s">
        <v>7</v>
      </c>
      <c r="I685" s="53" t="s">
        <v>9</v>
      </c>
      <c r="J685" s="55" t="s">
        <v>17</v>
      </c>
    </row>
    <row r="686" spans="2:12" ht="29.25" customHeight="1" x14ac:dyDescent="0.25">
      <c r="B686" s="52"/>
      <c r="C686" s="53" t="s">
        <v>34</v>
      </c>
      <c r="D686" s="53"/>
      <c r="E686" s="53"/>
      <c r="F686" s="53"/>
      <c r="G686" s="54"/>
      <c r="H686" s="53"/>
      <c r="I686" s="53"/>
      <c r="J686" s="55"/>
    </row>
    <row r="687" spans="2:12" x14ac:dyDescent="0.25">
      <c r="B687" s="52"/>
      <c r="C687" s="53"/>
      <c r="D687" s="53"/>
      <c r="E687" s="53"/>
      <c r="F687" s="53"/>
      <c r="G687" s="54"/>
      <c r="H687" s="53"/>
      <c r="I687" s="53"/>
      <c r="J687" s="55"/>
    </row>
    <row r="688" spans="2:12" x14ac:dyDescent="0.25">
      <c r="B688" s="10" t="s">
        <v>39</v>
      </c>
      <c r="C688" s="13" t="s">
        <v>40</v>
      </c>
      <c r="D688" s="36" t="s">
        <v>38</v>
      </c>
      <c r="E688" s="16">
        <v>16.59</v>
      </c>
      <c r="F688" s="16">
        <v>3.32</v>
      </c>
      <c r="G688" s="12">
        <v>44204</v>
      </c>
      <c r="H688" s="19">
        <v>26.42</v>
      </c>
      <c r="I688" s="18">
        <f>(H688/E688-1)</f>
        <v>0.59252561784207369</v>
      </c>
      <c r="J688" s="64">
        <f>(H688-E688)/(E688-F688)/2</f>
        <v>0.37038432554634521</v>
      </c>
      <c r="L688" s="50" t="s">
        <v>0</v>
      </c>
    </row>
    <row r="689" spans="1:12" x14ac:dyDescent="0.25">
      <c r="B689" s="149">
        <v>2020</v>
      </c>
      <c r="C689" s="13"/>
      <c r="D689" s="36"/>
      <c r="E689" s="16"/>
      <c r="F689" s="16"/>
      <c r="G689" s="12"/>
      <c r="H689" s="19"/>
      <c r="I689" s="18"/>
      <c r="J689" s="64"/>
      <c r="L689" s="50" t="s">
        <v>0</v>
      </c>
    </row>
    <row r="690" spans="1:12" customFormat="1" x14ac:dyDescent="0.25">
      <c r="A690" s="10" t="s">
        <v>0</v>
      </c>
      <c r="B690" s="10">
        <v>44476</v>
      </c>
      <c r="C690" s="143" t="s">
        <v>933</v>
      </c>
      <c r="D690" s="144" t="s">
        <v>932</v>
      </c>
      <c r="E690" s="145">
        <v>6.57</v>
      </c>
      <c r="F690" s="145">
        <v>1.93</v>
      </c>
      <c r="G690" s="146">
        <v>44495</v>
      </c>
      <c r="H690" s="147">
        <v>11.89</v>
      </c>
      <c r="I690" s="148">
        <f t="shared" ref="I690" si="113">(H690/E690-1)</f>
        <v>0.80974124809741244</v>
      </c>
      <c r="J690" s="64">
        <f>(H690-E690)/(E690-F690)</f>
        <v>1.146551724137931</v>
      </c>
    </row>
    <row r="691" spans="1:12" x14ac:dyDescent="0.25">
      <c r="B691" s="10"/>
      <c r="C691" s="13"/>
      <c r="D691" s="36"/>
      <c r="E691" s="16"/>
      <c r="F691" s="16"/>
      <c r="G691" s="12"/>
      <c r="H691" s="141"/>
      <c r="I691" s="18"/>
      <c r="J691" s="64"/>
      <c r="L691" s="50" t="s">
        <v>0</v>
      </c>
    </row>
    <row r="692" spans="1:12" x14ac:dyDescent="0.25">
      <c r="B692" s="10"/>
      <c r="C692" s="13"/>
      <c r="D692" s="36"/>
      <c r="E692" s="16"/>
      <c r="F692" s="16"/>
      <c r="G692" s="12"/>
      <c r="H692" s="19"/>
      <c r="I692" s="18"/>
      <c r="J692" s="64"/>
    </row>
    <row r="693" spans="1:12" x14ac:dyDescent="0.25">
      <c r="B693" s="10"/>
      <c r="C693" s="22" t="s">
        <v>46</v>
      </c>
      <c r="D693" s="15"/>
      <c r="E693" s="13"/>
      <c r="F693" s="13"/>
      <c r="G693" s="23"/>
      <c r="H693" s="60" t="s">
        <v>10</v>
      </c>
      <c r="I693" s="61" t="s">
        <v>8</v>
      </c>
      <c r="J693" s="123">
        <f>SUM(J687:J692)</f>
        <v>1.5169360496842763</v>
      </c>
    </row>
    <row r="694" spans="1:12" ht="15.75" thickBot="1" x14ac:dyDescent="0.3">
      <c r="B694" s="10"/>
      <c r="C694" s="22"/>
      <c r="D694" s="15"/>
      <c r="E694" s="13"/>
      <c r="F694" s="13"/>
      <c r="G694" s="23"/>
      <c r="H694" s="11"/>
      <c r="I694" s="24"/>
      <c r="J694" s="14"/>
    </row>
    <row r="695" spans="1:12" ht="18" x14ac:dyDescent="0.25">
      <c r="B695" s="5" t="s">
        <v>0</v>
      </c>
      <c r="C695" s="140" t="s">
        <v>11</v>
      </c>
      <c r="D695" s="65"/>
      <c r="E695" s="30" t="s">
        <v>0</v>
      </c>
      <c r="F695" s="30"/>
      <c r="G695" s="7" t="s">
        <v>0</v>
      </c>
      <c r="H695" s="30" t="s">
        <v>0</v>
      </c>
      <c r="I695" s="30" t="s">
        <v>0</v>
      </c>
      <c r="J695" s="31" t="s">
        <v>0</v>
      </c>
    </row>
    <row r="696" spans="1:12" x14ac:dyDescent="0.25">
      <c r="B696" s="32" t="s">
        <v>5</v>
      </c>
      <c r="C696" s="33" t="s">
        <v>0</v>
      </c>
      <c r="D696" s="33" t="s">
        <v>37</v>
      </c>
      <c r="E696" s="33" t="s">
        <v>1</v>
      </c>
      <c r="F696" s="63" t="s">
        <v>15</v>
      </c>
      <c r="G696" s="34"/>
      <c r="H696" s="33" t="s">
        <v>7</v>
      </c>
      <c r="I696" s="33" t="s">
        <v>4</v>
      </c>
      <c r="J696" s="35" t="s">
        <v>4</v>
      </c>
    </row>
    <row r="697" spans="1:12" x14ac:dyDescent="0.25">
      <c r="B697" s="10"/>
      <c r="C697" s="53" t="s">
        <v>34</v>
      </c>
      <c r="D697" s="53"/>
      <c r="E697" s="36"/>
      <c r="F697" s="53" t="s">
        <v>16</v>
      </c>
      <c r="G697" s="12"/>
      <c r="H697" s="15" t="s">
        <v>12</v>
      </c>
      <c r="I697" s="15" t="s">
        <v>13</v>
      </c>
      <c r="J697" s="55" t="s">
        <v>17</v>
      </c>
    </row>
    <row r="698" spans="1:12" x14ac:dyDescent="0.25">
      <c r="B698" s="10"/>
      <c r="C698" s="11" t="s">
        <v>0</v>
      </c>
      <c r="D698" s="36"/>
      <c r="E698" s="36" t="s">
        <v>0</v>
      </c>
      <c r="F698" s="36"/>
      <c r="G698" s="12" t="s">
        <v>0</v>
      </c>
      <c r="H698" s="15" t="s">
        <v>0</v>
      </c>
      <c r="I698" s="15"/>
      <c r="J698" s="37"/>
    </row>
    <row r="699" spans="1:12" x14ac:dyDescent="0.25">
      <c r="B699" s="10"/>
      <c r="C699" s="11"/>
      <c r="D699" s="36"/>
      <c r="E699" s="36"/>
      <c r="F699" s="36"/>
      <c r="G699" s="12"/>
      <c r="H699" s="15"/>
      <c r="I699" s="15"/>
      <c r="J699" s="37"/>
    </row>
    <row r="700" spans="1:12" customFormat="1" x14ac:dyDescent="0.25">
      <c r="A700" s="10" t="s">
        <v>0</v>
      </c>
      <c r="B700" s="10" t="s">
        <v>0</v>
      </c>
      <c r="C700" s="143" t="s">
        <v>998</v>
      </c>
      <c r="D700" s="144" t="s">
        <v>0</v>
      </c>
      <c r="E700" s="145" t="s">
        <v>0</v>
      </c>
      <c r="F700" s="145" t="s">
        <v>0</v>
      </c>
      <c r="G700" s="146" t="s">
        <v>0</v>
      </c>
      <c r="H700" s="147" t="s">
        <v>0</v>
      </c>
      <c r="I700" s="148" t="s">
        <v>887</v>
      </c>
      <c r="J700" s="64" t="s">
        <v>0</v>
      </c>
    </row>
    <row r="701" spans="1:12" x14ac:dyDescent="0.25">
      <c r="B701" s="10"/>
      <c r="C701" s="13"/>
      <c r="D701" s="36"/>
      <c r="E701" s="16"/>
      <c r="F701" s="16"/>
      <c r="G701" s="12"/>
      <c r="H701" s="19"/>
      <c r="I701" s="18"/>
      <c r="J701" s="64"/>
    </row>
    <row r="702" spans="1:12" ht="15.75" thickBot="1" x14ac:dyDescent="0.3">
      <c r="B702" s="25" t="s">
        <v>0</v>
      </c>
      <c r="C702" s="27"/>
      <c r="D702" s="131"/>
      <c r="E702" s="39" t="s">
        <v>0</v>
      </c>
      <c r="F702" s="39"/>
      <c r="G702" s="40" t="s">
        <v>0</v>
      </c>
      <c r="H702" s="91"/>
      <c r="I702" s="92" t="s">
        <v>27</v>
      </c>
      <c r="J702" s="104">
        <f>SUM(J698:J701)</f>
        <v>0</v>
      </c>
    </row>
    <row r="703" spans="1:12" ht="15.75" thickBot="1" x14ac:dyDescent="0.3">
      <c r="B703" s="115"/>
      <c r="C703" s="13"/>
      <c r="D703" s="36"/>
      <c r="E703" s="16"/>
      <c r="F703" s="16"/>
      <c r="G703" s="12"/>
      <c r="H703" s="94"/>
      <c r="I703" s="38"/>
      <c r="J703" s="116"/>
    </row>
    <row r="704" spans="1:12" x14ac:dyDescent="0.25">
      <c r="B704" s="79"/>
      <c r="C704" s="49"/>
      <c r="D704" s="49"/>
      <c r="E704" s="80" t="s">
        <v>0</v>
      </c>
      <c r="F704" s="80"/>
      <c r="G704" s="81"/>
      <c r="H704" s="80"/>
      <c r="I704" s="80"/>
      <c r="J704" s="82" t="s">
        <v>0</v>
      </c>
    </row>
    <row r="705" spans="2:10" x14ac:dyDescent="0.25">
      <c r="B705" s="87"/>
      <c r="C705" s="88"/>
      <c r="D705" s="88"/>
      <c r="E705" s="57"/>
      <c r="F705" s="57"/>
      <c r="G705" s="89"/>
      <c r="H705" s="57"/>
      <c r="I705" s="57"/>
      <c r="J705" s="90"/>
    </row>
    <row r="706" spans="2:10" x14ac:dyDescent="0.25">
      <c r="B706" s="83"/>
      <c r="C706" s="85" t="s">
        <v>33</v>
      </c>
      <c r="D706" s="135"/>
      <c r="E706" s="57"/>
      <c r="F706" s="57"/>
      <c r="G706" s="57"/>
      <c r="H706" s="57"/>
      <c r="I706" s="57"/>
      <c r="J706" s="84"/>
    </row>
    <row r="707" spans="2:10" x14ac:dyDescent="0.25">
      <c r="B707" s="83"/>
      <c r="C707" s="57"/>
      <c r="D707" s="136"/>
      <c r="E707" s="57"/>
      <c r="F707" s="57"/>
      <c r="G707" s="86"/>
      <c r="H707" s="57"/>
      <c r="I707" s="57"/>
      <c r="J707" s="84"/>
    </row>
    <row r="708" spans="2:10" x14ac:dyDescent="0.25">
      <c r="B708" s="83"/>
      <c r="C708" s="57" t="s">
        <v>32</v>
      </c>
      <c r="D708" s="136"/>
      <c r="E708" s="57"/>
      <c r="F708" s="57"/>
      <c r="G708" s="57"/>
      <c r="H708" s="57"/>
      <c r="I708" s="57"/>
      <c r="J708" s="123">
        <f>J401+J634+J671+J693</f>
        <v>53.780335283775678</v>
      </c>
    </row>
    <row r="709" spans="2:10" x14ac:dyDescent="0.25">
      <c r="B709" s="83"/>
      <c r="C709" s="57" t="s">
        <v>36</v>
      </c>
      <c r="D709" s="136"/>
      <c r="E709" s="105"/>
      <c r="F709" s="106"/>
      <c r="G709" s="57"/>
      <c r="H709" s="57"/>
      <c r="I709" s="57"/>
      <c r="J709" s="68">
        <f>SUM(J642+J409+J679+J702)</f>
        <v>-0.5000305654610292</v>
      </c>
    </row>
    <row r="710" spans="2:10" x14ac:dyDescent="0.25">
      <c r="B710" s="83"/>
      <c r="C710" s="57"/>
      <c r="D710" s="136"/>
      <c r="E710" s="57"/>
      <c r="F710" s="57"/>
      <c r="G710" s="93"/>
      <c r="H710" s="94"/>
      <c r="I710" s="38"/>
      <c r="J710" s="77"/>
    </row>
    <row r="711" spans="2:10" ht="19.5" thickBot="1" x14ac:dyDescent="0.35">
      <c r="B711" s="107"/>
      <c r="C711" s="108" t="s">
        <v>49</v>
      </c>
      <c r="D711" s="137"/>
      <c r="E711" s="109"/>
      <c r="F711" s="109"/>
      <c r="G711" s="110"/>
      <c r="H711" s="111" t="s">
        <v>29</v>
      </c>
      <c r="I711" s="112" t="s">
        <v>30</v>
      </c>
      <c r="J711" s="113">
        <f>(J708+J709)/100</f>
        <v>0.53280304718314642</v>
      </c>
    </row>
    <row r="713" spans="2:10" x14ac:dyDescent="0.25">
      <c r="G713" s="50" t="s">
        <v>0</v>
      </c>
    </row>
    <row r="715" spans="2:10" ht="15.75" x14ac:dyDescent="0.25">
      <c r="B715" s="142" t="s">
        <v>35</v>
      </c>
    </row>
    <row r="716" spans="2:10" x14ac:dyDescent="0.25">
      <c r="C716" s="50" t="s">
        <v>0</v>
      </c>
      <c r="G716" s="50" t="s"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Hebelprodukte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2021-12-07T09:01:57Z</dcterms:modified>
</cp:coreProperties>
</file>