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9528" windowWidth="12600" windowHeight="2868"/>
  </bookViews>
  <sheets>
    <sheet name="Hebelprodukte" sheetId="2" r:id="rId1"/>
    <sheet name="Stillhalter" sheetId="3" r:id="rId2"/>
  </sheets>
  <calcPr calcId="145621"/>
</workbook>
</file>

<file path=xl/calcChain.xml><?xml version="1.0" encoding="utf-8"?>
<calcChain xmlns="http://schemas.openxmlformats.org/spreadsheetml/2006/main">
  <c r="I548" i="2" l="1"/>
  <c r="H548" i="2"/>
  <c r="I547" i="2"/>
  <c r="H547" i="2"/>
  <c r="I546" i="2"/>
  <c r="H546" i="2"/>
  <c r="I584" i="2" l="1"/>
  <c r="H584" i="2"/>
  <c r="I545" i="2" l="1"/>
  <c r="H545" i="2"/>
  <c r="I544" i="2" l="1"/>
  <c r="H544" i="2"/>
  <c r="I151" i="2"/>
  <c r="H151" i="2"/>
  <c r="I543" i="2" l="1"/>
  <c r="H543" i="2"/>
  <c r="I542" i="2" l="1"/>
  <c r="H542" i="2"/>
  <c r="I150" i="2" l="1"/>
  <c r="H150" i="2"/>
  <c r="I149" i="2" l="1"/>
  <c r="H149" i="2"/>
  <c r="I264" i="2"/>
  <c r="H264" i="2"/>
  <c r="I541" i="2" l="1"/>
  <c r="H541" i="2"/>
  <c r="I540" i="2" l="1"/>
  <c r="H540" i="2"/>
  <c r="I148" i="2"/>
  <c r="H148" i="2"/>
  <c r="I263" i="2" l="1"/>
  <c r="H263" i="2"/>
  <c r="I539" i="2" l="1"/>
  <c r="H539" i="2"/>
  <c r="I147" i="2" l="1"/>
  <c r="H147" i="2"/>
  <c r="I146" i="2" l="1"/>
  <c r="H146" i="2"/>
  <c r="I538" i="2" l="1"/>
  <c r="H538" i="2"/>
  <c r="I537" i="2"/>
  <c r="H537" i="2"/>
  <c r="I145" i="2" l="1"/>
  <c r="H145" i="2"/>
  <c r="I536" i="2" l="1"/>
  <c r="H536" i="2"/>
  <c r="I144" i="2" l="1"/>
  <c r="H144" i="2"/>
  <c r="I143" i="2"/>
  <c r="H143" i="2"/>
  <c r="I533" i="2"/>
  <c r="H533" i="2"/>
  <c r="I535" i="2"/>
  <c r="H535" i="2"/>
  <c r="I534" i="2"/>
  <c r="H534" i="2"/>
  <c r="I142" i="2" l="1"/>
  <c r="H142" i="2"/>
  <c r="I532" i="2"/>
  <c r="H532" i="2"/>
  <c r="I531" i="2" l="1"/>
  <c r="H531" i="2"/>
  <c r="I141" i="2" l="1"/>
  <c r="H141" i="2"/>
  <c r="I530" i="2"/>
  <c r="H530" i="2"/>
  <c r="I140" i="2" l="1"/>
  <c r="H140" i="2"/>
  <c r="I529" i="2" l="1"/>
  <c r="H529" i="2"/>
  <c r="I139" i="2" l="1"/>
  <c r="H139" i="2"/>
  <c r="I312" i="2"/>
  <c r="H312" i="2"/>
  <c r="I528" i="2" l="1"/>
  <c r="H528" i="2"/>
  <c r="I527" i="2" l="1"/>
  <c r="H527" i="2"/>
  <c r="I138" i="2"/>
  <c r="H138" i="2"/>
  <c r="I137" i="2" l="1"/>
  <c r="H137" i="2"/>
  <c r="I346" i="2"/>
  <c r="H346" i="2"/>
  <c r="I197" i="2"/>
  <c r="H197" i="2"/>
  <c r="I136" i="2" l="1"/>
  <c r="H136" i="2"/>
  <c r="I135" i="2" l="1"/>
  <c r="H135" i="2"/>
  <c r="I345" i="2" l="1"/>
  <c r="H345" i="2"/>
  <c r="I526" i="2" l="1"/>
  <c r="H526" i="2"/>
  <c r="I134" i="2" l="1"/>
  <c r="H134" i="2"/>
  <c r="I262" i="2"/>
  <c r="H262" i="2"/>
  <c r="I298" i="2"/>
  <c r="H298" i="2"/>
  <c r="I344" i="2" l="1"/>
  <c r="H344" i="2"/>
  <c r="I133" i="2"/>
  <c r="H133" i="2"/>
  <c r="I132" i="2" l="1"/>
  <c r="H132" i="2"/>
  <c r="I131" i="2" l="1"/>
  <c r="H131" i="2"/>
  <c r="I525" i="2"/>
  <c r="H525" i="2"/>
  <c r="I261" i="2" l="1"/>
  <c r="H261" i="2"/>
  <c r="I524" i="2" l="1"/>
  <c r="H524" i="2"/>
  <c r="I130" i="2"/>
  <c r="H130" i="2"/>
  <c r="I523" i="2" l="1"/>
  <c r="H523" i="2"/>
  <c r="I129" i="2"/>
  <c r="H129" i="2"/>
  <c r="I522" i="2" l="1"/>
  <c r="H522" i="2"/>
  <c r="I521" i="2" l="1"/>
  <c r="H521" i="2"/>
  <c r="I343" i="2"/>
  <c r="H343" i="2"/>
  <c r="I520" i="2"/>
  <c r="H520" i="2"/>
  <c r="I196" i="2" l="1"/>
  <c r="H196" i="2"/>
  <c r="I128" i="2" l="1"/>
  <c r="H128" i="2"/>
  <c r="I127" i="2"/>
  <c r="H127" i="2"/>
  <c r="I519" i="2" l="1"/>
  <c r="H519" i="2"/>
  <c r="I126" i="2"/>
  <c r="H126" i="2"/>
  <c r="I125" i="2" l="1"/>
  <c r="H125" i="2"/>
  <c r="I297" i="2" l="1"/>
  <c r="H297" i="2"/>
  <c r="I195" i="2" l="1"/>
  <c r="H195" i="2"/>
  <c r="I124" i="2" l="1"/>
  <c r="H124" i="2"/>
  <c r="I260" i="2" l="1"/>
  <c r="H260" i="2"/>
  <c r="I259" i="2" l="1"/>
  <c r="H259" i="2"/>
  <c r="I123" i="2" l="1"/>
  <c r="H123" i="2"/>
  <c r="I518" i="2" l="1"/>
  <c r="H518" i="2"/>
  <c r="I517" i="2"/>
  <c r="H517" i="2"/>
  <c r="I220" i="2" l="1"/>
  <c r="H220" i="2"/>
  <c r="I516" i="2"/>
  <c r="H516" i="2"/>
  <c r="I515" i="2" l="1"/>
  <c r="H515" i="2"/>
  <c r="I122" i="2" l="1"/>
  <c r="H122" i="2"/>
  <c r="I121" i="2" l="1"/>
  <c r="H121" i="2"/>
  <c r="I120" i="2"/>
  <c r="H120" i="2"/>
  <c r="I514" i="2"/>
  <c r="H514" i="2"/>
  <c r="I342" i="2" l="1"/>
  <c r="H342" i="2"/>
  <c r="I513" i="2"/>
  <c r="H513" i="2"/>
  <c r="I119" i="2" l="1"/>
  <c r="H119" i="2"/>
  <c r="I512" i="2"/>
  <c r="H512" i="2"/>
  <c r="I118" i="2"/>
  <c r="H118" i="2"/>
  <c r="I117" i="2" l="1"/>
  <c r="H117" i="2"/>
  <c r="I511" i="2" l="1"/>
  <c r="H511" i="2"/>
  <c r="I510" i="2"/>
  <c r="H510" i="2"/>
  <c r="I509" i="2" l="1"/>
  <c r="H509" i="2"/>
  <c r="I296" i="2"/>
  <c r="H296" i="2"/>
  <c r="I116" i="2" l="1"/>
  <c r="H116" i="2"/>
  <c r="I194" i="2"/>
  <c r="H194" i="2"/>
  <c r="I219" i="2" l="1"/>
  <c r="H219" i="2"/>
  <c r="I508" i="2" l="1"/>
  <c r="H508" i="2"/>
  <c r="I507" i="2" l="1"/>
  <c r="H507" i="2"/>
  <c r="I506" i="2" l="1"/>
  <c r="H506" i="2"/>
  <c r="I505" i="2"/>
  <c r="H505" i="2"/>
  <c r="I115" i="2" l="1"/>
  <c r="H115" i="2"/>
  <c r="I504" i="2" l="1"/>
  <c r="H504" i="2"/>
  <c r="I583" i="2" l="1"/>
  <c r="H583" i="2"/>
  <c r="I582" i="2"/>
  <c r="H582" i="2"/>
  <c r="I114" i="2" l="1"/>
  <c r="H114" i="2"/>
  <c r="I503" i="2"/>
  <c r="H503" i="2"/>
  <c r="I502" i="2"/>
  <c r="H502" i="2"/>
  <c r="I113" i="2" l="1"/>
  <c r="H113" i="2"/>
  <c r="I501" i="2" l="1"/>
  <c r="H501" i="2"/>
  <c r="I341" i="2" l="1"/>
  <c r="H341" i="2"/>
  <c r="I112" i="2"/>
  <c r="H112" i="2"/>
  <c r="I500" i="2" l="1"/>
  <c r="H500" i="2"/>
  <c r="I258" i="2"/>
  <c r="H258" i="2"/>
  <c r="I499" i="2" l="1"/>
  <c r="H499" i="2"/>
  <c r="I111" i="2" l="1"/>
  <c r="H111" i="2"/>
  <c r="I110" i="2" l="1"/>
  <c r="H110" i="2"/>
  <c r="I218" i="2" l="1"/>
  <c r="H218" i="2"/>
  <c r="I498" i="2" l="1"/>
  <c r="H498" i="2"/>
  <c r="I340" i="2" l="1"/>
  <c r="H340" i="2"/>
  <c r="I109" i="2" l="1"/>
  <c r="H109" i="2"/>
  <c r="I497" i="2"/>
  <c r="H497" i="2"/>
  <c r="I311" i="2"/>
  <c r="H311" i="2"/>
  <c r="I496" i="2" l="1"/>
  <c r="H496" i="2"/>
  <c r="I495" i="2"/>
  <c r="H495" i="2"/>
  <c r="I494" i="2"/>
  <c r="H494" i="2"/>
  <c r="I108" i="2"/>
  <c r="H108" i="2"/>
  <c r="I107" i="2" l="1"/>
  <c r="H107" i="2"/>
  <c r="I599" i="2"/>
  <c r="H599" i="2"/>
  <c r="I193" i="2" l="1"/>
  <c r="H193" i="2"/>
  <c r="I192" i="2" l="1"/>
  <c r="H192" i="2"/>
  <c r="I106" i="2"/>
  <c r="H106" i="2"/>
  <c r="I295" i="2"/>
  <c r="H295" i="2"/>
  <c r="I493" i="2"/>
  <c r="H493" i="2"/>
  <c r="I492" i="2"/>
  <c r="H492" i="2"/>
  <c r="I105" i="2" l="1"/>
  <c r="H105" i="2"/>
  <c r="I104" i="2" l="1"/>
  <c r="H104" i="2"/>
  <c r="I294" i="2"/>
  <c r="H294" i="2"/>
  <c r="I580" i="2" l="1"/>
  <c r="H580" i="2"/>
  <c r="I103" i="2"/>
  <c r="H103" i="2"/>
  <c r="I491" i="2" l="1"/>
  <c r="H491" i="2"/>
  <c r="I217" i="2"/>
  <c r="H217" i="2"/>
  <c r="I339" i="2" l="1"/>
  <c r="H339" i="2"/>
  <c r="I257" i="2"/>
  <c r="H257" i="2"/>
  <c r="I490" i="2" l="1"/>
  <c r="H490" i="2"/>
  <c r="I489" i="2"/>
  <c r="H489" i="2"/>
  <c r="I102" i="2" l="1"/>
  <c r="H102" i="2"/>
  <c r="I488" i="2" l="1"/>
  <c r="H488" i="2"/>
  <c r="I100" i="2"/>
  <c r="H100" i="2"/>
  <c r="I487" i="2"/>
  <c r="H487" i="2"/>
  <c r="I256" i="2" l="1"/>
  <c r="H256" i="2"/>
  <c r="I486" i="2" l="1"/>
  <c r="H486" i="2"/>
  <c r="I485" i="2" l="1"/>
  <c r="H485" i="2"/>
  <c r="I484" i="2"/>
  <c r="H484" i="2"/>
  <c r="I483" i="2"/>
  <c r="H483" i="2"/>
  <c r="I482" i="2"/>
  <c r="H482" i="2"/>
  <c r="I481" i="2" l="1"/>
  <c r="H481" i="2"/>
  <c r="I101" i="2" l="1"/>
  <c r="H101" i="2"/>
  <c r="I293" i="2"/>
  <c r="H293" i="2"/>
  <c r="I480" i="2"/>
  <c r="H480" i="2"/>
  <c r="I255" i="2" l="1"/>
  <c r="H255" i="2"/>
  <c r="I579" i="2"/>
  <c r="H579" i="2"/>
  <c r="I578" i="2"/>
  <c r="H578" i="2"/>
  <c r="I99" i="2" l="1"/>
  <c r="H99" i="2"/>
  <c r="I338" i="2" l="1"/>
  <c r="H338" i="2"/>
  <c r="I98" i="2" l="1"/>
  <c r="H98" i="2"/>
  <c r="I479" i="2"/>
  <c r="H479" i="2"/>
  <c r="I292" i="2" l="1"/>
  <c r="H292" i="2"/>
  <c r="I191" i="2" l="1"/>
  <c r="H191" i="2"/>
  <c r="I97" i="2" l="1"/>
  <c r="H97" i="2"/>
  <c r="I291" i="2"/>
  <c r="H291" i="2"/>
  <c r="H596" i="2" l="1"/>
  <c r="I596" i="2"/>
  <c r="H597" i="2"/>
  <c r="I597" i="2"/>
  <c r="H598" i="2"/>
  <c r="I598" i="2"/>
  <c r="I254" i="2" l="1"/>
  <c r="H254" i="2"/>
  <c r="I478" i="2" l="1"/>
  <c r="H478" i="2"/>
  <c r="I477" i="2"/>
  <c r="H477" i="2"/>
  <c r="I476" i="2"/>
  <c r="H476" i="2"/>
  <c r="I475" i="2"/>
  <c r="H475" i="2"/>
  <c r="I474" i="2" l="1"/>
  <c r="H474" i="2"/>
  <c r="I96" i="2" l="1"/>
  <c r="H96" i="2"/>
  <c r="I473" i="2"/>
  <c r="H473" i="2"/>
  <c r="I290" i="2" l="1"/>
  <c r="H290" i="2"/>
  <c r="I190" i="2" l="1"/>
  <c r="H190" i="2"/>
  <c r="I95" i="2"/>
  <c r="H95" i="2"/>
  <c r="I472" i="2" l="1"/>
  <c r="H472" i="2"/>
  <c r="I471" i="2"/>
  <c r="H471" i="2"/>
  <c r="I470" i="2"/>
  <c r="H470" i="2"/>
  <c r="I469" i="2" l="1"/>
  <c r="H469" i="2"/>
  <c r="I468" i="2"/>
  <c r="H468" i="2"/>
  <c r="I467" i="2"/>
  <c r="H467" i="2"/>
  <c r="I466" i="2" l="1"/>
  <c r="H466" i="2"/>
  <c r="I465" i="2" l="1"/>
  <c r="H465" i="2"/>
  <c r="I189" i="2"/>
  <c r="H189" i="2"/>
  <c r="I94" i="2"/>
  <c r="H94" i="2"/>
  <c r="I93" i="2" l="1"/>
  <c r="H93" i="2"/>
  <c r="I464" i="2"/>
  <c r="H464" i="2"/>
  <c r="I92" i="2" l="1"/>
  <c r="H92" i="2"/>
  <c r="I188" i="2" l="1"/>
  <c r="H188" i="2"/>
  <c r="I253" i="2"/>
  <c r="H253" i="2"/>
  <c r="I463" i="2"/>
  <c r="H463" i="2"/>
  <c r="I462" i="2" l="1"/>
  <c r="H462" i="2"/>
  <c r="I91" i="2"/>
  <c r="H91" i="2"/>
  <c r="I461" i="2" l="1"/>
  <c r="H461" i="2"/>
  <c r="I460" i="2" l="1"/>
  <c r="H460" i="2"/>
  <c r="I459" i="2" l="1"/>
  <c r="H459" i="2"/>
  <c r="I289" i="2" l="1"/>
  <c r="H289" i="2"/>
  <c r="I458" i="2" l="1"/>
  <c r="H458" i="2"/>
  <c r="I90" i="2" l="1"/>
  <c r="H90" i="2"/>
  <c r="I187" i="2" l="1"/>
  <c r="H187" i="2"/>
  <c r="I337" i="2" l="1"/>
  <c r="H337" i="2"/>
  <c r="I457" i="2" l="1"/>
  <c r="H457" i="2"/>
  <c r="I456" i="2"/>
  <c r="H456" i="2"/>
  <c r="I455" i="2" l="1"/>
  <c r="H455" i="2"/>
  <c r="I89" i="2"/>
  <c r="H89" i="2"/>
  <c r="I454" i="2" l="1"/>
  <c r="H454" i="2"/>
  <c r="I453" i="2"/>
  <c r="H453" i="2"/>
  <c r="I88" i="2"/>
  <c r="H88" i="2"/>
  <c r="I452" i="2" l="1"/>
  <c r="H452" i="2"/>
  <c r="I288" i="2" l="1"/>
  <c r="H288" i="2"/>
  <c r="I216" i="2" l="1"/>
  <c r="H216" i="2"/>
  <c r="I186" i="2"/>
  <c r="H186" i="2"/>
  <c r="I87" i="2" l="1"/>
  <c r="H87" i="2"/>
  <c r="I451" i="2" l="1"/>
  <c r="H451" i="2"/>
  <c r="I86" i="2" l="1"/>
  <c r="H86" i="2"/>
  <c r="I185" i="2" l="1"/>
  <c r="H185" i="2"/>
  <c r="I184" i="2" l="1"/>
  <c r="H184" i="2"/>
  <c r="I85" i="2" l="1"/>
  <c r="H85" i="2"/>
  <c r="I287" i="2" l="1"/>
  <c r="H287" i="2"/>
  <c r="I252" i="2"/>
  <c r="H252" i="2"/>
  <c r="I183" i="2"/>
  <c r="H183" i="2"/>
  <c r="I450" i="2" l="1"/>
  <c r="H450" i="2"/>
  <c r="I251" i="2" l="1"/>
  <c r="H251" i="2"/>
  <c r="I84" i="2" l="1"/>
  <c r="H84" i="2"/>
  <c r="I286" i="2" l="1"/>
  <c r="H286" i="2"/>
  <c r="I336" i="2" l="1"/>
  <c r="H336" i="2"/>
  <c r="I83" i="2" l="1"/>
  <c r="H83" i="2"/>
  <c r="I310" i="2" l="1"/>
  <c r="H310" i="2"/>
  <c r="I576" i="2" l="1"/>
  <c r="H576" i="2"/>
  <c r="I182" i="2" l="1"/>
  <c r="H182" i="2"/>
  <c r="I82" i="2"/>
  <c r="H82" i="2"/>
  <c r="I449" i="2"/>
  <c r="H449" i="2"/>
  <c r="I448" i="2" l="1"/>
  <c r="H448" i="2"/>
  <c r="I447" i="2"/>
  <c r="H447" i="2"/>
  <c r="I81" i="2" l="1"/>
  <c r="H81" i="2"/>
  <c r="I80" i="2" l="1"/>
  <c r="H80" i="2"/>
  <c r="I446" i="2"/>
  <c r="H446" i="2"/>
  <c r="I79" i="2" l="1"/>
  <c r="H79" i="2"/>
  <c r="I575" i="2" l="1"/>
  <c r="H575" i="2"/>
  <c r="I445" i="2" l="1"/>
  <c r="H445" i="2"/>
  <c r="I444" i="2" l="1"/>
  <c r="H444" i="2"/>
  <c r="I250" i="2" l="1"/>
  <c r="H250" i="2"/>
  <c r="I78" i="2" l="1"/>
  <c r="H78" i="2"/>
  <c r="I443" i="2" l="1"/>
  <c r="H443" i="2"/>
  <c r="I442" i="2"/>
  <c r="H442" i="2"/>
  <c r="I441" i="2" l="1"/>
  <c r="H441" i="2"/>
  <c r="I440" i="2" l="1"/>
  <c r="H440" i="2"/>
  <c r="I77" i="2" l="1"/>
  <c r="H77" i="2"/>
  <c r="I76" i="2"/>
  <c r="H76" i="2"/>
  <c r="I439" i="2" l="1"/>
  <c r="H439" i="2"/>
  <c r="I574" i="2" l="1"/>
  <c r="H574" i="2"/>
  <c r="I438" i="2" l="1"/>
  <c r="H438" i="2"/>
  <c r="I573" i="2" l="1"/>
  <c r="H573" i="2"/>
  <c r="I335" i="2" l="1"/>
  <c r="H335" i="2"/>
  <c r="I75" i="2"/>
  <c r="H75" i="2"/>
  <c r="I215" i="2" l="1"/>
  <c r="H215" i="2"/>
  <c r="I74" i="2" l="1"/>
  <c r="H74" i="2"/>
  <c r="I73" i="2" l="1"/>
  <c r="H73" i="2"/>
  <c r="I437" i="2"/>
  <c r="H437" i="2"/>
  <c r="I72" i="2" l="1"/>
  <c r="H72" i="2"/>
  <c r="I181" i="2"/>
  <c r="H181" i="2"/>
  <c r="I436" i="2" l="1"/>
  <c r="H436" i="2"/>
  <c r="I435" i="2"/>
  <c r="H435" i="2"/>
  <c r="I434" i="2"/>
  <c r="H434" i="2"/>
  <c r="I285" i="2"/>
  <c r="H285" i="2"/>
  <c r="I572" i="2"/>
  <c r="H572" i="2"/>
  <c r="I433" i="2" l="1"/>
  <c r="H433" i="2"/>
  <c r="I432" i="2"/>
  <c r="H432" i="2"/>
  <c r="I431" i="2"/>
  <c r="H431" i="2"/>
  <c r="I71" i="2" l="1"/>
  <c r="H71" i="2"/>
  <c r="I70" i="2" l="1"/>
  <c r="H70" i="2"/>
  <c r="I180" i="2"/>
  <c r="H180" i="2"/>
  <c r="I69" i="2" l="1"/>
  <c r="H69" i="2"/>
  <c r="I68" i="2" l="1"/>
  <c r="H68" i="2"/>
  <c r="I67" i="2" l="1"/>
  <c r="H67" i="2"/>
  <c r="I430" i="2"/>
  <c r="H430" i="2"/>
  <c r="I429" i="2" l="1"/>
  <c r="H429" i="2"/>
  <c r="I179" i="2" l="1"/>
  <c r="H179" i="2"/>
  <c r="I66" i="2" l="1"/>
  <c r="H66" i="2"/>
  <c r="I428" i="2" l="1"/>
  <c r="H428" i="2"/>
  <c r="I571" i="2"/>
  <c r="H571" i="2"/>
  <c r="I570" i="2"/>
  <c r="H570" i="2"/>
  <c r="I249" i="2" l="1"/>
  <c r="H249" i="2"/>
  <c r="I65" i="2" l="1"/>
  <c r="H65" i="2"/>
  <c r="I427" i="2"/>
  <c r="H427" i="2"/>
  <c r="I178" i="2" l="1"/>
  <c r="H178" i="2"/>
  <c r="I64" i="2" l="1"/>
  <c r="H64" i="2"/>
  <c r="I426" i="2" l="1"/>
  <c r="H426" i="2"/>
  <c r="I425" i="2"/>
  <c r="H425" i="2"/>
  <c r="I63" i="2" l="1"/>
  <c r="H63" i="2"/>
  <c r="I284" i="2" l="1"/>
  <c r="H284" i="2"/>
  <c r="I62" i="2"/>
  <c r="H62" i="2"/>
  <c r="I177" i="2"/>
  <c r="H177" i="2"/>
  <c r="I334" i="2" l="1"/>
  <c r="H334" i="2"/>
  <c r="I61" i="2"/>
  <c r="H61" i="2"/>
  <c r="I424" i="2"/>
  <c r="H424" i="2"/>
  <c r="I60" i="2" l="1"/>
  <c r="H60" i="2"/>
  <c r="I423" i="2"/>
  <c r="H423" i="2"/>
  <c r="I59" i="2"/>
  <c r="H59" i="2"/>
  <c r="I176" i="2"/>
  <c r="H176" i="2"/>
  <c r="I422" i="2"/>
  <c r="H422" i="2"/>
  <c r="I58" i="2" l="1"/>
  <c r="H58" i="2"/>
  <c r="I421" i="2" l="1"/>
  <c r="H421" i="2"/>
  <c r="I214" i="2" l="1"/>
  <c r="H214" i="2"/>
  <c r="I57" i="2" l="1"/>
  <c r="H57" i="2"/>
  <c r="I420" i="2"/>
  <c r="H420" i="2"/>
  <c r="I419" i="2" l="1"/>
  <c r="H419" i="2"/>
  <c r="I56" i="2" l="1"/>
  <c r="H56" i="2"/>
  <c r="I333" i="2" l="1"/>
  <c r="H333" i="2"/>
  <c r="I55" i="2" l="1"/>
  <c r="H55" i="2"/>
  <c r="I569" i="2"/>
  <c r="H569" i="2"/>
  <c r="I248" i="2" l="1"/>
  <c r="H248" i="2"/>
  <c r="I418" i="2" l="1"/>
  <c r="H418" i="2"/>
  <c r="I54" i="2" l="1"/>
  <c r="H54" i="2"/>
  <c r="I417" i="2" l="1"/>
  <c r="H417" i="2"/>
  <c r="I416" i="2"/>
  <c r="H416" i="2"/>
  <c r="I53" i="2"/>
  <c r="H53" i="2"/>
  <c r="I415" i="2"/>
  <c r="H415" i="2"/>
  <c r="I414" i="2"/>
  <c r="H414" i="2"/>
  <c r="I247" i="2" l="1"/>
  <c r="H247" i="2"/>
  <c r="I413" i="2"/>
  <c r="H413" i="2"/>
  <c r="I52" i="2" l="1"/>
  <c r="H52" i="2"/>
  <c r="I412" i="2"/>
  <c r="H412" i="2"/>
  <c r="I411" i="2"/>
  <c r="H411" i="2"/>
  <c r="I609" i="2"/>
  <c r="I601" i="2"/>
  <c r="I51" i="2" l="1"/>
  <c r="H51" i="2"/>
  <c r="I50" i="2" l="1"/>
  <c r="H50" i="2"/>
  <c r="I410" i="2" l="1"/>
  <c r="H410" i="2"/>
  <c r="I409" i="2"/>
  <c r="H409" i="2"/>
  <c r="I408" i="2"/>
  <c r="H408" i="2"/>
  <c r="G42" i="3"/>
  <c r="I49" i="2"/>
  <c r="H49" i="2"/>
  <c r="I407" i="2" l="1"/>
  <c r="H407" i="2"/>
  <c r="G41" i="3"/>
  <c r="I406" i="2"/>
  <c r="H406" i="2"/>
  <c r="I48" i="2" l="1"/>
  <c r="H48" i="2"/>
  <c r="G40" i="3"/>
  <c r="I246" i="2" l="1"/>
  <c r="H246" i="2"/>
  <c r="I47" i="2"/>
  <c r="H47" i="2"/>
  <c r="I405" i="2"/>
  <c r="H405" i="2"/>
  <c r="I404" i="2"/>
  <c r="H404" i="2"/>
  <c r="I403" i="2"/>
  <c r="H403" i="2"/>
  <c r="I402" i="2"/>
  <c r="H402" i="2"/>
  <c r="I46" i="2" l="1"/>
  <c r="H46" i="2"/>
  <c r="G39" i="3"/>
  <c r="I213" i="2" l="1"/>
  <c r="H213" i="2"/>
  <c r="I332" i="2"/>
  <c r="H332" i="2"/>
  <c r="I401" i="2" l="1"/>
  <c r="H401" i="2"/>
  <c r="I400" i="2" l="1"/>
  <c r="H400" i="2"/>
  <c r="I45" i="2" l="1"/>
  <c r="H45" i="2"/>
  <c r="I44" i="2" l="1"/>
  <c r="H44" i="2"/>
  <c r="G38" i="3"/>
  <c r="I43" i="2" l="1"/>
  <c r="H43" i="2"/>
  <c r="I283" i="2" l="1"/>
  <c r="H283" i="2"/>
  <c r="G37" i="3" l="1"/>
  <c r="I175" i="2"/>
  <c r="H175" i="2"/>
  <c r="I42" i="2"/>
  <c r="H42" i="2"/>
  <c r="I41" i="2" l="1"/>
  <c r="H41" i="2"/>
  <c r="I173" i="2" l="1"/>
  <c r="H173" i="2"/>
  <c r="I399" i="2"/>
  <c r="H399" i="2"/>
  <c r="I40" i="2"/>
  <c r="H40" i="2"/>
  <c r="I398" i="2" l="1"/>
  <c r="H398" i="2"/>
  <c r="I174" i="2"/>
  <c r="H174" i="2"/>
  <c r="I397" i="2" l="1"/>
  <c r="H397" i="2"/>
  <c r="G36" i="3" l="1"/>
  <c r="I331" i="2" l="1"/>
  <c r="H331" i="2"/>
  <c r="I396" i="2"/>
  <c r="H396" i="2"/>
  <c r="I172" i="2" l="1"/>
  <c r="H172" i="2"/>
  <c r="I245" i="2" l="1"/>
  <c r="H245" i="2"/>
  <c r="I39" i="2"/>
  <c r="H39" i="2"/>
  <c r="G35" i="3"/>
  <c r="I212" i="2" l="1"/>
  <c r="H212" i="2"/>
  <c r="I282" i="2"/>
  <c r="H282" i="2"/>
  <c r="G34" i="3" l="1"/>
  <c r="I38" i="2"/>
  <c r="H38" i="2"/>
  <c r="I395" i="2"/>
  <c r="H395" i="2"/>
  <c r="I394" i="2"/>
  <c r="H394" i="2"/>
  <c r="I393" i="2"/>
  <c r="H393" i="2"/>
  <c r="I244" i="2" l="1"/>
  <c r="H244" i="2"/>
  <c r="I243" i="2" l="1"/>
  <c r="H243" i="2"/>
  <c r="I392" i="2"/>
  <c r="H392" i="2"/>
  <c r="I37" i="2" l="1"/>
  <c r="H37" i="2"/>
  <c r="I391" i="2" l="1"/>
  <c r="H391" i="2"/>
  <c r="I171" i="2"/>
  <c r="H171" i="2"/>
  <c r="I170" i="2" l="1"/>
  <c r="H170" i="2"/>
  <c r="I36" i="2"/>
  <c r="H36" i="2"/>
  <c r="G33" i="3"/>
  <c r="I242" i="2" l="1"/>
  <c r="H242" i="2"/>
  <c r="I211" i="2" l="1"/>
  <c r="H211" i="2"/>
  <c r="G32" i="3" l="1"/>
  <c r="I35" i="2"/>
  <c r="H35" i="2"/>
  <c r="I330" i="2"/>
  <c r="H330" i="2"/>
  <c r="I329" i="2" l="1"/>
  <c r="H329" i="2"/>
  <c r="I241" i="2"/>
  <c r="H241" i="2"/>
  <c r="I281" i="2" l="1"/>
  <c r="H281" i="2"/>
  <c r="I390" i="2"/>
  <c r="H390" i="2"/>
  <c r="I389" i="2" l="1"/>
  <c r="H389" i="2"/>
  <c r="I34" i="2"/>
  <c r="H34" i="2"/>
  <c r="I169" i="2"/>
  <c r="H169" i="2"/>
  <c r="G31" i="3" l="1"/>
  <c r="I210" i="2" l="1"/>
  <c r="H210" i="2"/>
  <c r="I388" i="2" l="1"/>
  <c r="H388" i="2"/>
  <c r="I387" i="2"/>
  <c r="H387" i="2"/>
  <c r="I386" i="2"/>
  <c r="H386" i="2"/>
  <c r="I568" i="2"/>
  <c r="H568" i="2"/>
  <c r="I567" i="2"/>
  <c r="H567" i="2"/>
  <c r="I168" i="2"/>
  <c r="H168" i="2"/>
  <c r="I240" i="2"/>
  <c r="H240" i="2"/>
  <c r="I33" i="2"/>
  <c r="H33" i="2"/>
  <c r="G30" i="3"/>
  <c r="I167" i="2" l="1"/>
  <c r="H167" i="2"/>
  <c r="I566" i="2"/>
  <c r="H566" i="2"/>
  <c r="I32" i="2" l="1"/>
  <c r="H32" i="2"/>
  <c r="G29" i="3"/>
  <c r="G28" i="3" l="1"/>
  <c r="I31" i="2"/>
  <c r="H31" i="2"/>
  <c r="I328" i="2"/>
  <c r="H328" i="2"/>
  <c r="I385" i="2" l="1"/>
  <c r="H385" i="2"/>
  <c r="I280" i="2"/>
  <c r="H280" i="2"/>
  <c r="G27" i="3" l="1"/>
  <c r="I30" i="2"/>
  <c r="H30" i="2"/>
  <c r="G26" i="3" l="1"/>
  <c r="I327" i="2"/>
  <c r="H327" i="2"/>
  <c r="I384" i="2"/>
  <c r="H384" i="2"/>
  <c r="I29" i="2"/>
  <c r="H29" i="2"/>
  <c r="I383" i="2"/>
  <c r="H383" i="2"/>
  <c r="I382" i="2" l="1"/>
  <c r="H382" i="2"/>
  <c r="G25" i="3"/>
  <c r="I239" i="2" l="1"/>
  <c r="H239" i="2"/>
  <c r="I28" i="2"/>
  <c r="H28" i="2"/>
  <c r="I166" i="2"/>
  <c r="H166" i="2"/>
  <c r="I238" i="2" l="1"/>
  <c r="H238" i="2"/>
  <c r="I381" i="2" l="1"/>
  <c r="H381" i="2"/>
  <c r="I380" i="2"/>
  <c r="H380" i="2"/>
  <c r="I565" i="2"/>
  <c r="H565" i="2"/>
  <c r="G24" i="3" l="1"/>
  <c r="I27" i="2" l="1"/>
  <c r="H27" i="2"/>
  <c r="I326" i="2"/>
  <c r="H326" i="2"/>
  <c r="I379" i="2" l="1"/>
  <c r="H379" i="2"/>
  <c r="I25" i="2" l="1"/>
  <c r="H25" i="2"/>
  <c r="G23" i="3" l="1"/>
  <c r="I378" i="2"/>
  <c r="H378" i="2"/>
  <c r="I377" i="2"/>
  <c r="H377" i="2"/>
  <c r="I376" i="2"/>
  <c r="H376" i="2"/>
  <c r="I26" i="2"/>
  <c r="H26" i="2"/>
  <c r="I209" i="2"/>
  <c r="H209" i="2"/>
  <c r="I237" i="2"/>
  <c r="H237" i="2"/>
  <c r="I564" i="2" l="1"/>
  <c r="H564" i="2"/>
  <c r="I563" i="2" l="1"/>
  <c r="H563" i="2"/>
  <c r="I236" i="2"/>
  <c r="H236" i="2"/>
  <c r="I165" i="2"/>
  <c r="H165" i="2"/>
  <c r="I24" i="2"/>
  <c r="H24" i="2"/>
  <c r="I279" i="2" l="1"/>
  <c r="H279" i="2"/>
  <c r="I375" i="2"/>
  <c r="H375" i="2"/>
  <c r="I325" i="2"/>
  <c r="H325" i="2"/>
  <c r="I235" i="2" l="1"/>
  <c r="H235" i="2"/>
  <c r="G22" i="3"/>
  <c r="I374" i="2" l="1"/>
  <c r="H374" i="2"/>
  <c r="I164" i="2"/>
  <c r="H164" i="2"/>
  <c r="I23" i="2"/>
  <c r="H23" i="2"/>
  <c r="I234" i="2" l="1"/>
  <c r="H234" i="2"/>
  <c r="G21" i="3" l="1"/>
  <c r="I22" i="2"/>
  <c r="H22" i="2"/>
  <c r="I562" i="2" l="1"/>
  <c r="H562" i="2"/>
  <c r="I373" i="2"/>
  <c r="H373" i="2"/>
  <c r="I372" i="2"/>
  <c r="H372" i="2"/>
  <c r="I278" i="2" l="1"/>
  <c r="H278" i="2"/>
  <c r="G20" i="3"/>
  <c r="I21" i="2"/>
  <c r="H21" i="2"/>
  <c r="I324" i="2" l="1"/>
  <c r="H324" i="2"/>
  <c r="I371" i="2" l="1"/>
  <c r="H371" i="2"/>
  <c r="I233" i="2"/>
  <c r="H233" i="2"/>
  <c r="I232" i="2"/>
  <c r="H232" i="2"/>
  <c r="I20" i="2" l="1"/>
  <c r="H20" i="2"/>
  <c r="I208" i="2" l="1"/>
  <c r="H208" i="2"/>
  <c r="I277" i="2" l="1"/>
  <c r="H277" i="2"/>
  <c r="I370" i="2"/>
  <c r="H370" i="2"/>
  <c r="I369" i="2" l="1"/>
  <c r="H369" i="2"/>
  <c r="I231" i="2"/>
  <c r="H231" i="2"/>
  <c r="G19" i="3" l="1"/>
  <c r="I368" i="2" l="1"/>
  <c r="H368" i="2"/>
  <c r="I19" i="2" l="1"/>
  <c r="H19" i="2"/>
  <c r="I276" i="2" l="1"/>
  <c r="H276" i="2"/>
  <c r="I18" i="2" l="1"/>
  <c r="H18" i="2"/>
  <c r="G18" i="3"/>
  <c r="I163" i="2" l="1"/>
  <c r="H163" i="2"/>
  <c r="I323" i="2"/>
  <c r="H323" i="2"/>
  <c r="G17" i="3" l="1"/>
  <c r="I17" i="2"/>
  <c r="H17" i="2"/>
  <c r="I275" i="2"/>
  <c r="H275" i="2"/>
  <c r="I367" i="2" l="1"/>
  <c r="H367" i="2"/>
  <c r="I366" i="2"/>
  <c r="H366" i="2"/>
  <c r="I162" i="2"/>
  <c r="H162" i="2"/>
  <c r="G16" i="3" l="1"/>
  <c r="I207" i="2" l="1"/>
  <c r="H207" i="2"/>
  <c r="I16" i="2"/>
  <c r="H16" i="2"/>
  <c r="I15" i="2"/>
  <c r="H15" i="2"/>
  <c r="I561" i="2" l="1"/>
  <c r="H561" i="2"/>
  <c r="I365" i="2" l="1"/>
  <c r="H365" i="2"/>
  <c r="I364" i="2" l="1"/>
  <c r="H364" i="2"/>
  <c r="G15" i="3"/>
  <c r="I363" i="2" l="1"/>
  <c r="H363" i="2"/>
  <c r="I14" i="2" l="1"/>
  <c r="H14" i="2"/>
  <c r="G14" i="3"/>
  <c r="I13" i="2" l="1"/>
  <c r="H13" i="2"/>
  <c r="G13" i="3" l="1"/>
  <c r="I362" i="2" l="1"/>
  <c r="I550" i="2" s="1"/>
  <c r="H362" i="2"/>
  <c r="G46" i="3" l="1"/>
  <c r="G45" i="3"/>
  <c r="I222" i="2"/>
  <c r="I199" i="2"/>
  <c r="I153" i="2"/>
  <c r="I587" i="2" l="1"/>
  <c r="I266" i="2" l="1"/>
  <c r="I314" i="2"/>
  <c r="I300" i="2"/>
  <c r="I348" i="2"/>
  <c r="I352" i="2" l="1"/>
  <c r="I615" i="2" s="1"/>
  <c r="I617" i="2" s="1"/>
</calcChain>
</file>

<file path=xl/sharedStrings.xml><?xml version="1.0" encoding="utf-8"?>
<sst xmlns="http://schemas.openxmlformats.org/spreadsheetml/2006/main" count="920" uniqueCount="554">
  <si>
    <t>Einige Kauf- und Verkaufskurse sind Durchschnittskäufe aus gestaffelten Käufen/Verkäufen</t>
  </si>
  <si>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</si>
  <si>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</si>
  <si>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</si>
  <si>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</si>
  <si>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</si>
  <si>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</si>
  <si>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</si>
  <si>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</si>
  <si>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in Euro</t>
  </si>
  <si>
    <t>Gebühren</t>
  </si>
  <si>
    <t xml:space="preserve">   in %</t>
  </si>
  <si>
    <t>ohne</t>
  </si>
  <si>
    <t>Laufende Positionen</t>
  </si>
  <si>
    <t>Stillhalter</t>
  </si>
  <si>
    <t>akt.</t>
  </si>
  <si>
    <t>in %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</si>
  <si>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</si>
  <si>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</si>
  <si>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</si>
  <si>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</si>
  <si>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</si>
  <si>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</si>
  <si>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</si>
  <si>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</si>
  <si>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</si>
  <si>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>Optionen</t>
  </si>
  <si>
    <t>Hebelprodukt/Optionsschein</t>
  </si>
  <si>
    <t>* 1 Risiko-Einheit (RE) = 1 % vom Depot als je Trade riskierte Summe (z.B. 1 % von 15.000 € = 150 €)</t>
  </si>
  <si>
    <t>gesamt:</t>
  </si>
  <si>
    <t>Gew./Verl.</t>
  </si>
  <si>
    <t>unrealsierte</t>
  </si>
  <si>
    <t xml:space="preserve">Gesamt-Rendite </t>
  </si>
  <si>
    <t>ohne Gebühren</t>
  </si>
  <si>
    <t>Metalle + sonst. Rohstoffe</t>
  </si>
  <si>
    <t xml:space="preserve">  </t>
  </si>
  <si>
    <t>wenn je Trade 1 % des Depots (1 RE) riskiert wurden (in %):</t>
  </si>
  <si>
    <t>Rendite  gesamt:</t>
  </si>
  <si>
    <t>Hebelprodukt/Optionsschein/Zertifikat o.ä.</t>
  </si>
  <si>
    <t>Hinweis: Tabelle wird NICHT zwingend ständig aktualisiert!</t>
  </si>
  <si>
    <t>HAACK-DAILY-Gesamtperformance 2018</t>
  </si>
  <si>
    <t>Positionstrading-Engagements 2018</t>
  </si>
  <si>
    <t>Kumulierter Gewinn 2018 in Risiko-Einheiten (RE)</t>
  </si>
  <si>
    <t>Gesamter Gewinn 2018 in %, wenn je Trade 1 % des Depots (1 RE) riskiert wurden</t>
  </si>
  <si>
    <t>Strategische Sektion-Engagements 2018</t>
  </si>
  <si>
    <t>Kummulierter Gewinn 2018 in %, wenn je Trade 1 % des Depots (1 RE) riskiert wurden</t>
  </si>
  <si>
    <t>Spezial-Ecke- Engagements 2018</t>
  </si>
  <si>
    <t>Ergebnis 2018:</t>
  </si>
  <si>
    <t>HAACK-DAILY Engagements 2018 in Stillhalter-Positionen</t>
  </si>
  <si>
    <t>Stillhalter-Engagements 2018</t>
  </si>
  <si>
    <t>Durchschn. Gewinn Stillhalter-Optionen 2018</t>
  </si>
  <si>
    <t>Kumulierter Gewinn Stillhalter-Optionen 2018</t>
  </si>
  <si>
    <t xml:space="preserve">DAX-Call-OS (Dt.Bk.) 02/18, 13.000 - DL1YHF     </t>
  </si>
  <si>
    <t xml:space="preserve">Gold-WAVE-Call (Dt.Bk.) 03/18, 1.220 - DM833A </t>
  </si>
  <si>
    <t>19.+28.12.</t>
  </si>
  <si>
    <t xml:space="preserve">EUR/USD-WAVE-Put (Dt.Bk.) 06/18, 1,2300 - DS0C0E </t>
  </si>
  <si>
    <t>DAX-Put Jan./12.600 (Stillhalter)</t>
  </si>
  <si>
    <t xml:space="preserve">Fresenius-Turbo-Call (Vont.) 03/18, 58,00 - VL4TEE  </t>
  </si>
  <si>
    <t xml:space="preserve">DAX-Turbo-Call (Vont.) 01/18, 12.590 - VL4KUP      </t>
  </si>
  <si>
    <t>DAX-Put Jan./12.400 (Stillhalter)</t>
  </si>
  <si>
    <t xml:space="preserve">Merck KGaA-WAVE-Call (Dt.Bk.) 06/18, 85,00 - DM86WX  </t>
  </si>
  <si>
    <t>Nasdaq 100 Reverse Bonus-Zt.(Vont.) 03/18, 6800 - VL3MAX</t>
  </si>
  <si>
    <t xml:space="preserve">Tesla Mini-Future-Short (Citi.) 357,56/340,08 - CQ233B </t>
  </si>
  <si>
    <t xml:space="preserve">Gold-WAVE-Call (Dt.Bk.) 03/18, 1.240 - DM9V1F  </t>
  </si>
  <si>
    <t>DAX-Call Feb./13.600 (Stillhalter)</t>
  </si>
  <si>
    <t xml:space="preserve">DAX-Put-OS (Dt.Bk.) 03/18, 13.200 - DL6VXS      </t>
  </si>
  <si>
    <t>Lufthansa Turbo-Short (Soc. Gen.) 06/18, 33,00 - SC8F1P</t>
  </si>
  <si>
    <t xml:space="preserve">Silber-WAVE-Call (Dt.Bk.) 03/18, 16,00 - DM92PX  </t>
  </si>
  <si>
    <t xml:space="preserve">IBEX 35 Mini-Future-Short (Soc. Gen.) 10.839/10.514 - SC3V3F </t>
  </si>
  <si>
    <t>T-Bond Mini-Future-Short (Soc. Gen.) 155,34/154,00 - SC8J54</t>
  </si>
  <si>
    <t xml:space="preserve">Nasdaq 100-Turbo-Put (Vont.) 03/18, 6800 - VL5DV1  </t>
  </si>
  <si>
    <t xml:space="preserve">DAX-Turbo-Call (Vont.) 02/18, 13.090 - VL6311      </t>
  </si>
  <si>
    <t>DAX-Put Feb./12.700 (Stillhalter)</t>
  </si>
  <si>
    <t xml:space="preserve">Fresenius-Turbo-Call (Vont.) 03/18, 59,00 - VL4TEG  </t>
  </si>
  <si>
    <t xml:space="preserve">BASF-Turbo-Call (Soc. Gen.) 06/18, 88,00 - SC8FG7   </t>
  </si>
  <si>
    <t xml:space="preserve">ProSieben Sat.1-Turbo-Call (Vont.) 03/18, 25,00 - VL515G   </t>
  </si>
  <si>
    <t xml:space="preserve">Nikkei-WAVE-Put (Dt.Bk.) 03/18, 24.400 - DM8D95  </t>
  </si>
  <si>
    <t xml:space="preserve">Silber-Turbo-Call (Vont.) 03/18, 16,20 - VL6RQK   </t>
  </si>
  <si>
    <t xml:space="preserve">DAX-Turbo-Put (Vont.) 02/18, 13.440 - VL5SVT       </t>
  </si>
  <si>
    <t>DAX-WAVE-Put (Dt.Bk.) 03/18, 13.425 - DM997X</t>
  </si>
  <si>
    <t>DAX-Call Jan./13.250 (Stillhalter)</t>
  </si>
  <si>
    <t xml:space="preserve">DAX-Turbo-Put (Vont.) 05/18, 13.520 - VL63BF </t>
  </si>
  <si>
    <t xml:space="preserve">EUR/USD-WAVE-Put (Dt.Bk.) 03/18, 1,2500 - DM4YXR  </t>
  </si>
  <si>
    <t xml:space="preserve">Euro Bund-Turbo-Call (Vont.) 03/18, 158,80 - VL7B3J  </t>
  </si>
  <si>
    <t xml:space="preserve">Silber-Turbo-Call (Vont.) 03/18, 16,00 - VL6M5M    </t>
  </si>
  <si>
    <t>EUR/USD-WAVE-Put (Dt.Bk.) 03/18, 1,2500 - DM4YXR</t>
  </si>
  <si>
    <t>Lufthansa Turbo-Put (Vont.) 03/18, 32,00 - VL5EKW</t>
  </si>
  <si>
    <t xml:space="preserve">DAX-Turbo-Call (Vont.) 02/18, 13.300 - VL7HUZ       </t>
  </si>
  <si>
    <t xml:space="preserve">SAP-Turbo-Call (Vont.) 06/18, 86,00 - VL6X63        </t>
  </si>
  <si>
    <t>USD/CAD-WAVE-Call (Dt.Bk.) 03/18, 1,2100 - DS0BX8</t>
  </si>
  <si>
    <t xml:space="preserve">Gold-Turbo-Call (Vont.) 03/18, 1.305 - VL7BZ4    </t>
  </si>
  <si>
    <t xml:space="preserve">Fresenius-Turbo-Call (Soc. Gen.) 06/18, 62,00 - SC8FRA   </t>
  </si>
  <si>
    <t xml:space="preserve">BTP-WAVE-Put (Dt.Bk.) 06/18, 141,00 - DM9CKU  </t>
  </si>
  <si>
    <t xml:space="preserve">DAX-Turbo-Put (Vont.) 03/18, 13.600 - VL2RK1        </t>
  </si>
  <si>
    <t xml:space="preserve">USD/JPY-Turbo-Put (Vont.) 03/18, 112,00 - VL7A4Q   </t>
  </si>
  <si>
    <t xml:space="preserve">EUR/JPY-WAVE-Put (Dt.Bk.) 06/18, 138,50 - DM9PTF   </t>
  </si>
  <si>
    <t>DAX-Put Feb./13.000 (Stillhalter)</t>
  </si>
  <si>
    <t xml:space="preserve">DAX-Turbo-Call (Soc.Gen.)  03/18, 13.000 - SC8M3Q       </t>
  </si>
  <si>
    <t xml:space="preserve">S&amp;P 500-Turbo-Call (Vont.) 03/18, 2.775 - VL7FMP    </t>
  </si>
  <si>
    <t xml:space="preserve">Kupfer Mini-Fut-Long (Vont.) 2,955/3,036 - VL69U6       </t>
  </si>
  <si>
    <t xml:space="preserve">DAX-Call-OS (Vont.) 02/18, 13.200 - VL4P72     </t>
  </si>
  <si>
    <t xml:space="preserve">WTI Crude Oil StayHigh (Soc. Gen.) 03/18, 62,00 - SC8ZPF    </t>
  </si>
  <si>
    <t xml:space="preserve">BASF-WAVE-Call (Dt.Bk.) 06/18, 89,00 - DM86G4    </t>
  </si>
  <si>
    <t xml:space="preserve">Apple StayLow (Soc. Gen.) 06/18, 185,00 - SC7W9P    </t>
  </si>
  <si>
    <t xml:space="preserve">GBP/USD Mini-Fut-Long (Soc.Gen.) 1,3351/1,3600 - SC8VNX      </t>
  </si>
  <si>
    <t xml:space="preserve">Dow Jones-Turbo-Call (Vont.) 03/18, 25.000 - VL67YR    </t>
  </si>
  <si>
    <t xml:space="preserve">DAX-Turbo-Call (Vont.) 03/18, 12.720- VL4SRP       </t>
  </si>
  <si>
    <t>DAX-Turbo-Call (Soc. Gen.) 06/18, 12.090 - SC560R</t>
  </si>
  <si>
    <t>S&amp;P 500-Turbo-Call (Vont.) 06/18, 2.660- VL6NEG</t>
  </si>
  <si>
    <t xml:space="preserve">Gold-Turbo-Call (Vont.) 06/18, 1.285 - VL6S9E     </t>
  </si>
  <si>
    <t xml:space="preserve">EUR/USD-WAVE-Put (Dt.Bk.) 09/18, 1,2750 - DM9PLS </t>
  </si>
  <si>
    <t xml:space="preserve">Euro Bund-Mini-Future-Long (Soc. Gen.) 156,75/157,30 - SC8VL3   </t>
  </si>
  <si>
    <t>DAX-Put Feb./12.200 (Stillhalter)</t>
  </si>
  <si>
    <t xml:space="preserve">DAX-Call-OS (Vont.) 02/18, 12.600 - VL4P7W   </t>
  </si>
  <si>
    <t xml:space="preserve">DAX-Turbo-Put (Citi.) 03/18, 12.600 - CQ4BWW         </t>
  </si>
  <si>
    <t xml:space="preserve">Tesla StayLow (Soc. Gen.) 03/18, 360,00 - SC870N     </t>
  </si>
  <si>
    <t xml:space="preserve">DAX-Turbo-Call (Vont.) 03/18, 12.220- VL39R8        </t>
  </si>
  <si>
    <t>DAX-Put Feb./12.000 (Stillhalter)</t>
  </si>
  <si>
    <t xml:space="preserve">Lufthansa-Turbo-Call (Vont.) 06/18, 25,00- VL62G8         </t>
  </si>
  <si>
    <t xml:space="preserve">DAX-Turbo-Call (Vont.) 06/18, 12.090 - VL39RV </t>
  </si>
  <si>
    <t xml:space="preserve">S&amp;P 500-Turbo-Call (Vont.) 04/18, 2.580- VL6VRD </t>
  </si>
  <si>
    <t xml:space="preserve">EUR/USD-WAVE-Put (Dt.Bk.) 09/18, 1,2600 - DM9PLP  </t>
  </si>
  <si>
    <t xml:space="preserve">USD/JPY-WAVE-Call (Dt.Bk.) 06/18, 107,00 - DM9P7N </t>
  </si>
  <si>
    <t>EUR/GBP-WAVE-Put (Dt.Bk.) 06/18, 0,9050 - DM9PRS</t>
  </si>
  <si>
    <t xml:space="preserve">DAX-Turbo-Call (Vont.) 03/18, 11.860 - VL2Q71  </t>
  </si>
  <si>
    <t xml:space="preserve">Kupfer Mini-Fut-Long (Vont.) 2,910/2,994 - VL69U5       </t>
  </si>
  <si>
    <t xml:space="preserve">USD/CHF Mini-Fut-Long (Soc.Gen.) 0,8809/0,8935 - SE4HB3      </t>
  </si>
  <si>
    <t xml:space="preserve">Nasdaq 100-WAVE-Call (Dt.Bk.) 03/18, 6.300 - DS1V8A </t>
  </si>
  <si>
    <t>12.+14.02.</t>
  </si>
  <si>
    <t xml:space="preserve">S&amp;P 500-Turbo-Call (Vont.) 03/18, 2.520- VL4W2L  </t>
  </si>
  <si>
    <t xml:space="preserve">Gold-WAVE-Call (Dt.Bk.) 04/18, 1.290 - DS0ZGS   </t>
  </si>
  <si>
    <t>DAX-Put März./11.700 (Stillhalter)</t>
  </si>
  <si>
    <t xml:space="preserve">DAX-Turbo-Call (Vont.) 03/18, 11970 - VL59W2         </t>
  </si>
  <si>
    <t xml:space="preserve">Euro Bund-Mini-Future-Long (Soc. Gen.) 155,77/156,49 - SE861Z  </t>
  </si>
  <si>
    <t xml:space="preserve">Commerzbank -Turbo-Call (Vont.) 03/18, 12,00- VL8GZG          </t>
  </si>
  <si>
    <t xml:space="preserve">Tesla-Turbo-Short (Vont.) 06/18, 355 - VL737W   </t>
  </si>
  <si>
    <t>Spread DAX Long/S&amp;P 500-Short</t>
  </si>
  <si>
    <t xml:space="preserve">DAX-Turbo-Put (Vont.) 03/18, 12.610 - VL8E92         </t>
  </si>
  <si>
    <t>DAX-Call März/12.600 (Stillhalter)</t>
  </si>
  <si>
    <t>DAX StayLow (Soc. Gen.) 03/18, 12.700 - SC9KXQ</t>
  </si>
  <si>
    <t>DAX-Call März/12.800 (Stillhalter)</t>
  </si>
  <si>
    <t xml:space="preserve">DAX-Turbo-Put (Vont.) 03/18, 12.600 - VL8E90          </t>
  </si>
  <si>
    <t>Silber-Turbo-Call (Vont.) 03/18, 16,00- VL6M5M</t>
  </si>
  <si>
    <t>Münch. Rückvers. Turbo-Short (Soc. Gen.) 03/18, 190 - SC9C7Z</t>
  </si>
  <si>
    <t>Nasdaq 100-Turbo-Put (Vont.) 04/18, 7040 - VL6VPH</t>
  </si>
  <si>
    <t xml:space="preserve">WTI  Inline-OS (Soc. Gen.) 06/18, 47,50/67,50 - SC672P </t>
  </si>
  <si>
    <t>DAX Inline-OS (Soc. Gen.) 03/18, 11.700/14.900 - SC548G</t>
  </si>
  <si>
    <t xml:space="preserve">DAX-Put-OS (Dt.Bk.) 03/18, 12.500 - DL2RKN      </t>
  </si>
  <si>
    <t xml:space="preserve">FTSE-MIB Mini-Fut-Short (Vont.) 24.026/23.580 - VL726M     </t>
  </si>
  <si>
    <t>DAX-Put März./12.000 (Stillhalter)</t>
  </si>
  <si>
    <t xml:space="preserve">DAX-WAVE-Call (Dt.Bk.) 03/18, 12.275 - DS108X          </t>
  </si>
  <si>
    <t xml:space="preserve">USD/CAD-WAVE-Call (Dt.Bk.) 06/18, 1,2300 - DS1MBD </t>
  </si>
  <si>
    <t xml:space="preserve">DAX-Turbo-Put (Soc.Gen.)  04/18, 12.630 - SC9C6G     </t>
  </si>
  <si>
    <t xml:space="preserve">Eurostoxx 50.Turbo-Short (Citi.) 03/18, 3.450 - CQ4LUG  </t>
  </si>
  <si>
    <t xml:space="preserve">Gold-WAVE-Call (Dt.Bk.) 06/18, 1.255 - DM90M7   </t>
  </si>
  <si>
    <t>T-Bond Ultd. Turbo-Long (Co.Bk.) 139,70 - CR0NHM</t>
  </si>
  <si>
    <t xml:space="preserve">Nasdaq 100-WAVE-Call (Dt.Bk.) 03/18, 6.580 - DS11CT </t>
  </si>
  <si>
    <t xml:space="preserve">Vonovia-Turbo-Call (Vont.) 06/18, 36,00 - VL8KZ1   </t>
  </si>
  <si>
    <t xml:space="preserve">Euro Bund-Turbo-Call (Vont.) 06/18, 154,90 - VL8QXH  </t>
  </si>
  <si>
    <t xml:space="preserve">DAX-WAVE-Call (Dt.Bk.) 03/18, 12.375 - DS1642           </t>
  </si>
  <si>
    <t>DAX-Put März./12.200 (Stillhalter)</t>
  </si>
  <si>
    <t xml:space="preserve">EUR/JPY-WAVE-Put (Dt.Bk.) 06/18, 134,50 - DS1SVX    </t>
  </si>
  <si>
    <t xml:space="preserve">EUR/USD-WAVE-Put (Dt.Bk.) 09/18, 1,2450 - DS12JA     </t>
  </si>
  <si>
    <t xml:space="preserve">DAX-WAVE-Call (Dt.Bk.) 03/18, 12.225 - DS108K            </t>
  </si>
  <si>
    <t xml:space="preserve">S&amp;P 500-Turbo-Call (Vont.) 06/18, 2.680 - VL8NDY     </t>
  </si>
  <si>
    <t xml:space="preserve">VW Vz.-WAVE-Call (Dt.Bk.) 06/18, 155,00 - DM86XN     </t>
  </si>
  <si>
    <t xml:space="preserve">Gold-Turbo-Call (Vont.) 06/18, 1.260 - VL6S89      </t>
  </si>
  <si>
    <t xml:space="preserve">DAX-Turbo-Call (Vont.) 04/18, 12.110- VL8QS4        </t>
  </si>
  <si>
    <t xml:space="preserve">EUR/USD--Put-OS (Dt.Bk.) 04/18, 1,2300 - DM6P0V      </t>
  </si>
  <si>
    <t xml:space="preserve">S&amp;P 500-WAVE-Call (Dt.Bk.) 06/18, 2.670 - DS11C4 </t>
  </si>
  <si>
    <t xml:space="preserve">EUR/CHF-Turbo-Put (Vont.) 06/18, 1,1750 - VL8YPZ    </t>
  </si>
  <si>
    <t xml:space="preserve">DAX-Turbo-Put (Vont.) 04/18, 12.500 - VL823W        </t>
  </si>
  <si>
    <t>DAX-WAVE-Call (Dt.Bk..) 06/18, 11.825 - DS1Q5U</t>
  </si>
  <si>
    <t>Nasdaq 100-Turbo-Call (Vont.) 05/18, 6.580 - VL8NA2</t>
  </si>
  <si>
    <t>S&amp;P 500-WAVE-Call (Dt.Bk..) 06/18, 2.620 - DS1XQ0</t>
  </si>
  <si>
    <t>ProSieben-Turbo-Call (Vont.) 06/18, 26,00 - VL63GX</t>
  </si>
  <si>
    <t xml:space="preserve">Silber-Turbo-Call (Vont.) 06/18, 15,80 - VL6S5J     </t>
  </si>
  <si>
    <t xml:space="preserve">Silber-Turbo-Call (Vont.) 06/18, 16,00 - VL6S5K      </t>
  </si>
  <si>
    <t xml:space="preserve">DAX-Turbo-Call (Vont.) 04/18, 11.830- VL6ENW         </t>
  </si>
  <si>
    <t>T-Bond Ultd. Fut, Endlos-Long (Soc. Gen.) 139,50 - SC0VHY</t>
  </si>
  <si>
    <t xml:space="preserve">Gold-WAVE-Call (Dt.Bk.) 06/18, 1.290 - DM984S    </t>
  </si>
  <si>
    <t xml:space="preserve">DAX-Turbo-Call (Citi.) 04/18, 12.010- CQ5P6R         </t>
  </si>
  <si>
    <t xml:space="preserve">DAX-Turbo-Call (Dt.Bk.) 04/18, 11.930 - ST0CR7 </t>
  </si>
  <si>
    <t xml:space="preserve">S&amp;P 500-Turbo-Call (Vont.) 04/18, 2.675 - VL8405 </t>
  </si>
  <si>
    <t xml:space="preserve">SAP-WAVE-Call (Dt.Bk.) 06/18, 82,00 - DM864U     </t>
  </si>
  <si>
    <t xml:space="preserve">EUR/CAD-WAVE-Call (Dt.Bk.) 06/18, 1,5600 - DS2CD5  </t>
  </si>
  <si>
    <t xml:space="preserve">Nasdaq 100-WAVE-Call (Dt.Bk.) 04/18, 6.880 - DS2LBE   </t>
  </si>
  <si>
    <t xml:space="preserve">Nasdaq 100-WAVE-Call (Dt.Bk.) 06/18, 6.800 - DS2HJL  </t>
  </si>
  <si>
    <t xml:space="preserve">DAX-Call-OS (Vont.) 03/18, 12.400 - VN8NVK    </t>
  </si>
  <si>
    <t>DAX-Put April/12.000 (Stillhalter)</t>
  </si>
  <si>
    <t xml:space="preserve">DAX-Turbo-Call (Vont.) 04/18, 12.070 VL9E9X          </t>
  </si>
  <si>
    <t>DAX-Put April/11.800 (Stillhalter)</t>
  </si>
  <si>
    <t xml:space="preserve">DAX-Turbo-Call (Vont.) 04/18, 12.080 VL9E9Y        </t>
  </si>
  <si>
    <t xml:space="preserve">S&amp;P 500-Turbo-Call (Vont.) 05/18, 2.650 - VL9A1M      </t>
  </si>
  <si>
    <t xml:space="preserve">Gold-WAVE-Put (Dt.Bk.) 09/18, 1.330 - DS2QVV    </t>
  </si>
  <si>
    <t xml:space="preserve">Facebook-Turbo-Call (Vont.) 06/18, 150,00 - VL7DM8 </t>
  </si>
  <si>
    <t xml:space="preserve">DAX-Call-OS (Soc. Gen.) 04/18, 12.300 - SC8119     </t>
  </si>
  <si>
    <t xml:space="preserve">Münch. Rückv.-WAVE-Call (Dt.Bk.) 06/18, 182,00 - DS2TYJ      </t>
  </si>
  <si>
    <t xml:space="preserve">DAX-Turbo-Call (Vont.) 04/18, 11.720 VL79E7         </t>
  </si>
  <si>
    <t xml:space="preserve">T-Bond Mini-Future-Short (Soc. Gen.) 147,92/156,52 - SC9BGW </t>
  </si>
  <si>
    <t>MDAX-WAVE-Call (Dt.Bk..) 09/18, 24.000 - DS2V2V</t>
  </si>
  <si>
    <t xml:space="preserve">DAX-Turbo-Call (Soc. Gen.) 06/18, 11.410 - SC50D1    </t>
  </si>
  <si>
    <t xml:space="preserve">S&amp;P 500-Turbo-Call (Soc. Gen.) 06/18, 2.500- SC94QE     </t>
  </si>
  <si>
    <t>DAX-Put April/11.600 (Stillhalter)</t>
  </si>
  <si>
    <t xml:space="preserve">AUD/JPY-WAVE-XXL-Call (Dt.Bk.) 78,79/79,55 - DL8331  </t>
  </si>
  <si>
    <t>Nasdaq 100-WAVE-Call (Dt.Bk..) 05/18, 6.500 - DS11BZ</t>
  </si>
  <si>
    <t xml:space="preserve">Silber-Turbo-Call (Vont.) 06/18, 16,00 - VL6S5K </t>
  </si>
  <si>
    <t>DAX-Put April/11.700 (Stillhalter)</t>
  </si>
  <si>
    <t xml:space="preserve">DAX-WAVE-Call (Dt.Bk..) 04/18, 11725 - DS1TJS </t>
  </si>
  <si>
    <t xml:space="preserve">DAX-Turbo-Put (Vont.) 09/18, 12.080 - VL9UEW          </t>
  </si>
  <si>
    <t xml:space="preserve">DAX-WAVE-Call (Dt.Bk..) 06/18, 11.750 - DS242S     </t>
  </si>
  <si>
    <t xml:space="preserve">S&amp;P 500-Turbo-Call (Vont..) 06/18, 2.560- VL8JRJ      </t>
  </si>
  <si>
    <t>DAX-Call April/12.400 (Stillhalter)</t>
  </si>
  <si>
    <t>DAX-Put April./11.600 (Stillhalter)</t>
  </si>
  <si>
    <t xml:space="preserve">DAX-Turbo-Call (Citi.) 05/18, 11.790 - CQ64HK          </t>
  </si>
  <si>
    <t xml:space="preserve">Nikkei-WAVE-Call (Dt.Bk..) 06/18, 20.200 - DS1XNQ      </t>
  </si>
  <si>
    <t xml:space="preserve">S&amp;P 500-Turbo-Call (Vont..) 05/18, 2.550- VL8JSC       </t>
  </si>
  <si>
    <t xml:space="preserve">Dt. Börse-Turbo-Call (Vont..) 06/18, 102,00 - VL8SZW        </t>
  </si>
  <si>
    <t xml:space="preserve">DAX-Turbo-Call Soc(Gen.) 06/18, 11.590 - SC50EA      </t>
  </si>
  <si>
    <t xml:space="preserve">S&amp;P 500-WAVE-Call (Dt.Bk) 06/18, 2.530- DM9S2J        </t>
  </si>
  <si>
    <t xml:space="preserve">DAX-Turbo-Call (Vont.) 05/18, 11.770 VL9W8D         </t>
  </si>
  <si>
    <t xml:space="preserve">EUR/USD-WAVE-Put (Dt.Bk.) 09/18, 1,2450 - DS24HY      </t>
  </si>
  <si>
    <t xml:space="preserve">DAX-Call-OS (Vont.) 04/18, 12.100 - VL77GQ     </t>
  </si>
  <si>
    <t xml:space="preserve">T-Bond Mini-Future-Short (Soc. Gen.)  149,24 /147,98  - SC85VY  </t>
  </si>
  <si>
    <t>DAX Longterm-Trading 2018</t>
  </si>
  <si>
    <t xml:space="preserve">Eurostoxx 50-Turbo-Call (Citi) 06/18, 3250 - CQ53HE      </t>
  </si>
  <si>
    <t xml:space="preserve">DAX-Turbo-Call (Soc.Gen.)  05/18, 12.070 - ST0Z8R        </t>
  </si>
  <si>
    <t xml:space="preserve">S&amp;P 500-Turbo-Call (Vont..) 07/18, 2.580- VA1CVC        </t>
  </si>
  <si>
    <t xml:space="preserve">DAX-Turbo-Call (Soc.Gen.)  05/18, 12.160 - ST0Z80        </t>
  </si>
  <si>
    <t xml:space="preserve">DAX-Turbo-Call (Soc.Gen.)  05/18, 12.180 - ST0018         </t>
  </si>
  <si>
    <t xml:space="preserve">S&amp;P 500-WAVE-Call (Dt.Bk) 06/18, 2.560- DS28R5  </t>
  </si>
  <si>
    <t xml:space="preserve">EUR/JPY-WAVE-Call (Dt.Bk.) 06/18, 129,50 - DS24J2 </t>
  </si>
  <si>
    <t xml:space="preserve">DAX-Call-OS (Vont.) 04/18, 12.500 - VL73WM      </t>
  </si>
  <si>
    <t xml:space="preserve">WTI  Inline-OS (Soc. Gen.) 06/18, 40,00/70,00 - SC4Z56  </t>
  </si>
  <si>
    <t xml:space="preserve">Silber-Turbo-Call (Vont.) 06/18, 15,40 - VL6S5G </t>
  </si>
  <si>
    <t xml:space="preserve">SAP-Turbo-Call (Vont.) 06/18, 82,00 - VL7BCJ    </t>
  </si>
  <si>
    <t xml:space="preserve">FTSE 100-Turbo open end-Long (Soc. Gen.) 6930 - ST0V5H      </t>
  </si>
  <si>
    <t xml:space="preserve">DAX-Call-OS (Vont.) 05/18, 12.500 - VL73ZJ       </t>
  </si>
  <si>
    <t xml:space="preserve">Kupfer Mini-Fut-Long (Vont.) 2,90/2,99 - VA1MQ5       </t>
  </si>
  <si>
    <t xml:space="preserve">Euro Bund-Turbo-Put (Vont.) 06/18, 160,00 - VL9SXS   </t>
  </si>
  <si>
    <t xml:space="preserve">DAX-Turbo-Put (Vont.) 05/18, 12.800 - VL75G6         </t>
  </si>
  <si>
    <t xml:space="preserve">EUR/USD-WAVE-Put (Dt.Bk.) 09/18, 1,2500 - DS11K4       </t>
  </si>
  <si>
    <t xml:space="preserve">DAX-Turbo-Put (Soc.Gen.)  04/18, 12.700 - SC9B87      </t>
  </si>
  <si>
    <t xml:space="preserve">S&amp;P 500-Turbo-Put (Vont.) 06/18, 2.775- VL9LHB        </t>
  </si>
  <si>
    <t xml:space="preserve">T-Bond Mini-Future-Short (Soc. Gen.)  144,88 /146,47  - ST05EK   </t>
  </si>
  <si>
    <t xml:space="preserve">Nasdaq 100-Turbo-Put (Vont.) 07/18, 6.920 - VL92HG </t>
  </si>
  <si>
    <t xml:space="preserve">DAX-Put-OS (Dt.Bk.) 05/18, 12.600 - SC81P2       </t>
  </si>
  <si>
    <t xml:space="preserve">SAP-Turbo-Call (Soc. Gen.) 06/18, 83,00 - ST00EQ     </t>
  </si>
  <si>
    <t xml:space="preserve">DAX-Turbo-Call (Soc.Gen.)  05/18, 12.170 - ST0Z81          </t>
  </si>
  <si>
    <t xml:space="preserve">DAX-Turbo-Put (Vont.) 05/18, 12.650 - VL8FF1          </t>
  </si>
  <si>
    <t xml:space="preserve">Nasdaq 100-WAVE-Put (Dt.Bk.) 06/18, 6.800 - DS3NWQ   </t>
  </si>
  <si>
    <t xml:space="preserve">DAX-Put-OS (Vont.) 05/18, 12.400 - VL6W9J        </t>
  </si>
  <si>
    <t xml:space="preserve">DAX-Turbo-Call (Soc.Gen.)  05/18, 12.310 - ST07DV           </t>
  </si>
  <si>
    <t xml:space="preserve">DAX-Turbo-Call (Soc. Gen.) 06/18, 11.990 - ST0Z9E       </t>
  </si>
  <si>
    <t xml:space="preserve">DAX-Turbo-Call (Soc. Gen.) 05/18, 12.210 - ST02J2        </t>
  </si>
  <si>
    <t xml:space="preserve">Nasdaq 100-Turbo-Call (Soc. Gen.) 06/18, 6.500- ST02LE      </t>
  </si>
  <si>
    <t xml:space="preserve">Nasdaq 100-Turbo-Call (Vont..) 06/18, 6.380 - VL98RS       </t>
  </si>
  <si>
    <t>DAX-Turbo-Call (Soc.Gen.) 09/18, 11.580-SC8M90 (1/2 Pos., Rest)</t>
  </si>
  <si>
    <t xml:space="preserve">DAX-Turbo-Call (Soc.Gen.)  06/18, 12.550 - ST1L6Z           </t>
  </si>
  <si>
    <t>02.+03.05</t>
  </si>
  <si>
    <t xml:space="preserve">S&amp;P 500-Turbo-Put (Vont.) 09/18, 2.690 - VA1XYX       </t>
  </si>
  <si>
    <t xml:space="preserve">USD/CHF Mini-Future-Long (Soc. Gen.)  0,9510/0,9700 - ST02PH     </t>
  </si>
  <si>
    <t xml:space="preserve">USD/JPY-WAVE-Call (Dt.Bk.) 09/18, 107,00 - DS3J2R  </t>
  </si>
  <si>
    <t xml:space="preserve">T-Bond Mini-Future-Long (Soc. Gen.) 138,33 /139,54 - SE1WVJ </t>
  </si>
  <si>
    <t xml:space="preserve">DAX-Turbo-Call (Vont.) 06/18, 12.600 - VA15HN          </t>
  </si>
  <si>
    <t xml:space="preserve">DAX-Call-OS (Vont.) 06/18, 12.800 - VN6QD6        </t>
  </si>
  <si>
    <t xml:space="preserve">Nasdaq 100 Reverse Bonus-Zt.(Vont.) 09/18,7200 - VL42J0  </t>
  </si>
  <si>
    <t xml:space="preserve">S&amp;P 500-Turbo-Call (Vont.) 06/18, 2.640 - VA2CR7      </t>
  </si>
  <si>
    <t xml:space="preserve">EUR/USD-Turbo-Put (Vont.) 10/18, 1,2126 - VA159N       </t>
  </si>
  <si>
    <t xml:space="preserve">DAX-Turbo-Put (Vont.) 06/18, 13.360 - VL7VF0           </t>
  </si>
  <si>
    <t xml:space="preserve">Nasdaq 100-Turbo-Put (Vont.) 09/18, 7.100 - VL92KR  </t>
  </si>
  <si>
    <t xml:space="preserve">Gold-WAVE-Call (Dt.Bk.) 09/18, 1.260 - DM90MD   </t>
  </si>
  <si>
    <t xml:space="preserve">Tesla StayLow (Soc. Gen.) 09/18, 330,00 - ST02PH     </t>
  </si>
  <si>
    <t xml:space="preserve">DAX-Turbo-Put (Soc.Gen.)  06/18, 13.360 - ST1TZJ       </t>
  </si>
  <si>
    <t xml:space="preserve">EUR/USD-WAVE-Put (Dt.Bk.) 09/18, 1,2000 - DS3YM6          </t>
  </si>
  <si>
    <t xml:space="preserve">S&amp;P 500-Turbo-Put (Vont.) 09/18, 2.760 - VL92P6       </t>
  </si>
  <si>
    <t xml:space="preserve">DAX-Turbo-Put (Soc.Gen.)  06/18, 13.220 - SC9BES        </t>
  </si>
  <si>
    <t xml:space="preserve">T-Bond Mini-Future-Long (Soc. Gen.) 138,26 /139,56 - SG5L3G  </t>
  </si>
  <si>
    <t>DAX-Reverse Bonus-Zt.(Dt.Bk.) 03/18, 13.700 - DM9MZ0</t>
  </si>
  <si>
    <t>DAX-Reverse Bonus-Zt.(Dt.Bk.) 09/18, 13.600 - DS3X4A</t>
  </si>
  <si>
    <t xml:space="preserve">DAX-Turbo-Call (Vont.) 07/18, 12.750 - VA2DYK           </t>
  </si>
  <si>
    <t xml:space="preserve">Silber-WAVE-Call (Dt.Bk.) 06/18, 15,50 - DS2XGU   </t>
  </si>
  <si>
    <t xml:space="preserve">EUR/CHF-Turbo.e.Short (Vont.) , 1,1927 - VA2LJL     </t>
  </si>
  <si>
    <t xml:space="preserve">T-Bond Mini-Future-Long (Soc. Gen.) 139,95 /141,30 - ST16KG   </t>
  </si>
  <si>
    <t xml:space="preserve">Eurostoxx 50 Reverse Bonus-Zt.(Vont.) 09/18,  3600 - VL88GV </t>
  </si>
  <si>
    <t xml:space="preserve">S&amp;P 500-WAVE-Put (Dt. Bk.) 07/18, 2.750 - DS2VH4        </t>
  </si>
  <si>
    <t xml:space="preserve">USD/JPY-Turbo-Call (Vont.) 12/18, 107,00 - VA1YPP   </t>
  </si>
  <si>
    <t xml:space="preserve">DAX-Put-OS (Citi.) 06/18, 12.900 - CY0VTU         </t>
  </si>
  <si>
    <t xml:space="preserve">DAX-Turbo-Put (Vont.) 07/18, 13.830 - VA2XE6            </t>
  </si>
  <si>
    <t>FTSE MIB StayLow (Soc. Gen.) 09/18, 23.500 - ST15C9</t>
  </si>
  <si>
    <t xml:space="preserve">EUR/USD-Turbo-Put (Vont.) 12/18, 1,1920 - VA2LGV           </t>
  </si>
  <si>
    <t xml:space="preserve">DAX-Turbo-Put (Vont.) 07/18, 12.960 - VA2XFK             </t>
  </si>
  <si>
    <t xml:space="preserve">VW Vz.-Turbo-Put (Vont.) 09/18, 175,00 - VA2TGH          </t>
  </si>
  <si>
    <t xml:space="preserve">EUR/CHF-Turbo-Put(Vont.) 09/18, 1,1850 - VA2VGM      </t>
  </si>
  <si>
    <t xml:space="preserve">DAX-Turbo-Call (Vont.) 07/18, 12.540 - VA14VS            </t>
  </si>
  <si>
    <t xml:space="preserve">Euro Bund-Mini-Future-Long (Soc. Gen.) 158,18/158,91 - ST14TF    </t>
  </si>
  <si>
    <t xml:space="preserve">DAX-Put-OS (Soc. Gen.) 07/18, 12.800 - SC81RE          </t>
  </si>
  <si>
    <t>Keine - Sektor ist eingestellt</t>
  </si>
  <si>
    <t xml:space="preserve">EUR/AUD-WAVE-XXL-Put (Dt.Bk.) 1,6149/1,6000  - DS37JK       </t>
  </si>
  <si>
    <t xml:space="preserve">Silber-WAVE-Call (Dt.Bk.) 09/18, 16,25 - DS3ZS3    </t>
  </si>
  <si>
    <t>13.+14.06.</t>
  </si>
  <si>
    <t xml:space="preserve">DAX-Reverse Bonus-Zt.(Dt.Bk.) 09/18, 13.600 - DS3X4A </t>
  </si>
  <si>
    <t xml:space="preserve">DAX-Turbo-Call (Vont.) 09/18, 12.440 - VA14AR           </t>
  </si>
  <si>
    <t xml:space="preserve">Gold-WAVE-Call (Dt.Bk.) 09/18, 1.230 - DM9RJT   </t>
  </si>
  <si>
    <t xml:space="preserve">DAX-Turbo-Put (Vont.)  08/18, 12.760 - VA3PL5        </t>
  </si>
  <si>
    <t>Nasdaq 100-Turbo-Put (Vont.) 09/18, 7.250 - VA3R7J</t>
  </si>
  <si>
    <t xml:space="preserve">DAX-Turbo-Put (Vont.) 09/18, 12.470 - VA3VRN             </t>
  </si>
  <si>
    <t xml:space="preserve">DAX-Turbo-Call (Vont.) 08/18, 12.110 - VA31SC            </t>
  </si>
  <si>
    <t xml:space="preserve">Platin-Turbo-Call (Vont.) 12/18, 15 750 - VA313V  </t>
  </si>
  <si>
    <t xml:space="preserve">DAX-Put-OS (Vont.) 07/18, 12.400 - VL831F         </t>
  </si>
  <si>
    <t xml:space="preserve">Dt. Bank Discount-Put (BNP) 08/18, 10,00/9,00 - PP9CTP </t>
  </si>
  <si>
    <t xml:space="preserve">WTI Crude Oil-WAVE-Put (Dt.Bk.) 08/18, 78,00- DS5DCE   </t>
  </si>
  <si>
    <t xml:space="preserve">DAX-Turbo-Call (Soc. Gen.)09/18,11.580-SC8M90 (1/2 Pos.Teilverk.)   </t>
  </si>
  <si>
    <t xml:space="preserve">DAX-Turbo-Put (Vont.) 08/18, 12.740 - VA3RXM              </t>
  </si>
  <si>
    <t xml:space="preserve">Nasdaq 100-Turbo-Call (Vont.) 09/18, 7.020 - VA4B1V       </t>
  </si>
  <si>
    <t xml:space="preserve">DAX-Turbo-Call (Soc.Gen.)  09/18, 12.200 - ST240N         </t>
  </si>
  <si>
    <t xml:space="preserve">Kupfer Mini-Fut-Long (Vont.) 2,53/2,60 - VL26UH        </t>
  </si>
  <si>
    <t xml:space="preserve">FTSE-MIB Mini-Fut-Short (Soc. Gen.)  23.771/23.113 - ST15HD       </t>
  </si>
  <si>
    <t xml:space="preserve">Infineon-Turbo-Put (Vont.) 09/18, 24,2000 - VA3SMZ           </t>
  </si>
  <si>
    <t xml:space="preserve">DAX-Turbo-Call (Citi.) 12/18,12.000 - CQ8FVL </t>
  </si>
  <si>
    <t xml:space="preserve">DAX-Turbo-Call (Soc.Gen.)  09/18, 12.380 - ST268H          </t>
  </si>
  <si>
    <t xml:space="preserve">Eurostoxx 50.Turbo-Short (Dt.Bk.) 11/18, 3.620 - DS4U4E   </t>
  </si>
  <si>
    <t xml:space="preserve">EUR/AUD Mini-Fut.-Long (Soc.Gen.) 1,5191/1,5491 - ST2F6G       </t>
  </si>
  <si>
    <t xml:space="preserve">AUD/JPY WAVE XXL-Put (Dt.Bk.) 87,11/86,25 - DS1PEL        </t>
  </si>
  <si>
    <t xml:space="preserve">DAX-Turbo-Put (Vont.) 09/18, 12.860 - VA3M3E       </t>
  </si>
  <si>
    <t xml:space="preserve">Gold-Turbo-Put (Vont.) 12/18, 1.290 - VA3138     </t>
  </si>
  <si>
    <t xml:space="preserve">S&amp;P 500-Turbo-Put (Vont.) 12/18, 2.880 - VA2VPZ       </t>
  </si>
  <si>
    <t xml:space="preserve">DAX-Turbo-Call (Vont.) 09/18, 12.510 - VA44F8             </t>
  </si>
  <si>
    <t xml:space="preserve">Nikkei-Turbo-Put (Citi.) 09/18, 23.250 - CQ7Q2V   </t>
  </si>
  <si>
    <t xml:space="preserve">EUR/USD-Turbo-Put (Vont.) 12/18, 1,1900 - VA2LGU            </t>
  </si>
  <si>
    <t xml:space="preserve">Nasdaq 100-WAVE-Put (Dt.Bk.) 11/18, 7.260 - DS47EV </t>
  </si>
  <si>
    <t xml:space="preserve">Nasdaq 100-Turbo-Put (Vont.) 12/18, 7.600 - VA2VNR   </t>
  </si>
  <si>
    <t xml:space="preserve">USD/CHF Mini-Future-Short (Vont.) 1,0214/1,0094 - VT1EKE      </t>
  </si>
  <si>
    <t xml:space="preserve">DAX-Turbo-Call (Vont.) 09/18, 12.620 - VA45H6              </t>
  </si>
  <si>
    <t xml:space="preserve">Nasdaq 100-WAVE-Put (Dt.Bk.) 12/18, 7.560 - DS5UHH           </t>
  </si>
  <si>
    <t xml:space="preserve">Nasdaq 100-Turbo-Put (Vont.) 12/18, 7.500 - VA45Q2   </t>
  </si>
  <si>
    <t xml:space="preserve">Silber-Turbo-Put (Vont.) 12/18, 16,40 - VA310Y      </t>
  </si>
  <si>
    <t xml:space="preserve">BTP-WAVE-Put (Dt.Bk.) 08/18, 132,00 - DS4B1S   </t>
  </si>
  <si>
    <t xml:space="preserve">Euro Bund-Turbo-Put (Vont.) 09/18, 162,50 - VA43CK    </t>
  </si>
  <si>
    <t xml:space="preserve">HeidelbergCement-Turbo-Put (Vont.) 12/18, 83,00 - VA4CUB            </t>
  </si>
  <si>
    <t xml:space="preserve">Fresenius-Turbo-Call (Vont.) 12/18, 62,00 - VA38YV        </t>
  </si>
  <si>
    <t xml:space="preserve">Dt.Telekom-Turbo-Call (Unicredit) 12/18, 13,00 - HX2EVH         </t>
  </si>
  <si>
    <t xml:space="preserve">DAX-WAVE-Call (Dt.Bk.) 09/18, 12.350 - DS5FT2             </t>
  </si>
  <si>
    <t xml:space="preserve">Eurostoxx 50-WAVE-Put (Dt.Bk.) 09/18, 3.560 - DS4BWA    </t>
  </si>
  <si>
    <t xml:space="preserve">E.On-Turbo-Call (Soc. Gen) 09/18, 8,25 - ST2G2K         </t>
  </si>
  <si>
    <t xml:space="preserve">DAX-Turbo-Put (Vont.) 11/18, 13.010 - VA39MG  </t>
  </si>
  <si>
    <t xml:space="preserve">DAX-Turbo-Put (Soc.Gen.)  09/18, 12.780 - ST3WP9           </t>
  </si>
  <si>
    <t xml:space="preserve">DAX-WAVE-Call (Dt.Bk.) 09/18, 12.450 - DS5L8N              </t>
  </si>
  <si>
    <t xml:space="preserve">S&amp;P 500-Turbo-Call (Vont.) 09/18, 2.800 - VA5GY0       </t>
  </si>
  <si>
    <t xml:space="preserve">Silber-Turbo-Call (Vont.) 09/18, 14,80 - VL91L5,       </t>
  </si>
  <si>
    <t xml:space="preserve">FTSE-MIB Mini-Fut-Short (Soc. Gen.)  24.751/24.015 - ST13RY      </t>
  </si>
  <si>
    <t xml:space="preserve">EUR/AUD Mini-Fut.-Short (Vont.) 1,6151/1,5911 - VA2JX0       </t>
  </si>
  <si>
    <t xml:space="preserve">HSCE-WAVE-Ultd.-Put (Dt.Bk.) 13.623 - DL9U9S        </t>
  </si>
  <si>
    <t xml:space="preserve">HSCE-WAVE-XXL-Call (Dt.Bk.) 8.691/9.120 - DL9UB0         </t>
  </si>
  <si>
    <t xml:space="preserve">DAX-Turbo-Put (Vont.) 09/18, 12.810 - VA5GAT       </t>
  </si>
  <si>
    <t xml:space="preserve">Eurostoxx 50-WAVE-Put (Dt.Bk.) 10/18, 3.580 - DS4B02     </t>
  </si>
  <si>
    <t xml:space="preserve">DAX-Turbo-Call (Vont.) 09/18, 12.120 - VA31F4               </t>
  </si>
  <si>
    <t xml:space="preserve">EUR/USD-WAVE-Call (Dt.Bk.) 11/18, 1,1175 - DS4RLN      </t>
  </si>
  <si>
    <t xml:space="preserve">S&amp;P 500-Turbo-Call (Vont.) 09/18, 2.770 - VA4N1X       </t>
  </si>
  <si>
    <t xml:space="preserve">Dt. Börse-Turbo-Call (Vont..) 12/18, 105,00 - VA382R         </t>
  </si>
  <si>
    <t xml:space="preserve">DAX-Turbo-Put (Vont.) 09/18, 12.700 - VA5QAF        </t>
  </si>
  <si>
    <t xml:space="preserve">DAX-Turbo-Put (Vont.) 10/18, 12.740 - VA5GLJ         </t>
  </si>
  <si>
    <t xml:space="preserve">T-Bond Mini-Future-Long (Soc. Gen.) 140,33 /141,72 - ST17B1    </t>
  </si>
  <si>
    <t xml:space="preserve">Alphabet-Turbo-Put (Vont.) 12/18, 1.300 - VA4MS1          </t>
  </si>
  <si>
    <t xml:space="preserve">AUD/JPY-WAVE-XXL-Put (Dt.Bk.) 84,88/84,00 - DS1SY7   </t>
  </si>
  <si>
    <t xml:space="preserve">DAX-Put-OS (Soc. Gen.) 09/18, 12.400 - SC0K3S           </t>
  </si>
  <si>
    <t xml:space="preserve">WTI Crude Oil-WAVE-Put (Dt.Bk.) 09/18, 72,50- DS32R6    </t>
  </si>
  <si>
    <t xml:space="preserve">Amazon-Turbo-Put (Vont.) 12/18, 1.950 - VA4DN7          </t>
  </si>
  <si>
    <t xml:space="preserve">Bayer-Turbo-Put (Vont.) 12/18, 92,00 - VA5R9R           </t>
  </si>
  <si>
    <t xml:space="preserve">Netflix-Turbo-Put (Vont.) 12/18, 370,00 - VA41S3            </t>
  </si>
  <si>
    <t xml:space="preserve">S&amp;P 500-Turbo-Call (Vont.) 11/18, 2.810 - VA5YSQ        </t>
  </si>
  <si>
    <t xml:space="preserve">DAX-WAVE-Call (Dt.Bk.) 09/18, 12.125 - DS6CQV              </t>
  </si>
  <si>
    <t xml:space="preserve">DAX-Turbo-Call (Soc.Gen.)  09/18, 12.180 - ST4E03         </t>
  </si>
  <si>
    <t xml:space="preserve">S&amp;P 500-Turbo-Call (Vont.) 11/18, 2.820 - VA5YSR        </t>
  </si>
  <si>
    <t xml:space="preserve">Gold-WAVE-Call (Dt.Bk.) 10/18, 1.150 - DS3ZT4    </t>
  </si>
  <si>
    <t xml:space="preserve">Continental-Turbo-Call (Soc. Gen.) 12/18, 144,00- ST33C7          </t>
  </si>
  <si>
    <t xml:space="preserve">AliBabaTurbo-Call (Vont..) 12/18, 164,00 - VA34CU          </t>
  </si>
  <si>
    <t xml:space="preserve">EUR/USD-WAVE-Call (Dt.Bk.) 11/18, 1,1375 - DS6FBA       </t>
  </si>
  <si>
    <t xml:space="preserve">S&amp;P 500-Turbo-Call (Vont.) 12/18, 2.825 - VA5YSF       </t>
  </si>
  <si>
    <t xml:space="preserve">DAX-Turbo-Call (Vont.) 12/18, 12.170 - VA50WM        </t>
  </si>
  <si>
    <t xml:space="preserve">DAX-Turbo-Call (Vont.) 10/18, 12.330 - VA54YX               </t>
  </si>
  <si>
    <t xml:space="preserve">Nasdaq 100-Put (Vont.) 10/18, 7.500 - VA4NMC           </t>
  </si>
  <si>
    <t>Kaffee-Turbo-Long (CoBa) 10/18, 0,95 - CA5EHC</t>
  </si>
  <si>
    <t xml:space="preserve">DAX-Turbo-Put (Vont.) 12/18, 12.100 - VA6KEK         </t>
  </si>
  <si>
    <t xml:space="preserve">S&amp;P 500-Turbo-Put (Vont.) 12/18, 2.930 - VA2VP4        </t>
  </si>
  <si>
    <t xml:space="preserve">EUR/USD-Turbo-Call (Vont.) 12/18, 1,1300 - VA2E3K        </t>
  </si>
  <si>
    <t xml:space="preserve">DAX-Turbo-Call (Soc. Gen.) 12/18, 11.590 - ST4MQE </t>
  </si>
  <si>
    <t xml:space="preserve">GBP/USD-WAVE-Call (Dt.Bk..) 12/18, 1,2550 - DS6LLQ         </t>
  </si>
  <si>
    <t xml:space="preserve">DAX-Turbo-Call (Vont.) 11/18, 11.830 - VA39AK                </t>
  </si>
  <si>
    <t xml:space="preserve">Silber-Turbo-Call (Vont.) 12/18, 13,20 - VA4AKR         </t>
  </si>
  <si>
    <t xml:space="preserve">Gold-WAVE-Call (Dt.Bk.) 11/18, 1.135 - DS4Z56  </t>
  </si>
  <si>
    <t xml:space="preserve">SAP-Turbo-Call (Soc. Gen.) 12/18, 95,00 - ST33X7      </t>
  </si>
  <si>
    <t xml:space="preserve">S&amp;P 500-Turbo-Call (Morgan St.) 12/18, 2.800- MF6ZPM </t>
  </si>
  <si>
    <t xml:space="preserve">USD/CAD-WAVE-Put (Dt.Bk.) 12/18, 1,3600 - DS5TW6  </t>
  </si>
  <si>
    <t xml:space="preserve">Eurostoxx 50-WAVE-Call (Dt.Bk..) 01/19, 3.260- DS6KAN          </t>
  </si>
  <si>
    <t xml:space="preserve">HSCE-Turb-Call (Co.Bk.) 10.019/10.279 - CV2S4Y          </t>
  </si>
  <si>
    <t>18.+19.09</t>
  </si>
  <si>
    <t xml:space="preserve">HSCE-WAVE-XXL-Call (Dt.Bk.) 8.693/9.130 - DL9UB0 </t>
  </si>
  <si>
    <t xml:space="preserve">DAX-WAVE-Call (Dt.Bk.) 11/18, 11.900 - DS649P                 </t>
  </si>
  <si>
    <t xml:space="preserve">Kupfer Mini-Fut-Long (Vont.) 2,42/2,49 - VA5UHL         </t>
  </si>
  <si>
    <t xml:space="preserve">DAX-Call-OS (Soc.Gen.) 10/18, 12.400 - SC9PWE         </t>
  </si>
  <si>
    <t xml:space="preserve">AUD/JPY-WAVE-Ultd.,-Call (Dt.Bk.) 79,02 - DS667Y   </t>
  </si>
  <si>
    <t xml:space="preserve">BMW Turbo-Long o.e. (Vont.) 77,16 - VA4B87          </t>
  </si>
  <si>
    <t xml:space="preserve">Eurostoxx 50-WAVE-XXL-Call (Dt.Bk..) o.e.3272/3.340 - DS7AT9          </t>
  </si>
  <si>
    <t xml:space="preserve">DAX-Mini-Fut.-Long (Soc. Gen.) o.e., 11.992 - ST43MW </t>
  </si>
  <si>
    <t xml:space="preserve">S&amp;P 500-Turbo-Put (Vont.) 12/18, 2.960 - VA2VP7         </t>
  </si>
  <si>
    <t xml:space="preserve">Euro Bund-Turbo-Short (Soc. Gen.) o.e.,160,07 - ST4107     </t>
  </si>
  <si>
    <t xml:space="preserve">VW Vz. Mini-Future-Long (Vont.) o.e., 140,80/147,82 - VA65R4     </t>
  </si>
  <si>
    <t xml:space="preserve">DAX-Mini-Fut.-Long (Soc.Gen.) o.e. 12.043/12.190 - ST48AE         </t>
  </si>
  <si>
    <t xml:space="preserve">DAX-Turbo-Long (Soc.Gen.) o.e.,12.067 - ST458Z          </t>
  </si>
  <si>
    <t xml:space="preserve">Bayer-WAVE-XXL-Call (Dt.Bk..) o.e.65,53/68,70 - DS4P12          </t>
  </si>
  <si>
    <t xml:space="preserve">EUR/JPY-WAVE-Call (Dt.Bk.) 12/18, 128,50 - DS62YX  </t>
  </si>
  <si>
    <t xml:space="preserve">Silber-WAVE-XXL-Call (Dt.Bk.) open end, 13,52/14,20 - DS7LFZ    </t>
  </si>
  <si>
    <t xml:space="preserve">EUR/USD-WAVE-XXL-Call (Dt.Bk..) o.e.1,1170/1,1270 - DS4262           </t>
  </si>
  <si>
    <t xml:space="preserve">Tesla-WAVE-XXL-Put (Dt.Bk..) o.e.349,74/332,45 - DS6SRM            </t>
  </si>
  <si>
    <t xml:space="preserve">Kupfer Mini-Fut-Long (Vont.) 2,42/2,50 - VA5UHL         </t>
  </si>
  <si>
    <t xml:space="preserve">DAX-WAVE-Ultd.-Short (Dt.Bk.) o.e. 12.484 - DS6SLK    </t>
  </si>
  <si>
    <t xml:space="preserve">DAX-WAVE-Ultd.-Short (Dt.Bk.) o.e. 12.448 - DS7KN1     </t>
  </si>
  <si>
    <t xml:space="preserve">HSCE-WAVE-XXL-Call (Dt.Bk.) o.e.  8.627/9.040 - DL7L2C </t>
  </si>
  <si>
    <t xml:space="preserve">WTI Crude Oil-WAVE-Call (Dt.Bk.) 11/18, 69,00- DS7NZQ    </t>
  </si>
  <si>
    <t xml:space="preserve">Bayer-WAVE-XXL-Call (Dt.Bk..) o.e.67,04/70,40 - DS7ENL          </t>
  </si>
  <si>
    <t xml:space="preserve">Dt. Bank Mini-Fut.-Short (Vont.) o.e.  11,50/10,92 - VA5GFN          </t>
  </si>
  <si>
    <t xml:space="preserve">DAX-Put-OS (Vont.) 11/18, 12.200 - VA34WX           </t>
  </si>
  <si>
    <t xml:space="preserve">DAX-Put-OS (Vont.) 10/18, 12.300 - VA211J          </t>
  </si>
  <si>
    <t xml:space="preserve">S&amp;P 500-Turbo-Put (Vont.) 03/19, 2.940 - VA7H62          </t>
  </si>
  <si>
    <t xml:space="preserve">Nasdaq 100-Put-OS (Vont.) 10/18,  7500 - VA4NMC  </t>
  </si>
  <si>
    <t>CAD/JPY-Long (Umweg über USD/JPY und USD/CAD)</t>
  </si>
  <si>
    <t xml:space="preserve">USD/JPY WAVE-Ultd.-Call (Dt.Bk.) o.e. 108,45 - DS3XDX           </t>
  </si>
  <si>
    <t xml:space="preserve">USD/CAD-Turbo-Short (Soc-.Gen) o,.e. 1,3533 - SC8DCQ         </t>
  </si>
  <si>
    <t xml:space="preserve">DAX-Call (UBS) 10/18, 12.150 - UX288P        </t>
  </si>
  <si>
    <t>keine</t>
  </si>
  <si>
    <t xml:space="preserve">DAX-Mini-Fut.-Long (Soc.Gen.) o.e.,11.579/11.713 - ST41SU           </t>
  </si>
  <si>
    <t xml:space="preserve">Daimler-WAVE-Ultd.-Call (Dt.Bk.) o.e. 48,93 - DL5PLC       </t>
  </si>
  <si>
    <t xml:space="preserve">Nikkei-WAVE-XXL-Call (Dt.Bk.) 22.354/22.980 - DS6ZNR          </t>
  </si>
  <si>
    <t xml:space="preserve">DAX-Turbo-Long (vont.) o.e., 11.738 - VN5710           </t>
  </si>
  <si>
    <t xml:space="preserve">S&amp;P 500-WAVE-Ultd.-Call (Dt.Bk.) 2.685 - DS34XN           </t>
  </si>
  <si>
    <t xml:space="preserve">Euro Bund-Turbo-Short (Vont.) o.e., 159,44 - VA7NG8     </t>
  </si>
  <si>
    <t xml:space="preserve">EUR/JPY-Turbo-Long (Soc. Gen.) o.e., 126,98 - ST4GD0   </t>
  </si>
  <si>
    <t xml:space="preserve">DAX-Put-OS (Vont.) 10/18, 11.600 - VA2107            </t>
  </si>
  <si>
    <t xml:space="preserve">DAX-Call-OS (Vont.) 10/18, 11.600 - VA6L8E             </t>
  </si>
  <si>
    <t xml:space="preserve">Gold-Turbo-Long (Soc. Gen.) o.e., 1.180 - ST4D6N  </t>
  </si>
  <si>
    <t xml:space="preserve">DAX-Turbo-Long (Soc.Gen.) open end,11.797 - ST41HM </t>
  </si>
  <si>
    <t xml:space="preserve">Bayer-Turbo-Long (Vont.) 69,73 - VA6WCE          </t>
  </si>
  <si>
    <t xml:space="preserve">S&amp;P 500-Turbo-Long (Soc. Gen.) o.e., 2.692 - ST1UV5   </t>
  </si>
  <si>
    <t xml:space="preserve">Dt. Börse-WAVE-Ultd.-Call (Dt.Bk.) o.e.  104,08 - DS7L50  </t>
  </si>
  <si>
    <t xml:space="preserve">DAX-Call-OS (Vont.) 10/18, 11.700 - VA6JPH              </t>
  </si>
  <si>
    <t xml:space="preserve">Gold-Turbo-Long (Vont.) o.e., 1.165 - VL7K7V     </t>
  </si>
  <si>
    <t xml:space="preserve">Platin-Turbo-Long (Vont.) o.e., 793 - VA6SY0      </t>
  </si>
  <si>
    <t xml:space="preserve">Daimler-WAVE-Ultd.-Call (Dt.Bk.) o.e. 48,43 - DT5PF1        </t>
  </si>
  <si>
    <t xml:space="preserve">Nasdaq 100-Turbo-Long (Vont.) o.e., 6.893 - VA2CPG   </t>
  </si>
  <si>
    <t xml:space="preserve">SAP-WAVE-Ultd.-Call (Dt.Bk.) o.e. 92,93 - DS4J0P         </t>
  </si>
  <si>
    <t xml:space="preserve">DAX-Turbo-Short (Vont.) o.e., 12.847 - VA73TG          </t>
  </si>
  <si>
    <t xml:space="preserve">DAX-Turbo-Put (Vont.) 12/18., 12.850 - VA74UE           </t>
  </si>
  <si>
    <t xml:space="preserve">DAX-Turbo-Short (Vont.) o.e., 12.682 - VA8HW9           </t>
  </si>
  <si>
    <t xml:space="preserve">Dialog Semiconductor-WAVE-XXL-Call (Dt.Bk.)14,08/15,50-DS5397  </t>
  </si>
  <si>
    <t xml:space="preserve">Eurostoxx 50-WAVE-Call (Dt.Bk.) 03/19, 3.040 - DS744P          </t>
  </si>
  <si>
    <t xml:space="preserve">EUR/USD-Turbo-Long (Soc. Gen.) o.e., 1,1306 - SC2K71   </t>
  </si>
  <si>
    <t xml:space="preserve">DAX-Call-OS (Vont.) 11/18, 11.300 - VA709W              </t>
  </si>
  <si>
    <t xml:space="preserve">GBP/USD Turbo-Long (Vont.) o.e.,1,2892 - VA6JBY          </t>
  </si>
  <si>
    <t xml:space="preserve">S&amp;P 500 Turbo-Long (Vont.) o.e.,2.663 - VA2BQB           </t>
  </si>
  <si>
    <t xml:space="preserve">Dow Jones-WAVE-Ultd.-Call (Dt.Bk.) o.e.  24.730 - DS5J40   </t>
  </si>
  <si>
    <t xml:space="preserve">BTP-WAVE-Put (Dt.Bk.) 11/18, 117,00 - DS6FEH    </t>
  </si>
  <si>
    <t xml:space="preserve">DAX-Put-OS (Vont.) 11/18, 11.200 - VA34WM             </t>
  </si>
  <si>
    <t xml:space="preserve">S&amp;P 500-Turbo-Short (Vont.), 2.743 - VA8K6Y         </t>
  </si>
  <si>
    <t xml:space="preserve">HSCE-WAVE-Ultd.-Call (Dt.Bk.) o.e.  9.412 - DM6R1B </t>
  </si>
  <si>
    <t xml:space="preserve">Euro Bund-Turbo-Short (Vont.) o.e., 162,20 - VA535Q     </t>
  </si>
  <si>
    <t xml:space="preserve">Dow Jones-WAVE-Ultd.-Call (Dt.Bk.) o.e.  24.341 - DS5H80     </t>
  </si>
  <si>
    <t xml:space="preserve">Nasdaq 100 WAVE-Ultd.-Call (Dt.Bk.) o.e.  6.678 - DS3YT9   </t>
  </si>
  <si>
    <t xml:space="preserve">EUR/JPY-WAVE-Call (Dt.Bk.) 12/18, 125,50 - DS6DGE   </t>
  </si>
  <si>
    <t xml:space="preserve">S&amp;P 500-Turbo-Long (Vont.) o.e. 2.583 - VL4CNM        </t>
  </si>
  <si>
    <t xml:space="preserve">Nikkei-WAVE-XXL-Call (Dt.Bk.) o.e.20.373/20.960 - DS24VT            </t>
  </si>
  <si>
    <t xml:space="preserve">Wirecard-Turbo-Call (Vont.) 12/18, 151,00 - VA72HT      </t>
  </si>
  <si>
    <t xml:space="preserve">DAX-Turbo-Long (Vont.) o.e., 11.738 - VN5ZRX            </t>
  </si>
  <si>
    <t xml:space="preserve">DAX-WAVE-Ultd.-Call (Dt.Bk.) o.e. 11.070 - DS8M49     </t>
  </si>
  <si>
    <t xml:space="preserve">DAX-WAVE-Ultd.-Call (Dt.Bk.) o.e. 11.191 - DS8K9F      </t>
  </si>
  <si>
    <t xml:space="preserve">Nasdaq 100-Turbo-Long (Vont.) o.e. 6.633- VA80ZA        </t>
  </si>
  <si>
    <t xml:space="preserve">DAX-Call-OS (Vont.) 11/18, 11.400 - VA709Y               </t>
  </si>
  <si>
    <t xml:space="preserve">EUR/USD-WAVE-Ultd. Call (Dt.Bk.) o.e., 1,1184 - DT87RJ    </t>
  </si>
  <si>
    <t xml:space="preserve">DAX-Turbo-Long (Soc.Gen..) o.e., 11.371 - ST6QKC             </t>
  </si>
  <si>
    <t xml:space="preserve">DAX-Turbo-Long (Vont.) o.e., 11.387 - VA8496             </t>
  </si>
  <si>
    <t xml:space="preserve">DAX-Turbo-Short (Vont.) o.e., 12.730 - VA8GG3           </t>
  </si>
  <si>
    <t xml:space="preserve">Silber-Turbo-Long (Soc. Gen.) o.e., 14,01 - SE2AX8   </t>
  </si>
  <si>
    <t xml:space="preserve">Nasdaq 100-WAVE-Put (Dt.Bk.) o.e., 7.205 - DS7836    </t>
  </si>
  <si>
    <t xml:space="preserve">DAX-Turbo-Short (Vont.) o.e., 12.728 - VA8GG3           </t>
  </si>
  <si>
    <t xml:space="preserve">S&amp;P 500-Turbo-Long (Vont.) o.e. 2.688 - VA84WH  (1/2 Pos.)  </t>
  </si>
  <si>
    <t xml:space="preserve">Münch. Rück.-Turbo-Long (Vont.) 03/19. 184,00 - VA8VH3        </t>
  </si>
  <si>
    <t xml:space="preserve">DAX-WAVE-Ultd.-Short (Dt.Bk.) o.e. 11.667 - DS8W4W      </t>
  </si>
  <si>
    <t xml:space="preserve">K+S Mini-Future-Short (Vont.) 19,98/18,99 - VA64C6       </t>
  </si>
  <si>
    <t xml:space="preserve">DAX-Put-OS (Soc. Gen.) 12/18, 11.600 - SC0K57              </t>
  </si>
  <si>
    <t xml:space="preserve">DAX-Turbo-Long (Soc.Gen..) o.e., 11.109 - ST6K97              </t>
  </si>
  <si>
    <t xml:space="preserve">AUD/JPY-WAVE-XXL-Call (Dt.Bk.) 78,23/80,00 - DS8Y1Q   </t>
  </si>
  <si>
    <t xml:space="preserve">S&amp;P 500-Turbo-Long (Vont.) o.e. 2.668 - VA84WF         </t>
  </si>
  <si>
    <t xml:space="preserve">HSCE-WAVE-XXL-Call (Dt.Bk.) o.e.  8.754/9.170 - DL9UB0 </t>
  </si>
  <si>
    <t xml:space="preserve">DAX-Put-OS (Vont.) 11/18, 11.650 - VA34WQ               </t>
  </si>
  <si>
    <t xml:space="preserve">Nasdaq 100-WAVE-Ulrd.Put (Dt.Bk.) o.e., 7.130 - DS83LL     </t>
  </si>
  <si>
    <t xml:space="preserve">EUR/USD-WAVE-Call (Dt.Bk.) 12/18, 1,1200 - DS5TXN       </t>
  </si>
  <si>
    <t xml:space="preserve">Eurostoxx 50-WAVE-Call (Dt.Bk.) 02/19, 3.160 - DS8NVH           </t>
  </si>
  <si>
    <t xml:space="preserve">T-Bond Turbo-Long (Soc. Gen.) 136,12 - SC0VHU    </t>
  </si>
  <si>
    <t xml:space="preserve">S&amp;P 500-Turbo-Long (Vont.) o.e. 2.666 - VA84WF         </t>
  </si>
  <si>
    <t xml:space="preserve">Nasdaq 100-Turbo-Long (Soc. Gen.) o.e. 6.540- ST0Z3B         </t>
  </si>
  <si>
    <t xml:space="preserve">DAX-Mini-Fut.-Long (Vont.) o.e.,  11.036/11.170 - VA8VEB              </t>
  </si>
  <si>
    <t xml:space="preserve">DAX-Turbo-Long (Vont.) o.e., 11.142 - VA81N6              </t>
  </si>
  <si>
    <t xml:space="preserve">Silber-Turbo-Call (Vont.) 12/18, 13,80 - VA312Z        </t>
  </si>
  <si>
    <t xml:space="preserve">DAX-Turbo-Long (Soc.Gen..) o.e., 10.974 - ST6K95               </t>
  </si>
  <si>
    <t xml:space="preserve">DAX-Turbo-Long (Soc.Gen..) o.e., 10.899 - SC6982               </t>
  </si>
  <si>
    <t xml:space="preserve">S&amp;P 500-Turbo-Long (Vont.) o.e. 2.586 - VL4CNM          </t>
  </si>
  <si>
    <t xml:space="preserve">Kupfer Mini-Fut-Long (Vont.) 2,53/2,660 - VA6XN3          </t>
  </si>
  <si>
    <t xml:space="preserve">DAX-Turbo-Long (Vont.) o.e., 10.970- VN5ZR8              </t>
  </si>
  <si>
    <t xml:space="preserve">VW Vz.-Turbo-Long (Vont.) o.e., 137,84 - VA82L3        </t>
  </si>
  <si>
    <t xml:space="preserve">Adidas-Turbo-Long (Soc. Gen.) o.e., 193,27 - ST527N         </t>
  </si>
  <si>
    <t xml:space="preserve">DAX-Call-OS (Vont.) 12/18, 11.100 - VA8N46                </t>
  </si>
  <si>
    <t>26.111.8</t>
  </si>
  <si>
    <t xml:space="preserve">DAX-Turbo-Short (Vont.) o.e., 11.600 - VA9LVK            </t>
  </si>
  <si>
    <t xml:space="preserve">Lufthansa-Turbo-Short (Vont.) o.e., 23,21 - VA63RW            </t>
  </si>
  <si>
    <t xml:space="preserve">DAX-Turbo-Short (Soc.Gen..) o.e., 11.529- ST65FC                </t>
  </si>
  <si>
    <t xml:space="preserve">S&amp;P 500-Turbo-Put (Vont.) 02/19, 2.700 - VA9X7N         </t>
  </si>
  <si>
    <t xml:space="preserve">DAX-WAVE-Ultd.-Call (Dt.Bk.) o.e. 11.070 - DS9GPQ      </t>
  </si>
  <si>
    <t xml:space="preserve">DAX WAVE-Ultd.-Call (Dt.Bk.) o.e.  11.084 - DS9EQ9    </t>
  </si>
  <si>
    <t xml:space="preserve">S&amp;P 500-Turbo-Call (Vont.) 03/19. 2.620 - VA80UZ           </t>
  </si>
  <si>
    <t xml:space="preserve">BMW Turbo-Call (Vont.) 03/19. 70,00 - VA7AM0            </t>
  </si>
  <si>
    <t xml:space="preserve">DAX-Turbo-Long (Soc.Gen..) o.e., 11.120 - ST7C69              </t>
  </si>
  <si>
    <t xml:space="preserve">EUR/USD-Turbo-Long (Soc. Gen.) o.e., 1,1149 - SE6LH3    </t>
  </si>
  <si>
    <t xml:space="preserve">Nasdaq 100-Turbo-Long (Vont.) o.e. 6.651 - VA97C4          </t>
  </si>
  <si>
    <t xml:space="preserve">WTI Crude Oil-Mini-Fut.Long (Soc.Gen.) o.e. 46,46/47,80-SC5YY0     </t>
  </si>
  <si>
    <t xml:space="preserve">DAX-WAVE-Ultd.-Call (Dt.Bk.) o.e. 11.164 - DS9GP5       </t>
  </si>
  <si>
    <t xml:space="preserve">DAX-WAVE-Ultd.-Call (Dt.Bk.) o.e. 11.206 - DS9GPU        </t>
  </si>
  <si>
    <t xml:space="preserve">Neflix Mini-Fut.-Short (Soc. Gen.) 367,25/330,72 - ST61A8     </t>
  </si>
  <si>
    <t xml:space="preserve">DAX-Turbo-Long (Vont.) o.e., 11.179 - VA943Y               </t>
  </si>
  <si>
    <t xml:space="preserve">DAX-WAVE-Ultd.-Put (Dt.Bk.) o.e. 11.460 - DS9RXF      </t>
  </si>
  <si>
    <t xml:space="preserve">DAX WAVE-Ultd.-Put (Dt.Bk.) o.e.  11.593 - DS81M3     </t>
  </si>
  <si>
    <t xml:space="preserve">DAX-Turbo-Short (Vont.) o.e., 11.562 - VS08T0             </t>
  </si>
  <si>
    <t xml:space="preserve">DAX-Turbo-Short (Soc.Gen..) o.e., 11.320- ST7KSA                 </t>
  </si>
  <si>
    <t xml:space="preserve">AUD/JPY-WAVE-Ultd.,-Call (Dt.Bk.) 80,10 - DS8VP0    </t>
  </si>
  <si>
    <t xml:space="preserve">Münch. Rück.-Turbo-Long (Vont.) o.e.  180,53 - VA4CAX        </t>
  </si>
  <si>
    <t xml:space="preserve">DAX-WAVE-Ultd.-Call (Dt.Bk.) o.e. 10.692 - DL57YT        </t>
  </si>
  <si>
    <t xml:space="preserve">Gold WAVE-Ultd.-Call (Dt.Bk.) o.e.  1.203,94 - DS9AR6     </t>
  </si>
  <si>
    <t xml:space="preserve">Nasdaq 100-Turbo-Long (Vont.) o.e. 6.476 - VA90KP         </t>
  </si>
  <si>
    <t xml:space="preserve">EUR/USD-Turbo-Long (Vont..) o.e., 1,1297 - VA98AJ    </t>
  </si>
  <si>
    <t xml:space="preserve">DAX-WAVE-Ultd.-Put (Dt.Bk.) o.e. 10.950 - DS9WFB         </t>
  </si>
  <si>
    <t xml:space="preserve">DAX-Turbo-Long (Vont.) o.e., 10.501 - VN20NP                </t>
  </si>
  <si>
    <t xml:space="preserve">S&amp;P 500-Turbo-Long (Vont.) o.e. 2.580 - VL4B0M          </t>
  </si>
  <si>
    <t xml:space="preserve">Alphabet-Turbo-Long (Vont.) o.e. 966,90 - VA7VD2           </t>
  </si>
  <si>
    <t xml:space="preserve">DAX-Turbo-Long (Vont.) o.e., 10.585 - VN21HL                 </t>
  </si>
  <si>
    <t xml:space="preserve">Nasdaq 100-WAVE-Ultd.-Call (Dt.Bk.) o.e.  6.495 - DS9FPY  </t>
  </si>
  <si>
    <t xml:space="preserve">MDAX-Mini-Fut.-Long (Vont.) o.e. 20.588/21.190- VN2TQG            </t>
  </si>
  <si>
    <t xml:space="preserve">T-Bond Mini-Fut.-Long (Soc. Gen.) 137,61/138,85 - ST7FRA     </t>
  </si>
  <si>
    <t xml:space="preserve">DAX-Turbo-Short (Vont.) o.e., 11.135 - VN9LLQ              </t>
  </si>
  <si>
    <t xml:space="preserve">DAX-WAVE-Ultd.-Put (Dt.Bk.) o.e. 11.013 - DS9WFJ       </t>
  </si>
  <si>
    <t xml:space="preserve">S&amp;P 500-Turbo-Long (Soc.Gen.) o.e. 2.533- SC6ANW           </t>
  </si>
  <si>
    <t xml:space="preserve">DAX-Turbo-Long (Vont.) o.e., 10.583 - VN21HJ                 </t>
  </si>
  <si>
    <t xml:space="preserve">S&amp;P 500-WAVE Ultd.Call (Dt.Bk.) o.e. 2.507- DM4L2Q            </t>
  </si>
  <si>
    <t xml:space="preserve">DAX- Bonus-Zt.(Soc.Gen) 01/19, 10.400 - ST3C7Y </t>
  </si>
  <si>
    <t xml:space="preserve">EUR/USD-Turbo-Long (Vont.) o.e., 1,1208 - VA7NEQ     </t>
  </si>
  <si>
    <t xml:space="preserve">AUD/USD-WAVE-Call (Dt.Bk..) 05/19, 0,7000 - DS92WB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</si>
</sst>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.00_ ;[Red]\-0.00\ "/>
    <numFmt numFmtId="166" formatCode="#,##0.00_ ;[Red]\-#,##0.00\ "/>
    <numFmt numFmtId="167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8"/>
      <color rgb="FFFF0000"/>
      <name val="Arial"/>
      <family val="2"/>
    </font>
    <font>
      <b/>
      <sz val="24"/>
      <name val="Arial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2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10" fontId="4" fillId="0" borderId="10" xfId="1" applyNumberFormat="1" applyFont="1" applyBorder="1"/>
    <xf numFmtId="3" fontId="2" fillId="0" borderId="11" xfId="0" applyNumberFormat="1" applyFont="1" applyBorder="1"/>
    <xf numFmtId="9" fontId="2" fillId="0" borderId="0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7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Alignment="1">
      <alignment horizontal="center"/>
    </xf>
    <xf numFmtId="3" fontId="0" fillId="0" borderId="0" xfId="0" applyNumberFormat="1" applyFont="1"/>
    <xf numFmtId="4" fontId="2" fillId="0" borderId="8" xfId="0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0" fontId="4" fillId="0" borderId="13" xfId="0" applyFont="1" applyFill="1" applyBorder="1" applyAlignment="1">
      <alignment horizontal="center"/>
    </xf>
    <xf numFmtId="165" fontId="2" fillId="0" borderId="8" xfId="0" applyNumberFormat="1" applyFont="1" applyBorder="1"/>
    <xf numFmtId="166" fontId="2" fillId="0" borderId="8" xfId="0" applyNumberFormat="1" applyFont="1" applyBorder="1"/>
    <xf numFmtId="0" fontId="9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10" fillId="0" borderId="0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11" fillId="0" borderId="0" xfId="0" applyFont="1" applyBorder="1"/>
    <xf numFmtId="166" fontId="11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2" fontId="4" fillId="0" borderId="10" xfId="0" applyNumberFormat="1" applyFont="1" applyFill="1" applyBorder="1" applyAlignment="1">
      <alignment horizontal="right"/>
    </xf>
    <xf numFmtId="9" fontId="4" fillId="0" borderId="10" xfId="0" applyNumberFormat="1" applyFont="1" applyFill="1" applyBorder="1" applyAlignment="1"/>
    <xf numFmtId="0" fontId="11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66" fontId="4" fillId="0" borderId="11" xfId="0" applyNumberFormat="1" applyFont="1" applyBorder="1"/>
    <xf numFmtId="2" fontId="4" fillId="0" borderId="8" xfId="1" applyNumberFormat="1" applyFont="1" applyBorder="1"/>
    <xf numFmtId="0" fontId="0" fillId="2" borderId="9" xfId="0" applyFont="1" applyFill="1" applyBorder="1"/>
    <xf numFmtId="0" fontId="14" fillId="2" borderId="10" xfId="0" applyFont="1" applyFill="1" applyBorder="1"/>
    <xf numFmtId="0" fontId="0" fillId="2" borderId="10" xfId="0" applyFont="1" applyFill="1" applyBorder="1"/>
    <xf numFmtId="0" fontId="11" fillId="2" borderId="10" xfId="0" applyFont="1" applyFill="1" applyBorder="1" applyAlignment="1">
      <alignment horizontal="right"/>
    </xf>
    <xf numFmtId="2" fontId="12" fillId="2" borderId="10" xfId="0" applyNumberFormat="1" applyFont="1" applyFill="1" applyBorder="1" applyAlignment="1">
      <alignment horizontal="right"/>
    </xf>
    <xf numFmtId="9" fontId="13" fillId="2" borderId="10" xfId="0" applyNumberFormat="1" applyFont="1" applyFill="1" applyBorder="1" applyAlignment="1"/>
    <xf numFmtId="10" fontId="12" fillId="2" borderId="11" xfId="0" applyNumberFormat="1" applyFont="1" applyFill="1" applyBorder="1"/>
    <xf numFmtId="165" fontId="4" fillId="0" borderId="11" xfId="1" applyNumberFormat="1" applyFont="1" applyBorder="1"/>
    <xf numFmtId="164" fontId="2" fillId="0" borderId="15" xfId="0" applyNumberFormat="1" applyFont="1" applyBorder="1" applyAlignment="1">
      <alignment horizontal="center"/>
    </xf>
    <xf numFmtId="166" fontId="4" fillId="0" borderId="16" xfId="0" applyNumberFormat="1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Fill="1" applyBorder="1" applyAlignment="1"/>
    <xf numFmtId="9" fontId="2" fillId="0" borderId="2" xfId="0" applyNumberFormat="1" applyFont="1" applyFill="1" applyBorder="1" applyAlignment="1"/>
    <xf numFmtId="0" fontId="15" fillId="0" borderId="2" xfId="0" applyFont="1" applyBorder="1"/>
    <xf numFmtId="0" fontId="15" fillId="0" borderId="10" xfId="0" applyFont="1" applyBorder="1"/>
    <xf numFmtId="0" fontId="16" fillId="0" borderId="2" xfId="0" applyFont="1" applyBorder="1"/>
    <xf numFmtId="165" fontId="4" fillId="0" borderId="8" xfId="1" applyNumberFormat="1" applyFont="1" applyBorder="1"/>
    <xf numFmtId="0" fontId="17" fillId="0" borderId="0" xfId="0" applyFont="1"/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9" fontId="2" fillId="0" borderId="13" xfId="0" applyNumberFormat="1" applyFont="1" applyFill="1" applyBorder="1" applyAlignment="1"/>
    <xf numFmtId="166" fontId="2" fillId="0" borderId="14" xfId="0" applyNumberFormat="1" applyFont="1" applyBorder="1"/>
    <xf numFmtId="164" fontId="2" fillId="0" borderId="17" xfId="0" applyNumberFormat="1" applyFont="1" applyBorder="1" applyAlignment="1">
      <alignment horizontal="center"/>
    </xf>
    <xf numFmtId="0" fontId="2" fillId="0" borderId="18" xfId="0" applyFont="1" applyBorder="1"/>
    <xf numFmtId="2" fontId="2" fillId="0" borderId="18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center"/>
    </xf>
    <xf numFmtId="2" fontId="2" fillId="0" borderId="18" xfId="0" applyNumberFormat="1" applyFont="1" applyBorder="1"/>
    <xf numFmtId="9" fontId="2" fillId="0" borderId="18" xfId="0" applyNumberFormat="1" applyFont="1" applyFill="1" applyBorder="1" applyAlignment="1"/>
    <xf numFmtId="166" fontId="2" fillId="0" borderId="19" xfId="0" applyNumberFormat="1" applyFont="1" applyBorder="1"/>
    <xf numFmtId="167" fontId="2" fillId="0" borderId="0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2"/>
  <sheetViews>
    <sheetView tabSelected="1" topLeftCell="A343" zoomScaleNormal="100" workbookViewId="0">
      <selection activeCell="L356" sqref="L355:L356"/>
    </sheetView>
  </sheetViews>
  <sheetFormatPr baseColWidth="10" defaultColWidth="11.44140625" defaultRowHeight="14.4" x14ac:dyDescent="0.3"/>
  <cols>
    <col min="1" max="1" width="7" style="57" customWidth="1"/>
    <col min="2" max="2" width="12.5546875" style="57" customWidth="1"/>
    <col min="3" max="3" width="56.44140625" style="57" customWidth="1"/>
    <col min="4" max="7" width="11.44140625" style="57"/>
    <col min="8" max="8" width="12.88671875" style="57" customWidth="1"/>
    <col min="9" max="9" width="14" style="57" customWidth="1"/>
    <col min="10" max="16384" width="11.44140625" style="57"/>
  </cols>
  <sheetData>
    <row r="1" spans="2:9" ht="21" customHeight="1" thickBot="1" x14ac:dyDescent="0.3"/>
    <row r="2" spans="2:9" ht="42.75" customHeight="1" thickBot="1" x14ac:dyDescent="0.45">
      <c r="B2" s="1"/>
      <c r="C2" s="123" t="s">
        <v>40</v>
      </c>
      <c r="D2" s="2"/>
      <c r="E2" s="2"/>
      <c r="F2" s="3"/>
      <c r="G2" s="2"/>
      <c r="H2" s="2"/>
      <c r="I2" s="4"/>
    </row>
    <row r="3" spans="2:9" ht="15" x14ac:dyDescent="0.25">
      <c r="B3" s="5"/>
      <c r="C3" s="52" t="s">
        <v>1</v>
      </c>
      <c r="D3" s="77" t="s">
        <v>1</v>
      </c>
      <c r="E3" s="6"/>
      <c r="F3" s="7"/>
      <c r="G3" s="8"/>
      <c r="H3" s="8"/>
      <c r="I3" s="9"/>
    </row>
    <row r="4" spans="2:9" x14ac:dyDescent="0.3">
      <c r="B4" s="10"/>
      <c r="C4" s="13" t="s">
        <v>28</v>
      </c>
      <c r="D4" s="53"/>
      <c r="E4" s="53"/>
      <c r="F4" s="12"/>
      <c r="G4" s="13"/>
      <c r="H4" s="13"/>
      <c r="I4" s="14"/>
    </row>
    <row r="5" spans="2:9" ht="15.75" thickBot="1" x14ac:dyDescent="0.3">
      <c r="B5" s="10"/>
      <c r="C5" s="29"/>
      <c r="D5" s="53"/>
      <c r="E5" s="53"/>
      <c r="F5" s="12"/>
      <c r="G5" s="13"/>
      <c r="H5" s="70" t="s">
        <v>1</v>
      </c>
      <c r="I5" s="80" t="s">
        <v>1</v>
      </c>
    </row>
    <row r="6" spans="2:9" ht="41.25" customHeight="1" thickBot="1" x14ac:dyDescent="0.4">
      <c r="B6" s="1"/>
      <c r="C6" s="121" t="s">
        <v>41</v>
      </c>
      <c r="D6" s="2"/>
      <c r="E6" s="2"/>
      <c r="F6" s="3"/>
      <c r="G6" s="2"/>
      <c r="H6" s="2"/>
      <c r="I6" s="4"/>
    </row>
    <row r="7" spans="2:9" ht="15" x14ac:dyDescent="0.25">
      <c r="B7" s="5"/>
      <c r="C7" s="58"/>
      <c r="D7" s="6"/>
      <c r="E7" s="6"/>
      <c r="F7" s="7"/>
      <c r="G7" s="8"/>
      <c r="H7" s="8"/>
      <c r="I7" s="9"/>
    </row>
    <row r="8" spans="2:9" ht="15" x14ac:dyDescent="0.25">
      <c r="B8" s="10"/>
      <c r="C8" s="69" t="s">
        <v>17</v>
      </c>
      <c r="D8" s="13"/>
      <c r="E8" s="13"/>
      <c r="F8" s="23"/>
      <c r="G8" s="11"/>
      <c r="H8" s="24"/>
      <c r="I8" s="14"/>
    </row>
    <row r="9" spans="2:9" ht="15" x14ac:dyDescent="0.25">
      <c r="B9" s="60" t="s">
        <v>2</v>
      </c>
      <c r="C9" s="61" t="s">
        <v>3</v>
      </c>
      <c r="D9" s="61" t="s">
        <v>2</v>
      </c>
      <c r="E9" s="61" t="s">
        <v>18</v>
      </c>
      <c r="F9" s="62" t="s">
        <v>4</v>
      </c>
      <c r="G9" s="61" t="s">
        <v>4</v>
      </c>
      <c r="H9" s="61" t="s">
        <v>5</v>
      </c>
      <c r="I9" s="63" t="s">
        <v>5</v>
      </c>
    </row>
    <row r="10" spans="2:9" ht="15" x14ac:dyDescent="0.25">
      <c r="B10" s="60" t="s">
        <v>6</v>
      </c>
      <c r="C10" s="64"/>
      <c r="D10" s="61" t="s">
        <v>7</v>
      </c>
      <c r="E10" s="61" t="s">
        <v>19</v>
      </c>
      <c r="F10" s="62" t="s">
        <v>6</v>
      </c>
      <c r="G10" s="61" t="s">
        <v>8</v>
      </c>
      <c r="H10" s="61" t="s">
        <v>11</v>
      </c>
      <c r="I10" s="63" t="s">
        <v>20</v>
      </c>
    </row>
    <row r="11" spans="2:9" ht="15" x14ac:dyDescent="0.25">
      <c r="B11" s="60"/>
      <c r="C11" s="61" t="s">
        <v>27</v>
      </c>
      <c r="D11" s="61"/>
      <c r="E11" s="61"/>
      <c r="F11" s="62"/>
      <c r="G11" s="61"/>
      <c r="H11" s="61"/>
      <c r="I11" s="63"/>
    </row>
    <row r="12" spans="2:9" ht="15" x14ac:dyDescent="0.25">
      <c r="B12" s="60"/>
      <c r="C12" s="61"/>
      <c r="D12" s="61"/>
      <c r="E12" s="61"/>
      <c r="F12" s="62"/>
      <c r="G12" s="61"/>
      <c r="H12" s="61"/>
      <c r="I12" s="63"/>
    </row>
    <row r="13" spans="2:9" ht="15" x14ac:dyDescent="0.25">
      <c r="B13" s="10">
        <v>43090</v>
      </c>
      <c r="C13" s="13" t="s">
        <v>52</v>
      </c>
      <c r="D13" s="16">
        <v>2.23</v>
      </c>
      <c r="E13" s="16">
        <v>0</v>
      </c>
      <c r="F13" s="12">
        <v>43102</v>
      </c>
      <c r="G13" s="19">
        <v>1.07</v>
      </c>
      <c r="H13" s="18">
        <f t="shared" ref="H13:H56" si="0">(G13/D13-1)</f>
        <v>-0.52017937219730936</v>
      </c>
      <c r="I13" s="75">
        <f t="shared" ref="I13:I56" si="1">(G13-D13)/(D13-E13)</f>
        <v>-0.52017937219730936</v>
      </c>
    </row>
    <row r="14" spans="2:9" ht="15" x14ac:dyDescent="0.25">
      <c r="B14" s="10">
        <v>43102</v>
      </c>
      <c r="C14" s="13" t="s">
        <v>58</v>
      </c>
      <c r="D14" s="16">
        <v>2.66</v>
      </c>
      <c r="E14" s="16">
        <v>1.76</v>
      </c>
      <c r="F14" s="12">
        <v>43103</v>
      </c>
      <c r="G14" s="19">
        <v>3.66</v>
      </c>
      <c r="H14" s="18">
        <f t="shared" si="0"/>
        <v>0.37593984962406024</v>
      </c>
      <c r="I14" s="75">
        <f t="shared" si="1"/>
        <v>1.1111111111111109</v>
      </c>
    </row>
    <row r="15" spans="2:9" ht="15" x14ac:dyDescent="0.25">
      <c r="B15" s="10">
        <v>43104</v>
      </c>
      <c r="C15" s="13" t="s">
        <v>65</v>
      </c>
      <c r="D15" s="16">
        <v>2.21</v>
      </c>
      <c r="E15" s="16">
        <v>0</v>
      </c>
      <c r="F15" s="12">
        <v>43111</v>
      </c>
      <c r="G15" s="19">
        <v>1.49</v>
      </c>
      <c r="H15" s="18">
        <f t="shared" si="0"/>
        <v>-0.32579185520361986</v>
      </c>
      <c r="I15" s="75">
        <f t="shared" si="1"/>
        <v>-0.32579185520361992</v>
      </c>
    </row>
    <row r="16" spans="2:9" ht="15" x14ac:dyDescent="0.25">
      <c r="B16" s="10">
        <v>43111</v>
      </c>
      <c r="C16" s="13" t="s">
        <v>71</v>
      </c>
      <c r="D16" s="16">
        <v>2.27</v>
      </c>
      <c r="E16" s="16">
        <v>1.38</v>
      </c>
      <c r="F16" s="12">
        <v>43111</v>
      </c>
      <c r="G16" s="19">
        <v>1.78</v>
      </c>
      <c r="H16" s="18">
        <f t="shared" si="0"/>
        <v>-0.21585903083700442</v>
      </c>
      <c r="I16" s="75">
        <f t="shared" si="1"/>
        <v>-0.55056179775280889</v>
      </c>
    </row>
    <row r="17" spans="2:9" ht="15" x14ac:dyDescent="0.25">
      <c r="B17" s="10">
        <v>43112</v>
      </c>
      <c r="C17" s="13" t="s">
        <v>71</v>
      </c>
      <c r="D17" s="16">
        <v>1.92</v>
      </c>
      <c r="E17" s="16">
        <v>1.01</v>
      </c>
      <c r="F17" s="12">
        <v>43115</v>
      </c>
      <c r="G17" s="19">
        <v>1.84</v>
      </c>
      <c r="H17" s="18">
        <f t="shared" si="0"/>
        <v>-4.166666666666663E-2</v>
      </c>
      <c r="I17" s="75">
        <f t="shared" si="1"/>
        <v>-8.7912087912087752E-2</v>
      </c>
    </row>
    <row r="18" spans="2:9" ht="15" x14ac:dyDescent="0.25">
      <c r="B18" s="10">
        <v>43116</v>
      </c>
      <c r="C18" s="13" t="s">
        <v>78</v>
      </c>
      <c r="D18" s="16">
        <v>2.41</v>
      </c>
      <c r="E18" s="16">
        <v>1.49</v>
      </c>
      <c r="F18" s="12">
        <v>43116</v>
      </c>
      <c r="G18" s="19">
        <v>1.5</v>
      </c>
      <c r="H18" s="18">
        <f t="shared" si="0"/>
        <v>-0.37759336099585061</v>
      </c>
      <c r="I18" s="75">
        <f t="shared" si="1"/>
        <v>-0.98913043478260865</v>
      </c>
    </row>
    <row r="19" spans="2:9" ht="15" x14ac:dyDescent="0.25">
      <c r="B19" s="10">
        <v>43116</v>
      </c>
      <c r="C19" s="13" t="s">
        <v>79</v>
      </c>
      <c r="D19" s="16">
        <v>2.31</v>
      </c>
      <c r="E19" s="16">
        <v>1.44</v>
      </c>
      <c r="F19" s="12">
        <v>43118</v>
      </c>
      <c r="G19" s="19">
        <v>2.31</v>
      </c>
      <c r="H19" s="18">
        <f t="shared" si="0"/>
        <v>0</v>
      </c>
      <c r="I19" s="75">
        <f t="shared" si="1"/>
        <v>0</v>
      </c>
    </row>
    <row r="20" spans="2:9" ht="15" x14ac:dyDescent="0.25">
      <c r="B20" s="10">
        <v>43123</v>
      </c>
      <c r="C20" s="13" t="s">
        <v>87</v>
      </c>
      <c r="D20" s="16">
        <v>3.09</v>
      </c>
      <c r="E20" s="16">
        <v>2.3199999999999998</v>
      </c>
      <c r="F20" s="12">
        <v>43123</v>
      </c>
      <c r="G20" s="19">
        <v>2.85</v>
      </c>
      <c r="H20" s="18">
        <f t="shared" si="0"/>
        <v>-7.7669902912621325E-2</v>
      </c>
      <c r="I20" s="75">
        <f t="shared" si="1"/>
        <v>-0.3116883116883114</v>
      </c>
    </row>
    <row r="21" spans="2:9" ht="15" x14ac:dyDescent="0.25">
      <c r="B21" s="10">
        <v>43126</v>
      </c>
      <c r="C21" s="13" t="s">
        <v>93</v>
      </c>
      <c r="D21" s="16">
        <v>3.25</v>
      </c>
      <c r="E21" s="16">
        <v>2.2599999999999998</v>
      </c>
      <c r="F21" s="12">
        <v>43129</v>
      </c>
      <c r="G21" s="19">
        <v>2.87</v>
      </c>
      <c r="H21" s="18">
        <f t="shared" si="0"/>
        <v>-0.11692307692307691</v>
      </c>
      <c r="I21" s="75">
        <f t="shared" si="1"/>
        <v>-0.38383838383838365</v>
      </c>
    </row>
    <row r="22" spans="2:9" ht="15" x14ac:dyDescent="0.25">
      <c r="B22" s="10">
        <v>43130</v>
      </c>
      <c r="C22" s="13" t="s">
        <v>97</v>
      </c>
      <c r="D22" s="16">
        <v>2.7</v>
      </c>
      <c r="E22" s="16">
        <v>1.72</v>
      </c>
      <c r="F22" s="12">
        <v>43130</v>
      </c>
      <c r="G22" s="19">
        <v>2.2000000000000002</v>
      </c>
      <c r="H22" s="18">
        <f t="shared" si="0"/>
        <v>-0.18518518518518512</v>
      </c>
      <c r="I22" s="75">
        <f t="shared" si="1"/>
        <v>-0.51020408163265296</v>
      </c>
    </row>
    <row r="23" spans="2:9" ht="15" x14ac:dyDescent="0.25">
      <c r="B23" s="10">
        <v>43131</v>
      </c>
      <c r="C23" s="13" t="s">
        <v>100</v>
      </c>
      <c r="D23" s="16">
        <v>1.9</v>
      </c>
      <c r="E23" s="16">
        <v>0</v>
      </c>
      <c r="F23" s="12">
        <v>43132</v>
      </c>
      <c r="G23" s="19">
        <v>1.41</v>
      </c>
      <c r="H23" s="18">
        <f t="shared" si="0"/>
        <v>-0.25789473684210529</v>
      </c>
      <c r="I23" s="75">
        <f t="shared" si="1"/>
        <v>-0.25789473684210529</v>
      </c>
    </row>
    <row r="24" spans="2:9" ht="15" x14ac:dyDescent="0.25">
      <c r="B24" s="10">
        <v>43133</v>
      </c>
      <c r="C24" s="13" t="s">
        <v>106</v>
      </c>
      <c r="D24" s="16">
        <v>1.88</v>
      </c>
      <c r="E24" s="16">
        <v>0.89</v>
      </c>
      <c r="F24" s="12">
        <v>43133</v>
      </c>
      <c r="G24" s="19">
        <v>0.85</v>
      </c>
      <c r="H24" s="18">
        <f t="shared" si="0"/>
        <v>-0.5478723404255319</v>
      </c>
      <c r="I24" s="75">
        <f t="shared" si="1"/>
        <v>-1.0404040404040404</v>
      </c>
    </row>
    <row r="25" spans="2:9" ht="15" x14ac:dyDescent="0.25">
      <c r="B25" s="10">
        <v>43136</v>
      </c>
      <c r="C25" s="13" t="s">
        <v>113</v>
      </c>
      <c r="D25" s="16">
        <v>2.2799999999999998</v>
      </c>
      <c r="E25" s="16">
        <v>0</v>
      </c>
      <c r="F25" s="12">
        <v>43136</v>
      </c>
      <c r="G25" s="19">
        <v>1.17</v>
      </c>
      <c r="H25" s="18">
        <f t="shared" ref="H25" si="2">(G25/D25-1)</f>
        <v>-0.48684210526315785</v>
      </c>
      <c r="I25" s="75">
        <f t="shared" ref="I25" si="3">(G25-D25)/(D25-E25)</f>
        <v>-0.48684210526315791</v>
      </c>
    </row>
    <row r="26" spans="2:9" ht="15" x14ac:dyDescent="0.25">
      <c r="B26" s="10">
        <v>43137</v>
      </c>
      <c r="C26" s="13" t="s">
        <v>114</v>
      </c>
      <c r="D26" s="16">
        <v>1.8</v>
      </c>
      <c r="E26" s="16">
        <v>1</v>
      </c>
      <c r="F26" s="12">
        <v>43137</v>
      </c>
      <c r="G26" s="19">
        <v>1</v>
      </c>
      <c r="H26" s="18">
        <f t="shared" si="0"/>
        <v>-0.44444444444444442</v>
      </c>
      <c r="I26" s="75">
        <f t="shared" si="1"/>
        <v>-1</v>
      </c>
    </row>
    <row r="27" spans="2:9" ht="15" x14ac:dyDescent="0.25">
      <c r="B27" s="10">
        <v>43138</v>
      </c>
      <c r="C27" s="13" t="s">
        <v>116</v>
      </c>
      <c r="D27" s="16">
        <v>3.18</v>
      </c>
      <c r="E27" s="16">
        <v>2.1800000000000002</v>
      </c>
      <c r="F27" s="12">
        <v>43138</v>
      </c>
      <c r="G27" s="19">
        <v>2.88</v>
      </c>
      <c r="H27" s="18">
        <f t="shared" si="0"/>
        <v>-9.4339622641509524E-2</v>
      </c>
      <c r="I27" s="75">
        <f t="shared" si="1"/>
        <v>-0.30000000000000027</v>
      </c>
    </row>
    <row r="28" spans="2:9" ht="15" x14ac:dyDescent="0.25">
      <c r="B28" s="10">
        <v>43145</v>
      </c>
      <c r="C28" s="13" t="s">
        <v>132</v>
      </c>
      <c r="D28" s="16">
        <v>3.88</v>
      </c>
      <c r="E28" s="16">
        <v>2.8</v>
      </c>
      <c r="F28" s="12">
        <v>43146</v>
      </c>
      <c r="G28" s="19">
        <v>5.28</v>
      </c>
      <c r="H28" s="18">
        <f t="shared" si="0"/>
        <v>0.36082474226804129</v>
      </c>
      <c r="I28" s="75">
        <f t="shared" si="1"/>
        <v>1.2962962962962965</v>
      </c>
    </row>
    <row r="29" spans="2:9" ht="15" x14ac:dyDescent="0.25">
      <c r="B29" s="10">
        <v>43147</v>
      </c>
      <c r="C29" s="13" t="s">
        <v>137</v>
      </c>
      <c r="D29" s="16">
        <v>2.65</v>
      </c>
      <c r="E29" s="16">
        <v>1.68</v>
      </c>
      <c r="F29" s="12">
        <v>43147</v>
      </c>
      <c r="G29" s="19">
        <v>1.68</v>
      </c>
      <c r="H29" s="18">
        <f t="shared" si="0"/>
        <v>-0.36603773584905663</v>
      </c>
      <c r="I29" s="75">
        <f t="shared" si="1"/>
        <v>-1</v>
      </c>
    </row>
    <row r="30" spans="2:9" ht="15" x14ac:dyDescent="0.25">
      <c r="B30" s="10">
        <v>43147</v>
      </c>
      <c r="C30" s="13" t="s">
        <v>141</v>
      </c>
      <c r="D30" s="16">
        <v>2.2000000000000002</v>
      </c>
      <c r="E30" s="16">
        <v>1.46</v>
      </c>
      <c r="F30" s="12">
        <v>43150</v>
      </c>
      <c r="G30" s="19">
        <v>1.41</v>
      </c>
      <c r="H30" s="18">
        <f t="shared" si="0"/>
        <v>-0.35909090909090913</v>
      </c>
      <c r="I30" s="75">
        <f t="shared" si="1"/>
        <v>-1.0675675675675675</v>
      </c>
    </row>
    <row r="31" spans="2:9" ht="15" x14ac:dyDescent="0.25">
      <c r="B31" s="10">
        <v>43150</v>
      </c>
      <c r="C31" s="13" t="s">
        <v>147</v>
      </c>
      <c r="D31" s="16">
        <v>2.58</v>
      </c>
      <c r="E31" s="16">
        <v>0</v>
      </c>
      <c r="F31" s="12">
        <v>43151</v>
      </c>
      <c r="G31" s="19">
        <v>2.5299999999999998</v>
      </c>
      <c r="H31" s="18">
        <f t="shared" si="0"/>
        <v>-1.9379844961240456E-2</v>
      </c>
      <c r="I31" s="75">
        <f t="shared" si="1"/>
        <v>-1.9379844961240414E-2</v>
      </c>
    </row>
    <row r="32" spans="2:9" ht="15" x14ac:dyDescent="0.25">
      <c r="B32" s="10">
        <v>43152</v>
      </c>
      <c r="C32" s="13" t="s">
        <v>150</v>
      </c>
      <c r="D32" s="16">
        <v>2.39</v>
      </c>
      <c r="E32" s="16">
        <v>1.5</v>
      </c>
      <c r="F32" s="12">
        <v>43152</v>
      </c>
      <c r="G32" s="19">
        <v>1.78</v>
      </c>
      <c r="H32" s="18">
        <f t="shared" si="0"/>
        <v>-0.25523012552301261</v>
      </c>
      <c r="I32" s="75">
        <f t="shared" si="1"/>
        <v>-0.6853932584269663</v>
      </c>
    </row>
    <row r="33" spans="2:9" ht="15" x14ac:dyDescent="0.25">
      <c r="B33" s="10">
        <v>43152</v>
      </c>
      <c r="C33" s="13" t="s">
        <v>152</v>
      </c>
      <c r="D33" s="16">
        <v>2.33</v>
      </c>
      <c r="E33" s="16">
        <v>1.57</v>
      </c>
      <c r="F33" s="12">
        <v>43153</v>
      </c>
      <c r="G33" s="19">
        <v>3.42</v>
      </c>
      <c r="H33" s="18">
        <f t="shared" si="0"/>
        <v>0.46781115879828317</v>
      </c>
      <c r="I33" s="75">
        <f t="shared" si="1"/>
        <v>1.4342105263157894</v>
      </c>
    </row>
    <row r="34" spans="2:9" x14ac:dyDescent="0.3">
      <c r="B34" s="10">
        <v>43157</v>
      </c>
      <c r="C34" s="13" t="s">
        <v>159</v>
      </c>
      <c r="D34" s="16">
        <v>2.3199999999999998</v>
      </c>
      <c r="E34" s="16">
        <v>1.41</v>
      </c>
      <c r="F34" s="12">
        <v>43157</v>
      </c>
      <c r="G34" s="19">
        <v>1.96</v>
      </c>
      <c r="H34" s="18">
        <f t="shared" si="0"/>
        <v>-0.15517241379310343</v>
      </c>
      <c r="I34" s="75">
        <f t="shared" si="1"/>
        <v>-0.39560439560439548</v>
      </c>
    </row>
    <row r="35" spans="2:9" ht="15" x14ac:dyDescent="0.25">
      <c r="B35" s="10">
        <v>43159</v>
      </c>
      <c r="C35" s="13" t="s">
        <v>163</v>
      </c>
      <c r="D35" s="16">
        <v>2.52</v>
      </c>
      <c r="E35" s="16">
        <v>1.51</v>
      </c>
      <c r="F35" s="12">
        <v>43159</v>
      </c>
      <c r="G35" s="19">
        <v>3.21</v>
      </c>
      <c r="H35" s="18">
        <f t="shared" si="0"/>
        <v>0.27380952380952372</v>
      </c>
      <c r="I35" s="75">
        <f t="shared" si="1"/>
        <v>0.68316831683168311</v>
      </c>
    </row>
    <row r="36" spans="2:9" ht="15" x14ac:dyDescent="0.25">
      <c r="B36" s="10">
        <v>43160</v>
      </c>
      <c r="C36" s="13" t="s">
        <v>167</v>
      </c>
      <c r="D36" s="16">
        <v>3.2</v>
      </c>
      <c r="E36" s="16">
        <v>2.25</v>
      </c>
      <c r="F36" s="12">
        <v>43160</v>
      </c>
      <c r="G36" s="19">
        <v>2.25</v>
      </c>
      <c r="H36" s="18">
        <f t="shared" si="0"/>
        <v>-0.296875</v>
      </c>
      <c r="I36" s="75">
        <f t="shared" si="1"/>
        <v>-1</v>
      </c>
    </row>
    <row r="37" spans="2:9" ht="15" x14ac:dyDescent="0.25">
      <c r="B37" s="10">
        <v>43161</v>
      </c>
      <c r="C37" s="13" t="s">
        <v>171</v>
      </c>
      <c r="D37" s="16">
        <v>4.45</v>
      </c>
      <c r="E37" s="16">
        <v>3.48</v>
      </c>
      <c r="F37" s="12">
        <v>43161</v>
      </c>
      <c r="G37" s="19">
        <v>5.51</v>
      </c>
      <c r="H37" s="18">
        <f t="shared" si="0"/>
        <v>0.23820224719101124</v>
      </c>
      <c r="I37" s="75">
        <f t="shared" si="1"/>
        <v>1.0927835051546386</v>
      </c>
    </row>
    <row r="38" spans="2:9" ht="15" x14ac:dyDescent="0.25">
      <c r="B38" s="10">
        <v>43165</v>
      </c>
      <c r="C38" s="13" t="s">
        <v>178</v>
      </c>
      <c r="D38" s="16">
        <v>3.28</v>
      </c>
      <c r="E38" s="16">
        <v>2.34</v>
      </c>
      <c r="F38" s="12">
        <v>43166</v>
      </c>
      <c r="G38" s="19">
        <v>2.19</v>
      </c>
      <c r="H38" s="18">
        <f t="shared" si="0"/>
        <v>-0.33231707317073167</v>
      </c>
      <c r="I38" s="75">
        <f t="shared" si="1"/>
        <v>-1.1595744680851063</v>
      </c>
    </row>
    <row r="39" spans="2:9" ht="15" x14ac:dyDescent="0.25">
      <c r="B39" s="10">
        <v>43167</v>
      </c>
      <c r="C39" s="13" t="s">
        <v>181</v>
      </c>
      <c r="D39" s="16">
        <v>2.59</v>
      </c>
      <c r="E39" s="16">
        <v>1.62</v>
      </c>
      <c r="F39" s="12">
        <v>43168</v>
      </c>
      <c r="G39" s="19">
        <v>4.04</v>
      </c>
      <c r="H39" s="18">
        <f t="shared" si="0"/>
        <v>0.55984555984555984</v>
      </c>
      <c r="I39" s="75">
        <f t="shared" si="1"/>
        <v>1.4948453608247427</v>
      </c>
    </row>
    <row r="40" spans="2:9" ht="15" x14ac:dyDescent="0.25">
      <c r="B40" s="10">
        <v>43172</v>
      </c>
      <c r="C40" s="13" t="s">
        <v>188</v>
      </c>
      <c r="D40" s="16">
        <v>0.98</v>
      </c>
      <c r="E40" s="16">
        <v>0</v>
      </c>
      <c r="F40" s="12">
        <v>43175</v>
      </c>
      <c r="G40" s="19">
        <v>0.3</v>
      </c>
      <c r="H40" s="18">
        <f t="shared" si="0"/>
        <v>-0.69387755102040816</v>
      </c>
      <c r="I40" s="75">
        <f t="shared" si="1"/>
        <v>-0.69387755102040816</v>
      </c>
    </row>
    <row r="41" spans="2:9" ht="15" x14ac:dyDescent="0.25">
      <c r="B41" s="10">
        <v>43178</v>
      </c>
      <c r="C41" s="13" t="s">
        <v>190</v>
      </c>
      <c r="D41" s="16">
        <v>2.08</v>
      </c>
      <c r="E41" s="16">
        <v>1.21</v>
      </c>
      <c r="F41" s="12">
        <v>43179</v>
      </c>
      <c r="G41" s="19">
        <v>2.08</v>
      </c>
      <c r="H41" s="18">
        <f t="shared" si="0"/>
        <v>0</v>
      </c>
      <c r="I41" s="75">
        <f t="shared" si="1"/>
        <v>0</v>
      </c>
    </row>
    <row r="42" spans="2:9" ht="15" x14ac:dyDescent="0.25">
      <c r="B42" s="10">
        <v>43179</v>
      </c>
      <c r="C42" s="13" t="s">
        <v>192</v>
      </c>
      <c r="D42" s="16">
        <v>1.92</v>
      </c>
      <c r="E42" s="16">
        <v>0.87</v>
      </c>
      <c r="F42" s="12">
        <v>43180</v>
      </c>
      <c r="G42" s="19">
        <v>2.81</v>
      </c>
      <c r="H42" s="18">
        <f t="shared" si="0"/>
        <v>0.46354166666666674</v>
      </c>
      <c r="I42" s="75">
        <f t="shared" si="1"/>
        <v>0.84761904761904783</v>
      </c>
    </row>
    <row r="43" spans="2:9" ht="15" x14ac:dyDescent="0.25">
      <c r="B43" s="10">
        <v>43180</v>
      </c>
      <c r="C43" s="13" t="s">
        <v>196</v>
      </c>
      <c r="D43" s="16">
        <v>2.25</v>
      </c>
      <c r="E43" s="16">
        <v>0</v>
      </c>
      <c r="F43" s="12">
        <v>43181</v>
      </c>
      <c r="G43" s="19">
        <v>1.59</v>
      </c>
      <c r="H43" s="18">
        <f t="shared" si="0"/>
        <v>-0.29333333333333333</v>
      </c>
      <c r="I43" s="75">
        <f t="shared" si="1"/>
        <v>-0.29333333333333328</v>
      </c>
    </row>
    <row r="44" spans="2:9" ht="15" x14ac:dyDescent="0.25">
      <c r="B44" s="10">
        <v>43181</v>
      </c>
      <c r="C44" s="13" t="s">
        <v>192</v>
      </c>
      <c r="D44" s="16">
        <v>1.77</v>
      </c>
      <c r="E44" s="16">
        <v>1.1299999999999999</v>
      </c>
      <c r="F44" s="12">
        <v>43181</v>
      </c>
      <c r="G44" s="19">
        <v>1.1499999999999999</v>
      </c>
      <c r="H44" s="18">
        <f t="shared" si="0"/>
        <v>-0.35028248587570632</v>
      </c>
      <c r="I44" s="75">
        <f t="shared" si="1"/>
        <v>-0.96875</v>
      </c>
    </row>
    <row r="45" spans="2:9" ht="15" x14ac:dyDescent="0.25">
      <c r="B45" s="10">
        <v>43182</v>
      </c>
      <c r="C45" s="13" t="s">
        <v>198</v>
      </c>
      <c r="D45" s="16">
        <v>1.99</v>
      </c>
      <c r="E45" s="16">
        <v>0.89</v>
      </c>
      <c r="F45" s="12">
        <v>43182</v>
      </c>
      <c r="G45" s="19">
        <v>2.2999999999999998</v>
      </c>
      <c r="H45" s="18">
        <f t="shared" si="0"/>
        <v>0.15577889447236171</v>
      </c>
      <c r="I45" s="75">
        <f t="shared" si="1"/>
        <v>0.28181818181818163</v>
      </c>
    </row>
    <row r="46" spans="2:9" ht="15" x14ac:dyDescent="0.25">
      <c r="B46" s="10">
        <v>43186</v>
      </c>
      <c r="C46" s="13" t="s">
        <v>198</v>
      </c>
      <c r="D46" s="16">
        <v>2.84</v>
      </c>
      <c r="E46" s="16">
        <v>1.84</v>
      </c>
      <c r="F46" s="12">
        <v>43186</v>
      </c>
      <c r="G46" s="19">
        <v>3.13</v>
      </c>
      <c r="H46" s="18">
        <f t="shared" si="0"/>
        <v>0.102112676056338</v>
      </c>
      <c r="I46" s="75">
        <f t="shared" si="1"/>
        <v>0.29000000000000009</v>
      </c>
    </row>
    <row r="47" spans="2:9" ht="15" x14ac:dyDescent="0.25">
      <c r="B47" s="10">
        <v>43186</v>
      </c>
      <c r="C47" s="13" t="s">
        <v>208</v>
      </c>
      <c r="D47" s="16">
        <v>3.01</v>
      </c>
      <c r="E47" s="16">
        <v>2.0099999999999998</v>
      </c>
      <c r="F47" s="12">
        <v>43186</v>
      </c>
      <c r="G47" s="19">
        <v>1.92</v>
      </c>
      <c r="H47" s="18">
        <f t="shared" si="0"/>
        <v>-0.36212624584717601</v>
      </c>
      <c r="I47" s="75">
        <f t="shared" si="1"/>
        <v>-1.0899999999999999</v>
      </c>
    </row>
    <row r="48" spans="2:9" ht="15" x14ac:dyDescent="0.25">
      <c r="B48" s="10">
        <v>43187</v>
      </c>
      <c r="C48" s="13" t="s">
        <v>209</v>
      </c>
      <c r="D48" s="16">
        <v>2.37</v>
      </c>
      <c r="E48" s="16">
        <v>1.32</v>
      </c>
      <c r="F48" s="12">
        <v>43187</v>
      </c>
      <c r="G48" s="19">
        <v>1.82</v>
      </c>
      <c r="H48" s="18">
        <f t="shared" si="0"/>
        <v>-0.23206751054852326</v>
      </c>
      <c r="I48" s="75">
        <f t="shared" si="1"/>
        <v>-0.52380952380952384</v>
      </c>
    </row>
    <row r="49" spans="2:9" ht="15" x14ac:dyDescent="0.25">
      <c r="B49" s="10">
        <v>43193</v>
      </c>
      <c r="C49" s="13" t="s">
        <v>214</v>
      </c>
      <c r="D49" s="16">
        <v>2.4700000000000002</v>
      </c>
      <c r="E49" s="16">
        <v>1.47</v>
      </c>
      <c r="F49" s="12">
        <v>43194</v>
      </c>
      <c r="G49" s="19">
        <v>1.98</v>
      </c>
      <c r="H49" s="18">
        <f t="shared" si="0"/>
        <v>-0.19838056680161953</v>
      </c>
      <c r="I49" s="75">
        <f t="shared" si="1"/>
        <v>-0.4900000000000001</v>
      </c>
    </row>
    <row r="50" spans="2:9" ht="15" x14ac:dyDescent="0.25">
      <c r="B50" s="10">
        <v>43194</v>
      </c>
      <c r="C50" s="13" t="s">
        <v>220</v>
      </c>
      <c r="D50" s="16">
        <v>3.1</v>
      </c>
      <c r="E50" s="16">
        <v>2.1</v>
      </c>
      <c r="F50" s="12">
        <v>43195</v>
      </c>
      <c r="G50" s="19">
        <v>5.0199999999999996</v>
      </c>
      <c r="H50" s="18">
        <f t="shared" si="0"/>
        <v>0.61935483870967722</v>
      </c>
      <c r="I50" s="75">
        <f t="shared" si="1"/>
        <v>1.9199999999999995</v>
      </c>
    </row>
    <row r="51" spans="2:9" ht="15" x14ac:dyDescent="0.25">
      <c r="B51" s="10">
        <v>43195</v>
      </c>
      <c r="C51" s="13" t="s">
        <v>222</v>
      </c>
      <c r="D51" s="16">
        <v>2.63</v>
      </c>
      <c r="E51" s="16">
        <v>0</v>
      </c>
      <c r="F51" s="12">
        <v>39544</v>
      </c>
      <c r="G51" s="19">
        <v>2.29</v>
      </c>
      <c r="H51" s="18">
        <f t="shared" si="0"/>
        <v>-0.12927756653992395</v>
      </c>
      <c r="I51" s="75">
        <f t="shared" si="1"/>
        <v>-0.12927756653992389</v>
      </c>
    </row>
    <row r="52" spans="2:9" ht="15" x14ac:dyDescent="0.25">
      <c r="B52" s="10">
        <v>43199</v>
      </c>
      <c r="C52" s="13" t="s">
        <v>226</v>
      </c>
      <c r="D52" s="16">
        <v>1.84</v>
      </c>
      <c r="E52" s="16">
        <v>0.94</v>
      </c>
      <c r="F52" s="12">
        <v>43199</v>
      </c>
      <c r="G52" s="19">
        <v>2</v>
      </c>
      <c r="H52" s="18">
        <f t="shared" si="0"/>
        <v>8.6956521739130377E-2</v>
      </c>
      <c r="I52" s="75">
        <f t="shared" si="1"/>
        <v>0.17777777777777767</v>
      </c>
    </row>
    <row r="53" spans="2:9" ht="15" x14ac:dyDescent="0.25">
      <c r="B53" s="10">
        <v>43201</v>
      </c>
      <c r="C53" s="13" t="s">
        <v>228</v>
      </c>
      <c r="D53" s="16">
        <v>2.4</v>
      </c>
      <c r="E53" s="16">
        <v>1.52</v>
      </c>
      <c r="F53" s="12">
        <v>43201</v>
      </c>
      <c r="G53" s="19">
        <v>1.92</v>
      </c>
      <c r="H53" s="18">
        <f t="shared" si="0"/>
        <v>-0.19999999999999996</v>
      </c>
      <c r="I53" s="75">
        <f t="shared" si="1"/>
        <v>-0.54545454545454553</v>
      </c>
    </row>
    <row r="54" spans="2:9" ht="15" x14ac:dyDescent="0.25">
      <c r="B54" s="10">
        <v>43202</v>
      </c>
      <c r="C54" s="13" t="s">
        <v>229</v>
      </c>
      <c r="D54" s="16">
        <v>2.19</v>
      </c>
      <c r="E54" s="16">
        <v>1.32</v>
      </c>
      <c r="F54" s="12">
        <v>43203</v>
      </c>
      <c r="G54" s="19">
        <v>3.66</v>
      </c>
      <c r="H54" s="18">
        <f t="shared" si="0"/>
        <v>0.67123287671232879</v>
      </c>
      <c r="I54" s="75">
        <f t="shared" si="1"/>
        <v>1.6896551724137936</v>
      </c>
    </row>
    <row r="55" spans="2:9" ht="15" x14ac:dyDescent="0.25">
      <c r="B55" s="10">
        <v>43203</v>
      </c>
      <c r="C55" s="13" t="s">
        <v>232</v>
      </c>
      <c r="D55" s="16">
        <v>1.02</v>
      </c>
      <c r="E55" s="16">
        <v>0</v>
      </c>
      <c r="F55" s="12">
        <v>43208</v>
      </c>
      <c r="G55" s="19">
        <v>1.1599999999999999</v>
      </c>
      <c r="H55" s="18">
        <f t="shared" si="0"/>
        <v>0.13725490196078427</v>
      </c>
      <c r="I55" s="75">
        <f t="shared" si="1"/>
        <v>0.13725490196078421</v>
      </c>
    </row>
    <row r="56" spans="2:9" ht="15" x14ac:dyDescent="0.25">
      <c r="B56" s="10">
        <v>43209</v>
      </c>
      <c r="C56" s="13" t="s">
        <v>237</v>
      </c>
      <c r="D56" s="16">
        <v>2.37</v>
      </c>
      <c r="E56" s="16">
        <v>0</v>
      </c>
      <c r="F56" s="12">
        <v>43210</v>
      </c>
      <c r="G56" s="19">
        <v>1.98</v>
      </c>
      <c r="H56" s="18">
        <f t="shared" si="0"/>
        <v>-0.16455696202531656</v>
      </c>
      <c r="I56" s="75">
        <f t="shared" si="1"/>
        <v>-0.1645569620253165</v>
      </c>
    </row>
    <row r="57" spans="2:9" ht="15" x14ac:dyDescent="0.25">
      <c r="B57" s="10">
        <v>43213</v>
      </c>
      <c r="C57" s="13" t="s">
        <v>240</v>
      </c>
      <c r="D57" s="16">
        <v>2.5499999999999998</v>
      </c>
      <c r="E57" s="16">
        <v>1.65</v>
      </c>
      <c r="F57" s="12">
        <v>43213</v>
      </c>
      <c r="G57" s="19">
        <v>3.4</v>
      </c>
      <c r="H57" s="18">
        <f t="shared" ref="H57:H67" si="4">(G57/D57-1)</f>
        <v>0.33333333333333348</v>
      </c>
      <c r="I57" s="75">
        <f t="shared" ref="I57:I67" si="5">(G57-D57)/(D57-E57)</f>
        <v>0.94444444444444464</v>
      </c>
    </row>
    <row r="58" spans="2:9" ht="15" x14ac:dyDescent="0.25">
      <c r="B58" s="10">
        <v>43213</v>
      </c>
      <c r="C58" s="13" t="s">
        <v>242</v>
      </c>
      <c r="D58" s="16">
        <v>2.1800000000000002</v>
      </c>
      <c r="E58" s="16">
        <v>1.29</v>
      </c>
      <c r="F58" s="12">
        <v>43214</v>
      </c>
      <c r="G58" s="19">
        <v>1.35</v>
      </c>
      <c r="H58" s="18">
        <f t="shared" si="4"/>
        <v>-0.38073394495412849</v>
      </c>
      <c r="I58" s="75">
        <f t="shared" si="5"/>
        <v>-0.93258426966292129</v>
      </c>
    </row>
    <row r="59" spans="2:9" ht="15" x14ac:dyDescent="0.25">
      <c r="B59" s="10">
        <v>43214</v>
      </c>
      <c r="C59" s="13" t="s">
        <v>246</v>
      </c>
      <c r="D59" s="16">
        <v>1.8</v>
      </c>
      <c r="E59" s="16">
        <v>0</v>
      </c>
      <c r="F59" s="12">
        <v>43215</v>
      </c>
      <c r="G59" s="19">
        <v>2.37</v>
      </c>
      <c r="H59" s="18">
        <f t="shared" si="4"/>
        <v>0.31666666666666665</v>
      </c>
      <c r="I59" s="75">
        <f t="shared" si="5"/>
        <v>0.31666666666666671</v>
      </c>
    </row>
    <row r="60" spans="2:9" ht="15" x14ac:dyDescent="0.25">
      <c r="B60" s="10">
        <v>43215</v>
      </c>
      <c r="C60" s="13" t="s">
        <v>248</v>
      </c>
      <c r="D60" s="16">
        <v>2.2200000000000002</v>
      </c>
      <c r="E60" s="16">
        <v>1.21</v>
      </c>
      <c r="F60" s="12">
        <v>43215</v>
      </c>
      <c r="G60" s="19">
        <v>2.57</v>
      </c>
      <c r="H60" s="18">
        <f t="shared" si="4"/>
        <v>0.15765765765765738</v>
      </c>
      <c r="I60" s="75">
        <f t="shared" si="5"/>
        <v>0.34653465346534612</v>
      </c>
    </row>
    <row r="61" spans="2:9" ht="15" x14ac:dyDescent="0.25">
      <c r="B61" s="10">
        <v>43216</v>
      </c>
      <c r="C61" s="13" t="s">
        <v>249</v>
      </c>
      <c r="D61" s="16">
        <v>2.79</v>
      </c>
      <c r="E61" s="16">
        <v>1.95</v>
      </c>
      <c r="F61" s="12">
        <v>43216</v>
      </c>
      <c r="G61" s="19">
        <v>1.95</v>
      </c>
      <c r="H61" s="18">
        <f t="shared" si="4"/>
        <v>-0.30107526881720437</v>
      </c>
      <c r="I61" s="75">
        <f t="shared" si="5"/>
        <v>-1</v>
      </c>
    </row>
    <row r="62" spans="2:9" ht="15" x14ac:dyDescent="0.25">
      <c r="B62" s="10">
        <v>43216</v>
      </c>
      <c r="C62" s="13" t="s">
        <v>251</v>
      </c>
      <c r="D62" s="16">
        <v>1.33</v>
      </c>
      <c r="E62" s="16">
        <v>0</v>
      </c>
      <c r="F62" s="12">
        <v>43217</v>
      </c>
      <c r="G62" s="19">
        <v>0.96</v>
      </c>
      <c r="H62" s="18">
        <f t="shared" si="4"/>
        <v>-0.27819548872180455</v>
      </c>
      <c r="I62" s="75">
        <f t="shared" si="5"/>
        <v>-0.27819548872180455</v>
      </c>
    </row>
    <row r="63" spans="2:9" ht="15" x14ac:dyDescent="0.25">
      <c r="B63" s="10">
        <v>43217</v>
      </c>
      <c r="C63" s="13" t="s">
        <v>252</v>
      </c>
      <c r="D63" s="16">
        <v>2.93</v>
      </c>
      <c r="E63" s="16">
        <v>1.93</v>
      </c>
      <c r="F63" s="12">
        <v>43220</v>
      </c>
      <c r="G63" s="19">
        <v>3.02</v>
      </c>
      <c r="H63" s="18">
        <f t="shared" si="4"/>
        <v>3.0716723549488067E-2</v>
      </c>
      <c r="I63" s="75">
        <f t="shared" si="5"/>
        <v>8.9999999999999844E-2</v>
      </c>
    </row>
    <row r="64" spans="2:9" ht="15" x14ac:dyDescent="0.25">
      <c r="B64" s="10">
        <v>43222</v>
      </c>
      <c r="C64" s="13" t="s">
        <v>258</v>
      </c>
      <c r="D64" s="16">
        <v>2.72</v>
      </c>
      <c r="E64" s="16">
        <v>1.72</v>
      </c>
      <c r="F64" s="12">
        <v>43223</v>
      </c>
      <c r="G64" s="19">
        <v>2.08</v>
      </c>
      <c r="H64" s="18">
        <f t="shared" si="4"/>
        <v>-0.23529411764705888</v>
      </c>
      <c r="I64" s="75">
        <f t="shared" si="5"/>
        <v>-0.64</v>
      </c>
    </row>
    <row r="65" spans="2:10" ht="15" x14ac:dyDescent="0.25">
      <c r="B65" s="10">
        <v>43227</v>
      </c>
      <c r="C65" s="13" t="s">
        <v>264</v>
      </c>
      <c r="D65" s="16">
        <v>2.82</v>
      </c>
      <c r="E65" s="16">
        <v>1.82</v>
      </c>
      <c r="F65" s="12">
        <v>43227</v>
      </c>
      <c r="G65" s="19">
        <v>3.08</v>
      </c>
      <c r="H65" s="18">
        <f t="shared" si="4"/>
        <v>9.219858156028371E-2</v>
      </c>
      <c r="I65" s="75">
        <f t="shared" si="5"/>
        <v>0.26000000000000029</v>
      </c>
    </row>
    <row r="66" spans="2:10" ht="15" x14ac:dyDescent="0.25">
      <c r="B66" s="10">
        <v>43228</v>
      </c>
      <c r="C66" s="13" t="s">
        <v>265</v>
      </c>
      <c r="D66" s="16">
        <v>2.64</v>
      </c>
      <c r="E66" s="16">
        <v>0</v>
      </c>
      <c r="F66" s="12">
        <v>43235</v>
      </c>
      <c r="G66" s="19">
        <v>2.82</v>
      </c>
      <c r="H66" s="18">
        <f t="shared" si="4"/>
        <v>6.8181818181818121E-2</v>
      </c>
      <c r="I66" s="75">
        <f t="shared" si="5"/>
        <v>6.8181818181818066E-2</v>
      </c>
    </row>
    <row r="67" spans="2:10" ht="15" x14ac:dyDescent="0.25">
      <c r="B67" s="10">
        <v>43242</v>
      </c>
      <c r="C67" s="13" t="s">
        <v>269</v>
      </c>
      <c r="D67" s="16">
        <v>2.5499999999999998</v>
      </c>
      <c r="E67" s="16">
        <v>1.48</v>
      </c>
      <c r="F67" s="12">
        <v>43242</v>
      </c>
      <c r="G67" s="19">
        <v>1.96</v>
      </c>
      <c r="H67" s="18">
        <f t="shared" si="4"/>
        <v>-0.2313725490196078</v>
      </c>
      <c r="I67" s="75">
        <f t="shared" si="5"/>
        <v>-0.55140186915887845</v>
      </c>
    </row>
    <row r="68" spans="2:10" ht="15" x14ac:dyDescent="0.25">
      <c r="B68" s="10">
        <v>43243</v>
      </c>
      <c r="C68" s="13" t="s">
        <v>273</v>
      </c>
      <c r="D68" s="16">
        <v>2.1800000000000002</v>
      </c>
      <c r="E68" s="16">
        <v>1.38</v>
      </c>
      <c r="F68" s="12">
        <v>43243</v>
      </c>
      <c r="G68" s="19">
        <v>3.6</v>
      </c>
      <c r="H68" s="18">
        <f t="shared" ref="H68:H76" si="6">(G68/D68-1)</f>
        <v>0.6513761467889907</v>
      </c>
      <c r="I68" s="75">
        <f t="shared" ref="I68:I76" si="7">(G68-D68)/(D68-E68)</f>
        <v>1.7749999999999992</v>
      </c>
    </row>
    <row r="69" spans="2:10" ht="15" x14ac:dyDescent="0.25">
      <c r="B69" s="10">
        <v>43243</v>
      </c>
      <c r="C69" s="13" t="s">
        <v>276</v>
      </c>
      <c r="D69" s="16">
        <v>2.2200000000000002</v>
      </c>
      <c r="E69" s="16">
        <v>1.21</v>
      </c>
      <c r="F69" s="12">
        <v>43243</v>
      </c>
      <c r="G69" s="19">
        <v>2.99</v>
      </c>
      <c r="H69" s="18">
        <f t="shared" si="6"/>
        <v>0.34684684684684686</v>
      </c>
      <c r="I69" s="75">
        <f t="shared" si="7"/>
        <v>0.76237623762376217</v>
      </c>
    </row>
    <row r="70" spans="2:10" ht="15" x14ac:dyDescent="0.25">
      <c r="B70" s="10">
        <v>43244</v>
      </c>
      <c r="C70" s="13" t="s">
        <v>280</v>
      </c>
      <c r="D70" s="16">
        <v>2.27</v>
      </c>
      <c r="E70" s="16">
        <v>1.34</v>
      </c>
      <c r="F70" s="12">
        <v>43244</v>
      </c>
      <c r="G70" s="19">
        <v>2.66</v>
      </c>
      <c r="H70" s="18">
        <f t="shared" si="6"/>
        <v>0.17180616740088106</v>
      </c>
      <c r="I70" s="75">
        <f t="shared" si="7"/>
        <v>0.4193548387096776</v>
      </c>
    </row>
    <row r="71" spans="2:10" ht="15" x14ac:dyDescent="0.25">
      <c r="B71" s="10">
        <v>43245</v>
      </c>
      <c r="C71" s="13" t="s">
        <v>287</v>
      </c>
      <c r="D71" s="16">
        <v>1.57</v>
      </c>
      <c r="E71" s="16">
        <v>0</v>
      </c>
      <c r="F71" s="12">
        <v>43248</v>
      </c>
      <c r="G71" s="19">
        <v>1.34</v>
      </c>
      <c r="H71" s="18">
        <f t="shared" si="6"/>
        <v>-0.14649681528662417</v>
      </c>
      <c r="I71" s="75">
        <f t="shared" si="7"/>
        <v>-0.1464968152866242</v>
      </c>
    </row>
    <row r="72" spans="2:10" ht="15" x14ac:dyDescent="0.25">
      <c r="B72" s="10">
        <v>43250</v>
      </c>
      <c r="C72" s="13" t="s">
        <v>288</v>
      </c>
      <c r="D72" s="16">
        <v>2.21</v>
      </c>
      <c r="E72" s="16">
        <v>1.21</v>
      </c>
      <c r="F72" s="12">
        <v>43250</v>
      </c>
      <c r="G72" s="19">
        <v>1.21</v>
      </c>
      <c r="H72" s="18">
        <f t="shared" si="6"/>
        <v>-0.45248868778280549</v>
      </c>
      <c r="I72" s="75">
        <f t="shared" si="7"/>
        <v>-1</v>
      </c>
    </row>
    <row r="73" spans="2:10" ht="15" x14ac:dyDescent="0.25">
      <c r="B73" s="10">
        <v>43256</v>
      </c>
      <c r="C73" s="13" t="s">
        <v>291</v>
      </c>
      <c r="D73" s="16">
        <v>2.0099999999999998</v>
      </c>
      <c r="E73" s="16">
        <v>1.22</v>
      </c>
      <c r="F73" s="12">
        <v>43256</v>
      </c>
      <c r="G73" s="19">
        <v>1.62</v>
      </c>
      <c r="H73" s="18">
        <f t="shared" si="6"/>
        <v>-0.19402985074626855</v>
      </c>
      <c r="I73" s="75">
        <f t="shared" si="7"/>
        <v>-0.49367088607594906</v>
      </c>
    </row>
    <row r="74" spans="2:10" ht="15" x14ac:dyDescent="0.25">
      <c r="B74" s="10">
        <v>43257</v>
      </c>
      <c r="C74" s="13" t="s">
        <v>294</v>
      </c>
      <c r="D74" s="16">
        <v>3.43</v>
      </c>
      <c r="E74" s="16">
        <v>2.5</v>
      </c>
      <c r="F74" s="12">
        <v>43257</v>
      </c>
      <c r="G74" s="19">
        <v>2.5</v>
      </c>
      <c r="H74" s="18">
        <f t="shared" si="6"/>
        <v>-0.2711370262390671</v>
      </c>
      <c r="I74" s="75">
        <f t="shared" si="7"/>
        <v>-1</v>
      </c>
    </row>
    <row r="75" spans="2:10" ht="15" x14ac:dyDescent="0.25">
      <c r="B75" s="10">
        <v>43259</v>
      </c>
      <c r="C75" s="13" t="s">
        <v>296</v>
      </c>
      <c r="D75" s="16">
        <v>3</v>
      </c>
      <c r="E75" s="16">
        <v>0</v>
      </c>
      <c r="F75" s="12">
        <v>43262</v>
      </c>
      <c r="G75" s="19">
        <v>2.64</v>
      </c>
      <c r="H75" s="18">
        <f t="shared" si="6"/>
        <v>-0.12</v>
      </c>
      <c r="I75" s="75">
        <f t="shared" si="7"/>
        <v>-0.11999999999999995</v>
      </c>
    </row>
    <row r="76" spans="2:10" ht="15" x14ac:dyDescent="0.25">
      <c r="B76" s="10">
        <v>43270</v>
      </c>
      <c r="C76" s="13" t="s">
        <v>302</v>
      </c>
      <c r="D76" s="16">
        <v>2.3199999999999998</v>
      </c>
      <c r="E76" s="16">
        <v>1.61</v>
      </c>
      <c r="F76" s="12">
        <v>43270</v>
      </c>
      <c r="G76" s="19">
        <v>2.83</v>
      </c>
      <c r="H76" s="18">
        <f t="shared" si="6"/>
        <v>0.21982758620689657</v>
      </c>
      <c r="I76" s="75">
        <f t="shared" si="7"/>
        <v>0.71830985915493017</v>
      </c>
      <c r="J76" s="57" t="s">
        <v>35</v>
      </c>
    </row>
    <row r="77" spans="2:10" ht="15" x14ac:dyDescent="0.25">
      <c r="B77" s="10">
        <v>43272</v>
      </c>
      <c r="C77" s="13" t="s">
        <v>302</v>
      </c>
      <c r="D77" s="16">
        <v>1.97</v>
      </c>
      <c r="E77" s="16">
        <v>1.27</v>
      </c>
      <c r="F77" s="12">
        <v>43272</v>
      </c>
      <c r="G77" s="19">
        <v>1.27</v>
      </c>
      <c r="H77" s="18">
        <f t="shared" ref="H77:H87" si="8">(G77/D77-1)</f>
        <v>-0.35532994923857864</v>
      </c>
      <c r="I77" s="75">
        <f t="shared" ref="I77:I87" si="9">(G77-D77)/(D77-E77)</f>
        <v>-1</v>
      </c>
    </row>
    <row r="78" spans="2:10" ht="15" x14ac:dyDescent="0.25">
      <c r="B78" s="10">
        <v>43279</v>
      </c>
      <c r="C78" s="13" t="s">
        <v>306</v>
      </c>
      <c r="D78" s="16">
        <v>2.04</v>
      </c>
      <c r="E78" s="16">
        <v>1.1399999999999999</v>
      </c>
      <c r="F78" s="12">
        <v>43279</v>
      </c>
      <c r="G78" s="19">
        <v>3.61</v>
      </c>
      <c r="H78" s="18">
        <f t="shared" si="8"/>
        <v>0.76960784313725483</v>
      </c>
      <c r="I78" s="75">
        <f t="shared" si="9"/>
        <v>1.744444444444444</v>
      </c>
    </row>
    <row r="79" spans="2:10" ht="15" x14ac:dyDescent="0.25">
      <c r="B79" s="10">
        <v>43285</v>
      </c>
      <c r="C79" s="13" t="s">
        <v>307</v>
      </c>
      <c r="D79" s="16">
        <v>2.33</v>
      </c>
      <c r="E79" s="16">
        <v>1.33</v>
      </c>
      <c r="F79" s="12">
        <v>43286</v>
      </c>
      <c r="G79" s="19">
        <v>3.22</v>
      </c>
      <c r="H79" s="18">
        <f t="shared" si="8"/>
        <v>0.38197424892703857</v>
      </c>
      <c r="I79" s="75">
        <f t="shared" si="9"/>
        <v>0.89000000000000012</v>
      </c>
    </row>
    <row r="80" spans="2:10" ht="15" x14ac:dyDescent="0.25">
      <c r="B80" s="10">
        <v>43286</v>
      </c>
      <c r="C80" s="13" t="s">
        <v>309</v>
      </c>
      <c r="D80" s="16">
        <v>1.41</v>
      </c>
      <c r="E80" s="16">
        <v>0</v>
      </c>
      <c r="F80" s="12">
        <v>43287</v>
      </c>
      <c r="G80" s="19">
        <v>1.1599999999999999</v>
      </c>
      <c r="H80" s="18">
        <f t="shared" si="8"/>
        <v>-0.17730496453900713</v>
      </c>
      <c r="I80" s="75">
        <f t="shared" si="9"/>
        <v>-0.1773049645390071</v>
      </c>
    </row>
    <row r="81" spans="2:9" ht="15" x14ac:dyDescent="0.25">
      <c r="B81" s="10">
        <v>43290</v>
      </c>
      <c r="C81" s="13" t="s">
        <v>313</v>
      </c>
      <c r="D81" s="16">
        <v>2.65</v>
      </c>
      <c r="E81" s="16">
        <v>1.74</v>
      </c>
      <c r="F81" s="12">
        <v>43290</v>
      </c>
      <c r="G81" s="19">
        <v>1.74</v>
      </c>
      <c r="H81" s="18">
        <f t="shared" si="8"/>
        <v>-0.34339622641509437</v>
      </c>
      <c r="I81" s="75">
        <f t="shared" si="9"/>
        <v>-1</v>
      </c>
    </row>
    <row r="82" spans="2:9" ht="15" x14ac:dyDescent="0.25">
      <c r="B82" s="10">
        <v>43292</v>
      </c>
      <c r="C82" s="13" t="s">
        <v>315</v>
      </c>
      <c r="D82" s="16">
        <v>3.01</v>
      </c>
      <c r="E82" s="16">
        <v>2.11</v>
      </c>
      <c r="F82" s="12">
        <v>43293</v>
      </c>
      <c r="G82" s="19">
        <v>2.64</v>
      </c>
      <c r="H82" s="18">
        <f t="shared" si="8"/>
        <v>-0.12292358803986703</v>
      </c>
      <c r="I82" s="75">
        <f t="shared" si="9"/>
        <v>-0.41111111111111076</v>
      </c>
    </row>
    <row r="83" spans="2:9" ht="15" x14ac:dyDescent="0.25">
      <c r="B83" s="10">
        <v>43298</v>
      </c>
      <c r="C83" s="13" t="s">
        <v>320</v>
      </c>
      <c r="D83" s="16">
        <v>2.31</v>
      </c>
      <c r="E83" s="16">
        <v>1.44</v>
      </c>
      <c r="F83" s="12">
        <v>43298</v>
      </c>
      <c r="G83" s="19">
        <v>3.26</v>
      </c>
      <c r="H83" s="18">
        <f t="shared" si="8"/>
        <v>0.41125541125541121</v>
      </c>
      <c r="I83" s="75">
        <f t="shared" si="9"/>
        <v>1.0919540229885054</v>
      </c>
    </row>
    <row r="84" spans="2:9" ht="15" x14ac:dyDescent="0.25">
      <c r="B84" s="10">
        <v>43301</v>
      </c>
      <c r="C84" s="13" t="s">
        <v>324</v>
      </c>
      <c r="D84" s="16">
        <v>2.2400000000000002</v>
      </c>
      <c r="E84" s="16">
        <v>1.26</v>
      </c>
      <c r="F84" s="12">
        <v>43304</v>
      </c>
      <c r="G84" s="19">
        <v>3.58</v>
      </c>
      <c r="H84" s="18">
        <f t="shared" si="8"/>
        <v>0.59821428571428559</v>
      </c>
      <c r="I84" s="75">
        <f t="shared" si="9"/>
        <v>1.3673469387755097</v>
      </c>
    </row>
    <row r="85" spans="2:9" ht="15" x14ac:dyDescent="0.25">
      <c r="B85" s="10">
        <v>43307</v>
      </c>
      <c r="C85" s="13" t="s">
        <v>327</v>
      </c>
      <c r="D85" s="16">
        <v>2.21</v>
      </c>
      <c r="E85" s="16">
        <v>1.2</v>
      </c>
      <c r="F85" s="12">
        <v>43307</v>
      </c>
      <c r="G85" s="19">
        <v>2.85</v>
      </c>
      <c r="H85" s="18">
        <f t="shared" si="8"/>
        <v>0.28959276018099556</v>
      </c>
      <c r="I85" s="75">
        <f t="shared" si="9"/>
        <v>0.63366336633663378</v>
      </c>
    </row>
    <row r="86" spans="2:9" ht="15" x14ac:dyDescent="0.25">
      <c r="B86" s="10">
        <v>43312</v>
      </c>
      <c r="C86" s="13" t="s">
        <v>333</v>
      </c>
      <c r="D86" s="16">
        <v>2.1</v>
      </c>
      <c r="E86" s="16">
        <v>1.21</v>
      </c>
      <c r="F86" s="12">
        <v>43312</v>
      </c>
      <c r="G86" s="19">
        <v>1.84</v>
      </c>
      <c r="H86" s="18">
        <f t="shared" si="8"/>
        <v>-0.12380952380952381</v>
      </c>
      <c r="I86" s="75">
        <f t="shared" si="9"/>
        <v>-0.29213483146067415</v>
      </c>
    </row>
    <row r="87" spans="2:9" ht="15" x14ac:dyDescent="0.25">
      <c r="B87" s="10">
        <v>43314</v>
      </c>
      <c r="C87" s="13" t="s">
        <v>342</v>
      </c>
      <c r="D87" s="16">
        <v>1.99</v>
      </c>
      <c r="E87" s="16">
        <v>1.02</v>
      </c>
      <c r="F87" s="12">
        <v>43314</v>
      </c>
      <c r="G87" s="19">
        <v>1.98</v>
      </c>
      <c r="H87" s="18">
        <f t="shared" si="8"/>
        <v>-5.0251256281407253E-3</v>
      </c>
      <c r="I87" s="75">
        <f t="shared" si="9"/>
        <v>-1.0309278350515474E-2</v>
      </c>
    </row>
    <row r="88" spans="2:9" ht="15" x14ac:dyDescent="0.25">
      <c r="B88" s="10">
        <v>43318</v>
      </c>
      <c r="C88" s="13" t="s">
        <v>346</v>
      </c>
      <c r="D88" s="16">
        <v>2.0299999999999998</v>
      </c>
      <c r="E88" s="16">
        <v>1.1100000000000001</v>
      </c>
      <c r="F88" s="12">
        <v>43319</v>
      </c>
      <c r="G88" s="19">
        <v>1.56</v>
      </c>
      <c r="H88" s="18">
        <f t="shared" ref="H88:H113" si="10">(G88/D88-1)</f>
        <v>-0.23152709359605905</v>
      </c>
      <c r="I88" s="75">
        <f t="shared" ref="I88:I113" si="11">(G88-D88)/(D88-E88)</f>
        <v>-0.51086956521739124</v>
      </c>
    </row>
    <row r="89" spans="2:9" ht="15" x14ac:dyDescent="0.25">
      <c r="B89" s="10">
        <v>43319</v>
      </c>
      <c r="C89" s="13" t="s">
        <v>347</v>
      </c>
      <c r="D89" s="16">
        <v>2.3199999999999998</v>
      </c>
      <c r="E89" s="16">
        <v>1.42</v>
      </c>
      <c r="F89" s="12">
        <v>43319</v>
      </c>
      <c r="G89" s="19">
        <v>2.3199999999999998</v>
      </c>
      <c r="H89" s="18">
        <f t="shared" si="10"/>
        <v>0</v>
      </c>
      <c r="I89" s="75">
        <f t="shared" si="11"/>
        <v>0</v>
      </c>
    </row>
    <row r="90" spans="2:9" ht="15" x14ac:dyDescent="0.25">
      <c r="B90" s="10">
        <v>43322</v>
      </c>
      <c r="C90" s="13" t="s">
        <v>354</v>
      </c>
      <c r="D90" s="16">
        <v>2.17</v>
      </c>
      <c r="E90" s="16">
        <v>1.17</v>
      </c>
      <c r="F90" s="12">
        <v>43322</v>
      </c>
      <c r="G90" s="19">
        <v>3.7</v>
      </c>
      <c r="H90" s="18">
        <f t="shared" si="10"/>
        <v>0.7050691244239633</v>
      </c>
      <c r="I90" s="75">
        <f t="shared" si="11"/>
        <v>1.5300000000000002</v>
      </c>
    </row>
    <row r="91" spans="2:9" ht="15" x14ac:dyDescent="0.25">
      <c r="B91" s="10">
        <v>43325</v>
      </c>
      <c r="C91" s="13" t="s">
        <v>356</v>
      </c>
      <c r="D91" s="16">
        <v>2.64</v>
      </c>
      <c r="E91" s="16">
        <v>1.64</v>
      </c>
      <c r="F91" s="12">
        <v>43326</v>
      </c>
      <c r="G91" s="19">
        <v>2.54</v>
      </c>
      <c r="H91" s="18">
        <f t="shared" si="10"/>
        <v>-3.7878787878787956E-2</v>
      </c>
      <c r="I91" s="75">
        <f t="shared" si="11"/>
        <v>-0.10000000000000006</v>
      </c>
    </row>
    <row r="92" spans="2:9" ht="15" x14ac:dyDescent="0.25">
      <c r="B92" s="10">
        <v>43327</v>
      </c>
      <c r="C92" s="13" t="s">
        <v>360</v>
      </c>
      <c r="D92" s="16">
        <v>5.6</v>
      </c>
      <c r="E92" s="16">
        <v>4.5999999999999996</v>
      </c>
      <c r="F92" s="12">
        <v>43328</v>
      </c>
      <c r="G92" s="19">
        <v>4.5999999999999996</v>
      </c>
      <c r="H92" s="18">
        <f t="shared" si="10"/>
        <v>-0.1785714285714286</v>
      </c>
      <c r="I92" s="75">
        <f t="shared" si="11"/>
        <v>-1</v>
      </c>
    </row>
    <row r="93" spans="2:9" ht="15" x14ac:dyDescent="0.25">
      <c r="B93" s="10">
        <v>43329</v>
      </c>
      <c r="C93" s="13" t="s">
        <v>365</v>
      </c>
      <c r="D93" s="16">
        <v>3.12</v>
      </c>
      <c r="E93" s="16">
        <v>0</v>
      </c>
      <c r="F93" s="12">
        <v>43333</v>
      </c>
      <c r="G93" s="19">
        <v>1.86</v>
      </c>
      <c r="H93" s="18">
        <f t="shared" si="10"/>
        <v>-0.40384615384615385</v>
      </c>
      <c r="I93" s="75">
        <f t="shared" si="11"/>
        <v>-0.40384615384615385</v>
      </c>
    </row>
    <row r="94" spans="2:9" x14ac:dyDescent="0.3">
      <c r="B94" s="10">
        <v>43334</v>
      </c>
      <c r="C94" s="13" t="s">
        <v>371</v>
      </c>
      <c r="D94" s="16">
        <v>2.48</v>
      </c>
      <c r="E94" s="16">
        <v>1.49</v>
      </c>
      <c r="F94" s="12">
        <v>43334</v>
      </c>
      <c r="G94" s="19">
        <v>2.46</v>
      </c>
      <c r="H94" s="18">
        <f t="shared" si="10"/>
        <v>-8.0645161290322509E-3</v>
      </c>
      <c r="I94" s="75">
        <f t="shared" si="11"/>
        <v>-2.0202020202020221E-2</v>
      </c>
    </row>
    <row r="95" spans="2:9" ht="15" x14ac:dyDescent="0.25">
      <c r="B95" s="10">
        <v>43335</v>
      </c>
      <c r="C95" s="13" t="s">
        <v>372</v>
      </c>
      <c r="D95" s="16">
        <v>2.4900000000000002</v>
      </c>
      <c r="E95" s="16">
        <v>1.59</v>
      </c>
      <c r="F95" s="12">
        <v>43340</v>
      </c>
      <c r="G95" s="19">
        <v>3.91</v>
      </c>
      <c r="H95" s="18">
        <f t="shared" si="10"/>
        <v>0.57028112449799195</v>
      </c>
      <c r="I95" s="75">
        <f t="shared" si="11"/>
        <v>1.5777777777777775</v>
      </c>
    </row>
    <row r="96" spans="2:9" ht="15" x14ac:dyDescent="0.25">
      <c r="B96" s="10">
        <v>43342</v>
      </c>
      <c r="C96" s="13" t="s">
        <v>380</v>
      </c>
      <c r="D96" s="16">
        <v>2.25</v>
      </c>
      <c r="E96" s="16">
        <v>1.35</v>
      </c>
      <c r="F96" s="12">
        <v>43342</v>
      </c>
      <c r="G96" s="19">
        <v>1.35</v>
      </c>
      <c r="H96" s="18">
        <f t="shared" si="10"/>
        <v>-0.39999999999999991</v>
      </c>
      <c r="I96" s="75">
        <f t="shared" si="11"/>
        <v>-1</v>
      </c>
    </row>
    <row r="97" spans="1:9" ht="15" x14ac:dyDescent="0.25">
      <c r="B97" s="10">
        <v>43353</v>
      </c>
      <c r="C97" s="13" t="s">
        <v>383</v>
      </c>
      <c r="D97" s="16">
        <v>2.66</v>
      </c>
      <c r="E97" s="16">
        <v>1.67</v>
      </c>
      <c r="F97" s="12">
        <v>43354</v>
      </c>
      <c r="G97" s="19">
        <v>2.77</v>
      </c>
      <c r="H97" s="18">
        <f t="shared" si="10"/>
        <v>4.1353383458646586E-2</v>
      </c>
      <c r="I97" s="75">
        <f t="shared" si="11"/>
        <v>0.11111111111111097</v>
      </c>
    </row>
    <row r="98" spans="1:9" ht="15" x14ac:dyDescent="0.25">
      <c r="B98" s="10">
        <v>43355</v>
      </c>
      <c r="C98" s="13" t="s">
        <v>388</v>
      </c>
      <c r="D98" s="16">
        <v>2.27</v>
      </c>
      <c r="E98" s="16">
        <v>1.37</v>
      </c>
      <c r="F98" s="12">
        <v>43361</v>
      </c>
      <c r="G98" s="19">
        <v>3.23</v>
      </c>
      <c r="H98" s="18">
        <f t="shared" si="10"/>
        <v>0.4229074889867841</v>
      </c>
      <c r="I98" s="75">
        <f t="shared" si="11"/>
        <v>1.0666666666666667</v>
      </c>
    </row>
    <row r="99" spans="1:9" ht="15" x14ac:dyDescent="0.25">
      <c r="B99" s="10">
        <v>43361</v>
      </c>
      <c r="C99" s="13" t="s">
        <v>398</v>
      </c>
      <c r="D99" s="16">
        <v>2.88</v>
      </c>
      <c r="E99" s="16">
        <v>1.88</v>
      </c>
      <c r="F99" s="12">
        <v>43363</v>
      </c>
      <c r="G99" s="19">
        <v>4.5999999999999996</v>
      </c>
      <c r="H99" s="18">
        <f t="shared" si="10"/>
        <v>0.5972222222222221</v>
      </c>
      <c r="I99" s="75">
        <f t="shared" si="11"/>
        <v>1.7199999999999998</v>
      </c>
    </row>
    <row r="100" spans="1:9" ht="15" x14ac:dyDescent="0.25">
      <c r="B100" s="10">
        <v>43364</v>
      </c>
      <c r="C100" s="13" t="s">
        <v>400</v>
      </c>
      <c r="D100" s="16">
        <v>1.53</v>
      </c>
      <c r="E100" s="16">
        <v>0</v>
      </c>
      <c r="F100" s="12">
        <v>43367</v>
      </c>
      <c r="G100" s="19">
        <v>1.43</v>
      </c>
      <c r="H100" s="18">
        <f t="shared" ref="H100" si="12">(G100/D100-1)</f>
        <v>-6.5359477124183107E-2</v>
      </c>
      <c r="I100" s="75">
        <f t="shared" ref="I100" si="13">(G100-D100)/(D100-E100)</f>
        <v>-6.5359477124183066E-2</v>
      </c>
    </row>
    <row r="101" spans="1:9" ht="15" x14ac:dyDescent="0.25">
      <c r="B101" s="10">
        <v>43371</v>
      </c>
      <c r="C101" s="13" t="s">
        <v>408</v>
      </c>
      <c r="D101" s="16">
        <v>2.2000000000000002</v>
      </c>
      <c r="E101" s="16">
        <v>1.2</v>
      </c>
      <c r="F101" s="12">
        <v>43371</v>
      </c>
      <c r="G101" s="19">
        <v>2.17</v>
      </c>
      <c r="H101" s="18">
        <f t="shared" si="10"/>
        <v>-1.363636363636378E-2</v>
      </c>
      <c r="I101" s="75">
        <f t="shared" si="11"/>
        <v>-3.0000000000000242E-2</v>
      </c>
    </row>
    <row r="102" spans="1:9" ht="15" x14ac:dyDescent="0.25">
      <c r="B102" s="10">
        <v>43371</v>
      </c>
      <c r="C102" s="13" t="s">
        <v>409</v>
      </c>
      <c r="D102" s="16">
        <v>2.12</v>
      </c>
      <c r="E102" s="16">
        <v>1.1499999999999999</v>
      </c>
      <c r="F102" s="12">
        <v>43374</v>
      </c>
      <c r="G102" s="19">
        <v>2.2400000000000002</v>
      </c>
      <c r="H102" s="18">
        <f t="shared" si="10"/>
        <v>5.6603773584905648E-2</v>
      </c>
      <c r="I102" s="75">
        <f t="shared" si="11"/>
        <v>0.12371134020618565</v>
      </c>
    </row>
    <row r="103" spans="1:9" s="65" customFormat="1" ht="15" x14ac:dyDescent="0.25">
      <c r="A103" s="10" t="s">
        <v>1</v>
      </c>
      <c r="B103" s="10">
        <v>43375</v>
      </c>
      <c r="C103" s="13" t="s">
        <v>416</v>
      </c>
      <c r="D103" s="16">
        <v>2.33</v>
      </c>
      <c r="E103" s="16">
        <v>1.43</v>
      </c>
      <c r="F103" s="12">
        <v>43375</v>
      </c>
      <c r="G103" s="19">
        <v>2.19</v>
      </c>
      <c r="H103" s="18">
        <f t="shared" si="10"/>
        <v>-6.0085836909871349E-2</v>
      </c>
      <c r="I103" s="75">
        <f t="shared" si="11"/>
        <v>-0.15555555555555567</v>
      </c>
    </row>
    <row r="104" spans="1:9" ht="15" x14ac:dyDescent="0.25">
      <c r="B104" s="10">
        <v>43375</v>
      </c>
      <c r="C104" s="13" t="s">
        <v>423</v>
      </c>
      <c r="D104" s="16">
        <v>1.59</v>
      </c>
      <c r="E104" s="16">
        <v>0</v>
      </c>
      <c r="F104" s="12">
        <v>43377</v>
      </c>
      <c r="G104" s="19">
        <v>1.53</v>
      </c>
      <c r="H104" s="18">
        <f t="shared" si="10"/>
        <v>-3.7735849056603765E-2</v>
      </c>
      <c r="I104" s="75">
        <f t="shared" si="11"/>
        <v>-3.7735849056603807E-2</v>
      </c>
    </row>
    <row r="105" spans="1:9" s="65" customFormat="1" ht="15" x14ac:dyDescent="0.25">
      <c r="A105" s="10" t="s">
        <v>1</v>
      </c>
      <c r="B105" s="10">
        <v>43377</v>
      </c>
      <c r="C105" s="13" t="s">
        <v>417</v>
      </c>
      <c r="D105" s="16">
        <v>1.93</v>
      </c>
      <c r="E105" s="16">
        <v>1.07</v>
      </c>
      <c r="F105" s="12">
        <v>43378</v>
      </c>
      <c r="G105" s="19">
        <v>2.1800000000000002</v>
      </c>
      <c r="H105" s="18">
        <f t="shared" si="10"/>
        <v>0.1295336787564767</v>
      </c>
      <c r="I105" s="75">
        <f t="shared" si="11"/>
        <v>0.29069767441860495</v>
      </c>
    </row>
    <row r="106" spans="1:9" ht="15" x14ac:dyDescent="0.25">
      <c r="B106" s="10">
        <v>43378</v>
      </c>
      <c r="C106" s="13" t="s">
        <v>422</v>
      </c>
      <c r="D106" s="16">
        <v>2.7</v>
      </c>
      <c r="E106" s="16">
        <v>0</v>
      </c>
      <c r="F106" s="12">
        <v>43381</v>
      </c>
      <c r="G106" s="19">
        <v>3.2</v>
      </c>
      <c r="H106" s="18">
        <f t="shared" si="10"/>
        <v>0.18518518518518512</v>
      </c>
      <c r="I106" s="75">
        <f t="shared" si="11"/>
        <v>0.18518518518518517</v>
      </c>
    </row>
    <row r="107" spans="1:9" ht="15" x14ac:dyDescent="0.25">
      <c r="B107" s="10">
        <v>43382</v>
      </c>
      <c r="C107" s="13" t="s">
        <v>431</v>
      </c>
      <c r="D107" s="16">
        <v>3.94</v>
      </c>
      <c r="E107" s="16">
        <v>2.79</v>
      </c>
      <c r="F107" s="12">
        <v>43383</v>
      </c>
      <c r="G107" s="19">
        <v>3.15</v>
      </c>
      <c r="H107" s="18">
        <f t="shared" si="10"/>
        <v>-0.20050761421319796</v>
      </c>
      <c r="I107" s="75">
        <f t="shared" si="11"/>
        <v>-0.68695652173913047</v>
      </c>
    </row>
    <row r="108" spans="1:9" ht="15" x14ac:dyDescent="0.25">
      <c r="B108" s="10">
        <v>43383</v>
      </c>
      <c r="C108" s="13" t="s">
        <v>434</v>
      </c>
      <c r="D108" s="16">
        <v>1.99</v>
      </c>
      <c r="E108" s="16">
        <v>0.98</v>
      </c>
      <c r="F108" s="12">
        <v>43383</v>
      </c>
      <c r="G108" s="19">
        <v>0.98</v>
      </c>
      <c r="H108" s="18">
        <f t="shared" si="10"/>
        <v>-0.50753768844221114</v>
      </c>
      <c r="I108" s="75">
        <f t="shared" si="11"/>
        <v>-1</v>
      </c>
    </row>
    <row r="109" spans="1:9" ht="15" x14ac:dyDescent="0.25">
      <c r="B109" s="10">
        <v>43384</v>
      </c>
      <c r="C109" s="13" t="s">
        <v>438</v>
      </c>
      <c r="D109" s="16">
        <v>0.99</v>
      </c>
      <c r="E109" s="16">
        <v>0</v>
      </c>
      <c r="F109" s="12">
        <v>43384</v>
      </c>
      <c r="G109" s="19">
        <v>1.54</v>
      </c>
      <c r="H109" s="18">
        <f t="shared" si="10"/>
        <v>0.55555555555555558</v>
      </c>
      <c r="I109" s="75">
        <f t="shared" si="11"/>
        <v>0.55555555555555558</v>
      </c>
    </row>
    <row r="110" spans="1:9" ht="15" x14ac:dyDescent="0.25">
      <c r="B110" s="10">
        <v>43385</v>
      </c>
      <c r="C110" s="13" t="s">
        <v>439</v>
      </c>
      <c r="D110" s="16">
        <v>1.27</v>
      </c>
      <c r="E110" s="16">
        <v>0</v>
      </c>
      <c r="F110" s="12">
        <v>43390</v>
      </c>
      <c r="G110" s="19">
        <v>1.98</v>
      </c>
      <c r="H110" s="18">
        <f t="shared" si="10"/>
        <v>0.55905511811023612</v>
      </c>
      <c r="I110" s="75">
        <f t="shared" si="11"/>
        <v>0.55905511811023623</v>
      </c>
    </row>
    <row r="111" spans="1:9" x14ac:dyDescent="0.3">
      <c r="B111" s="10">
        <v>43390</v>
      </c>
      <c r="C111" s="13" t="s">
        <v>445</v>
      </c>
      <c r="D111" s="16">
        <v>1.21</v>
      </c>
      <c r="E111" s="16">
        <v>0</v>
      </c>
      <c r="F111" s="12">
        <v>43391</v>
      </c>
      <c r="G111" s="19">
        <v>0.53</v>
      </c>
      <c r="H111" s="18">
        <f t="shared" si="10"/>
        <v>-0.56198347107438007</v>
      </c>
      <c r="I111" s="75">
        <f t="shared" si="11"/>
        <v>-0.56198347107438018</v>
      </c>
    </row>
    <row r="112" spans="1:9" ht="15" x14ac:dyDescent="0.25">
      <c r="B112" s="10">
        <v>43392</v>
      </c>
      <c r="C112" s="13" t="s">
        <v>451</v>
      </c>
      <c r="D112" s="16">
        <v>2.4900000000000002</v>
      </c>
      <c r="E112" s="16">
        <v>1.4</v>
      </c>
      <c r="F112" s="12">
        <v>43392</v>
      </c>
      <c r="G112" s="19">
        <v>3.3</v>
      </c>
      <c r="H112" s="18">
        <f t="shared" si="10"/>
        <v>0.32530120481927693</v>
      </c>
      <c r="I112" s="75">
        <f t="shared" si="11"/>
        <v>0.7431192660550453</v>
      </c>
    </row>
    <row r="113" spans="1:9" ht="15" x14ac:dyDescent="0.25">
      <c r="B113" s="10">
        <v>43395</v>
      </c>
      <c r="C113" s="13" t="s">
        <v>452</v>
      </c>
      <c r="D113" s="16">
        <v>2.36</v>
      </c>
      <c r="E113" s="16">
        <v>1.36</v>
      </c>
      <c r="F113" s="12">
        <v>43395</v>
      </c>
      <c r="G113" s="19">
        <v>3.18</v>
      </c>
      <c r="H113" s="18">
        <f t="shared" si="10"/>
        <v>0.34745762711864425</v>
      </c>
      <c r="I113" s="75">
        <f t="shared" si="11"/>
        <v>0.82000000000000051</v>
      </c>
    </row>
    <row r="114" spans="1:9" ht="15" x14ac:dyDescent="0.25">
      <c r="B114" s="10">
        <v>43396</v>
      </c>
      <c r="C114" s="13" t="s">
        <v>453</v>
      </c>
      <c r="D114" s="16">
        <v>3.07</v>
      </c>
      <c r="E114" s="16">
        <v>2.17</v>
      </c>
      <c r="F114" s="12">
        <v>43396</v>
      </c>
      <c r="G114" s="19">
        <v>4.2300000000000004</v>
      </c>
      <c r="H114" s="18">
        <f t="shared" ref="H114:H141" si="14">(G114/D114-1)</f>
        <v>0.37785016286644968</v>
      </c>
      <c r="I114" s="75">
        <f t="shared" ref="I114:I141" si="15">(G114-D114)/(D114-E114)</f>
        <v>1.2888888888888896</v>
      </c>
    </row>
    <row r="115" spans="1:9" x14ac:dyDescent="0.3">
      <c r="B115" s="10">
        <v>43396</v>
      </c>
      <c r="C115" s="13" t="s">
        <v>457</v>
      </c>
      <c r="D115" s="16">
        <v>2.3199999999999998</v>
      </c>
      <c r="E115" s="16">
        <v>0</v>
      </c>
      <c r="F115" s="12">
        <v>43397</v>
      </c>
      <c r="G115" s="19">
        <v>1.71</v>
      </c>
      <c r="H115" s="18">
        <f t="shared" si="14"/>
        <v>-0.26293103448275856</v>
      </c>
      <c r="I115" s="75">
        <f t="shared" si="15"/>
        <v>-0.26293103448275856</v>
      </c>
    </row>
    <row r="116" spans="1:9" ht="15" x14ac:dyDescent="0.25">
      <c r="B116" s="10">
        <v>43398</v>
      </c>
      <c r="C116" s="13" t="s">
        <v>462</v>
      </c>
      <c r="D116" s="16">
        <v>2.67</v>
      </c>
      <c r="E116" s="16">
        <v>0</v>
      </c>
      <c r="F116" s="12">
        <v>43399</v>
      </c>
      <c r="G116" s="19">
        <v>2.34</v>
      </c>
      <c r="H116" s="18">
        <f t="shared" si="14"/>
        <v>-0.12359550561797761</v>
      </c>
      <c r="I116" s="75">
        <f t="shared" si="15"/>
        <v>-0.12359550561797755</v>
      </c>
    </row>
    <row r="117" spans="1:9" x14ac:dyDescent="0.3">
      <c r="B117" s="10">
        <v>43402</v>
      </c>
      <c r="C117" s="13" t="s">
        <v>472</v>
      </c>
      <c r="D117" s="16">
        <v>3.88</v>
      </c>
      <c r="E117" s="16">
        <v>2.88</v>
      </c>
      <c r="F117" s="12">
        <v>43403</v>
      </c>
      <c r="G117" s="19">
        <v>3.98</v>
      </c>
      <c r="H117" s="18">
        <f t="shared" si="14"/>
        <v>2.577319587628879E-2</v>
      </c>
      <c r="I117" s="75">
        <f t="shared" si="15"/>
        <v>0.10000000000000009</v>
      </c>
    </row>
    <row r="118" spans="1:9" s="65" customFormat="1" x14ac:dyDescent="0.3">
      <c r="A118" s="10" t="s">
        <v>1</v>
      </c>
      <c r="B118" s="10">
        <v>43403</v>
      </c>
      <c r="C118" s="13" t="s">
        <v>473</v>
      </c>
      <c r="D118" s="16">
        <v>2.11</v>
      </c>
      <c r="E118" s="16">
        <v>1.1100000000000001</v>
      </c>
      <c r="F118" s="12">
        <v>43404</v>
      </c>
      <c r="G118" s="19">
        <v>3.92</v>
      </c>
      <c r="H118" s="18">
        <f t="shared" si="14"/>
        <v>0.85781990521327023</v>
      </c>
      <c r="I118" s="75">
        <f t="shared" si="15"/>
        <v>1.8100000000000005</v>
      </c>
    </row>
    <row r="119" spans="1:9" s="65" customFormat="1" x14ac:dyDescent="0.3">
      <c r="A119" s="10" t="s">
        <v>1</v>
      </c>
      <c r="B119" s="10">
        <v>43404</v>
      </c>
      <c r="C119" s="13" t="s">
        <v>474</v>
      </c>
      <c r="D119" s="16">
        <v>2.36</v>
      </c>
      <c r="E119" s="16">
        <v>1.64</v>
      </c>
      <c r="F119" s="12">
        <v>43404</v>
      </c>
      <c r="G119" s="19">
        <v>3.01</v>
      </c>
      <c r="H119" s="18">
        <f t="shared" si="14"/>
        <v>0.27542372881355925</v>
      </c>
      <c r="I119" s="75">
        <f t="shared" si="15"/>
        <v>0.90277777777777768</v>
      </c>
    </row>
    <row r="120" spans="1:9" x14ac:dyDescent="0.3">
      <c r="B120" s="10">
        <v>39752</v>
      </c>
      <c r="C120" s="13" t="s">
        <v>476</v>
      </c>
      <c r="D120" s="16">
        <v>2.27</v>
      </c>
      <c r="E120" s="16">
        <v>0</v>
      </c>
      <c r="F120" s="12">
        <v>43406</v>
      </c>
      <c r="G120" s="19">
        <v>3.16</v>
      </c>
      <c r="H120" s="18">
        <f t="shared" si="14"/>
        <v>0.39207048458149796</v>
      </c>
      <c r="I120" s="75">
        <f t="shared" si="15"/>
        <v>0.39207048458149785</v>
      </c>
    </row>
    <row r="121" spans="1:9" x14ac:dyDescent="0.3">
      <c r="B121" s="10">
        <v>43406</v>
      </c>
      <c r="C121" s="13" t="s">
        <v>478</v>
      </c>
      <c r="D121" s="16">
        <v>2.65</v>
      </c>
      <c r="E121" s="16">
        <v>1.65</v>
      </c>
      <c r="F121" s="12">
        <v>43406</v>
      </c>
      <c r="G121" s="19">
        <v>3.22</v>
      </c>
      <c r="H121" s="18">
        <f t="shared" si="14"/>
        <v>0.21509433962264168</v>
      </c>
      <c r="I121" s="75">
        <f t="shared" si="15"/>
        <v>0.57000000000000028</v>
      </c>
    </row>
    <row r="122" spans="1:9" ht="15" x14ac:dyDescent="0.25">
      <c r="B122" s="10">
        <v>43406</v>
      </c>
      <c r="C122" s="13" t="s">
        <v>479</v>
      </c>
      <c r="D122" s="16">
        <v>2.72</v>
      </c>
      <c r="E122" s="16">
        <v>1.75</v>
      </c>
      <c r="F122" s="12">
        <v>43406</v>
      </c>
      <c r="G122" s="19">
        <v>1.71</v>
      </c>
      <c r="H122" s="18">
        <f t="shared" si="14"/>
        <v>-0.37132352941176472</v>
      </c>
      <c r="I122" s="75">
        <f t="shared" si="15"/>
        <v>-1.0412371134020619</v>
      </c>
    </row>
    <row r="123" spans="1:9" ht="15" x14ac:dyDescent="0.25">
      <c r="B123" s="10">
        <v>39757</v>
      </c>
      <c r="C123" s="13" t="s">
        <v>480</v>
      </c>
      <c r="D123" s="16">
        <v>2.08</v>
      </c>
      <c r="E123" s="16">
        <v>0.94</v>
      </c>
      <c r="F123" s="12">
        <v>43409</v>
      </c>
      <c r="G123" s="19">
        <v>2.4</v>
      </c>
      <c r="H123" s="18">
        <f t="shared" si="14"/>
        <v>0.15384615384615374</v>
      </c>
      <c r="I123" s="75">
        <f t="shared" si="15"/>
        <v>0.28070175438596473</v>
      </c>
    </row>
    <row r="124" spans="1:9" ht="15" x14ac:dyDescent="0.25">
      <c r="B124" s="10">
        <v>43411</v>
      </c>
      <c r="C124" s="13" t="s">
        <v>483</v>
      </c>
      <c r="D124" s="16">
        <v>2.0699999999999998</v>
      </c>
      <c r="E124" s="16">
        <v>1.04</v>
      </c>
      <c r="F124" s="12">
        <v>43411</v>
      </c>
      <c r="G124" s="19">
        <v>1.69</v>
      </c>
      <c r="H124" s="18">
        <f t="shared" si="14"/>
        <v>-0.18357487922705307</v>
      </c>
      <c r="I124" s="75">
        <f t="shared" si="15"/>
        <v>-0.3689320388349514</v>
      </c>
    </row>
    <row r="125" spans="1:9" s="65" customFormat="1" ht="15" x14ac:dyDescent="0.25">
      <c r="A125" s="10" t="s">
        <v>1</v>
      </c>
      <c r="B125" s="10">
        <v>43413</v>
      </c>
      <c r="C125" s="13" t="s">
        <v>486</v>
      </c>
      <c r="D125" s="16">
        <v>2.2000000000000002</v>
      </c>
      <c r="E125" s="16">
        <v>1.3</v>
      </c>
      <c r="F125" s="12">
        <v>43416</v>
      </c>
      <c r="G125" s="19">
        <v>1.1299999999999999</v>
      </c>
      <c r="H125" s="18">
        <f t="shared" si="14"/>
        <v>-0.48636363636363644</v>
      </c>
      <c r="I125" s="75">
        <f t="shared" si="15"/>
        <v>-1.1888888888888891</v>
      </c>
    </row>
    <row r="126" spans="1:9" ht="15" x14ac:dyDescent="0.25">
      <c r="B126" s="10">
        <v>43416</v>
      </c>
      <c r="C126" s="13" t="s">
        <v>488</v>
      </c>
      <c r="D126" s="16">
        <v>3.05</v>
      </c>
      <c r="E126" s="16">
        <v>0</v>
      </c>
      <c r="F126" s="12">
        <v>43416</v>
      </c>
      <c r="G126" s="19">
        <v>3.75</v>
      </c>
      <c r="H126" s="18">
        <f t="shared" si="14"/>
        <v>0.22950819672131151</v>
      </c>
      <c r="I126" s="75">
        <f t="shared" si="15"/>
        <v>0.22950819672131154</v>
      </c>
    </row>
    <row r="127" spans="1:9" ht="15" x14ac:dyDescent="0.25">
      <c r="B127" s="10">
        <v>43417</v>
      </c>
      <c r="C127" s="13" t="s">
        <v>489</v>
      </c>
      <c r="D127" s="16">
        <v>2.4900000000000002</v>
      </c>
      <c r="E127" s="16">
        <v>1.96</v>
      </c>
      <c r="F127" s="12">
        <v>43418</v>
      </c>
      <c r="G127" s="19">
        <v>3.38</v>
      </c>
      <c r="H127" s="18">
        <f t="shared" si="14"/>
        <v>0.35742971887550179</v>
      </c>
      <c r="I127" s="75">
        <f t="shared" si="15"/>
        <v>1.6792452830188664</v>
      </c>
    </row>
    <row r="128" spans="1:9" x14ac:dyDescent="0.3">
      <c r="B128" s="10">
        <v>43418</v>
      </c>
      <c r="C128" s="13" t="s">
        <v>493</v>
      </c>
      <c r="D128" s="16">
        <v>1.48</v>
      </c>
      <c r="E128" s="16">
        <v>0</v>
      </c>
      <c r="F128" s="12">
        <v>43418</v>
      </c>
      <c r="G128" s="19">
        <v>0.91</v>
      </c>
      <c r="H128" s="18">
        <f t="shared" si="14"/>
        <v>-0.38513513513513509</v>
      </c>
      <c r="I128" s="75">
        <f t="shared" si="15"/>
        <v>-0.38513513513513509</v>
      </c>
    </row>
    <row r="129" spans="1:9" x14ac:dyDescent="0.3">
      <c r="B129" s="10">
        <v>43420</v>
      </c>
      <c r="C129" s="13" t="s">
        <v>500</v>
      </c>
      <c r="D129" s="16">
        <v>2.37</v>
      </c>
      <c r="E129" s="16">
        <v>1.51</v>
      </c>
      <c r="F129" s="12">
        <v>43423</v>
      </c>
      <c r="G129" s="19">
        <v>3.21</v>
      </c>
      <c r="H129" s="18">
        <f t="shared" si="14"/>
        <v>0.35443037974683533</v>
      </c>
      <c r="I129" s="75">
        <f t="shared" si="15"/>
        <v>0.97674418604651136</v>
      </c>
    </row>
    <row r="130" spans="1:9" x14ac:dyDescent="0.3">
      <c r="B130" s="10">
        <v>43423</v>
      </c>
      <c r="C130" s="13" t="s">
        <v>501</v>
      </c>
      <c r="D130" s="16">
        <v>2.08</v>
      </c>
      <c r="E130" s="16">
        <v>1.1000000000000001</v>
      </c>
      <c r="F130" s="12">
        <v>43423</v>
      </c>
      <c r="G130" s="19">
        <v>1.1000000000000001</v>
      </c>
      <c r="H130" s="18">
        <f t="shared" si="14"/>
        <v>-0.47115384615384615</v>
      </c>
      <c r="I130" s="75">
        <f t="shared" si="15"/>
        <v>-1</v>
      </c>
    </row>
    <row r="131" spans="1:9" ht="15" x14ac:dyDescent="0.25">
      <c r="B131" s="10">
        <v>43424</v>
      </c>
      <c r="C131" s="13" t="s">
        <v>503</v>
      </c>
      <c r="D131" s="16">
        <v>1.83</v>
      </c>
      <c r="E131" s="16">
        <v>0.88</v>
      </c>
      <c r="F131" s="12">
        <v>43424</v>
      </c>
      <c r="G131" s="19">
        <v>0.88</v>
      </c>
      <c r="H131" s="18">
        <f t="shared" si="14"/>
        <v>-0.51912568306010931</v>
      </c>
      <c r="I131" s="75">
        <f t="shared" si="15"/>
        <v>-1</v>
      </c>
    </row>
    <row r="132" spans="1:9" ht="15" x14ac:dyDescent="0.25">
      <c r="B132" s="10">
        <v>43424</v>
      </c>
      <c r="C132" s="13" t="s">
        <v>504</v>
      </c>
      <c r="D132" s="16">
        <v>1.9</v>
      </c>
      <c r="E132" s="16">
        <v>1.03</v>
      </c>
      <c r="F132" s="12">
        <v>43425</v>
      </c>
      <c r="G132" s="19">
        <v>2.92</v>
      </c>
      <c r="H132" s="18">
        <f t="shared" si="14"/>
        <v>0.53684210526315801</v>
      </c>
      <c r="I132" s="75">
        <f t="shared" si="15"/>
        <v>1.1724137931034484</v>
      </c>
    </row>
    <row r="133" spans="1:9" ht="15" x14ac:dyDescent="0.25">
      <c r="B133" s="10">
        <v>43425</v>
      </c>
      <c r="C133" s="13" t="s">
        <v>507</v>
      </c>
      <c r="D133" s="16">
        <v>1.95</v>
      </c>
      <c r="E133" s="16">
        <v>0.93</v>
      </c>
      <c r="F133" s="12">
        <v>43426</v>
      </c>
      <c r="G133" s="19">
        <v>3.07</v>
      </c>
      <c r="H133" s="18">
        <f t="shared" si="14"/>
        <v>0.57435897435897432</v>
      </c>
      <c r="I133" s="75">
        <f t="shared" si="15"/>
        <v>1.0980392156862744</v>
      </c>
    </row>
    <row r="134" spans="1:9" ht="15" x14ac:dyDescent="0.25">
      <c r="B134" s="10">
        <v>43426</v>
      </c>
      <c r="C134" s="13" t="s">
        <v>510</v>
      </c>
      <c r="D134" s="16">
        <v>2.63</v>
      </c>
      <c r="E134" s="16">
        <v>0</v>
      </c>
      <c r="F134" s="12" t="s">
        <v>511</v>
      </c>
      <c r="G134" s="19">
        <v>3.29</v>
      </c>
      <c r="H134" s="18">
        <f t="shared" si="14"/>
        <v>0.25095057034220547</v>
      </c>
      <c r="I134" s="75">
        <f t="shared" si="15"/>
        <v>0.25095057034220541</v>
      </c>
    </row>
    <row r="135" spans="1:9" ht="15" x14ac:dyDescent="0.25">
      <c r="B135" s="10">
        <v>43431</v>
      </c>
      <c r="C135" s="13" t="s">
        <v>512</v>
      </c>
      <c r="D135" s="16">
        <v>2.2799999999999998</v>
      </c>
      <c r="E135" s="16">
        <v>1.47</v>
      </c>
      <c r="F135" s="12">
        <v>43431</v>
      </c>
      <c r="G135" s="19">
        <v>2.94</v>
      </c>
      <c r="H135" s="18">
        <f t="shared" si="14"/>
        <v>0.28947368421052633</v>
      </c>
      <c r="I135" s="75">
        <f t="shared" si="15"/>
        <v>0.81481481481481521</v>
      </c>
    </row>
    <row r="136" spans="1:9" ht="15" x14ac:dyDescent="0.25">
      <c r="B136" s="10">
        <v>43431</v>
      </c>
      <c r="C136" s="13" t="s">
        <v>514</v>
      </c>
      <c r="D136" s="16">
        <v>2.0699999999999998</v>
      </c>
      <c r="E136" s="16">
        <v>1.42</v>
      </c>
      <c r="F136" s="12">
        <v>43431</v>
      </c>
      <c r="G136" s="19">
        <v>2.5499999999999998</v>
      </c>
      <c r="H136" s="18">
        <f t="shared" si="14"/>
        <v>0.23188405797101441</v>
      </c>
      <c r="I136" s="75">
        <f t="shared" si="15"/>
        <v>0.7384615384615385</v>
      </c>
    </row>
    <row r="137" spans="1:9" s="65" customFormat="1" ht="15" x14ac:dyDescent="0.25">
      <c r="A137" s="10" t="s">
        <v>1</v>
      </c>
      <c r="B137" s="10">
        <v>43432</v>
      </c>
      <c r="C137" s="13" t="s">
        <v>516</v>
      </c>
      <c r="D137" s="16">
        <v>2.06</v>
      </c>
      <c r="E137" s="16">
        <v>1.17</v>
      </c>
      <c r="F137" s="12">
        <v>43432</v>
      </c>
      <c r="G137" s="19">
        <v>1.17</v>
      </c>
      <c r="H137" s="18">
        <f t="shared" si="14"/>
        <v>-0.43203883495145634</v>
      </c>
      <c r="I137" s="75">
        <f t="shared" si="15"/>
        <v>-1</v>
      </c>
    </row>
    <row r="138" spans="1:9" ht="15" x14ac:dyDescent="0.25">
      <c r="B138" s="10">
        <v>43432</v>
      </c>
      <c r="C138" s="13" t="s">
        <v>520</v>
      </c>
      <c r="D138" s="16">
        <v>2.31</v>
      </c>
      <c r="E138" s="16">
        <v>1.58</v>
      </c>
      <c r="F138" s="12">
        <v>43433</v>
      </c>
      <c r="G138" s="19">
        <v>2.66</v>
      </c>
      <c r="H138" s="18">
        <f t="shared" si="14"/>
        <v>0.1515151515151516</v>
      </c>
      <c r="I138" s="75">
        <f t="shared" si="15"/>
        <v>0.47945205479452069</v>
      </c>
    </row>
    <row r="139" spans="1:9" s="65" customFormat="1" ht="15" x14ac:dyDescent="0.25">
      <c r="A139" s="10" t="s">
        <v>1</v>
      </c>
      <c r="B139" s="10">
        <v>43437</v>
      </c>
      <c r="C139" s="13" t="s">
        <v>524</v>
      </c>
      <c r="D139" s="16">
        <v>3.48</v>
      </c>
      <c r="E139" s="16">
        <v>2.2999999999999998</v>
      </c>
      <c r="F139" s="12">
        <v>43437</v>
      </c>
      <c r="G139" s="19">
        <v>4.1100000000000003</v>
      </c>
      <c r="H139" s="18">
        <f t="shared" si="14"/>
        <v>0.18103448275862077</v>
      </c>
      <c r="I139" s="75">
        <f t="shared" si="15"/>
        <v>0.53389830508474601</v>
      </c>
    </row>
    <row r="140" spans="1:9" s="65" customFormat="1" ht="15" x14ac:dyDescent="0.25">
      <c r="A140" s="10" t="s">
        <v>1</v>
      </c>
      <c r="B140" s="10">
        <v>43437</v>
      </c>
      <c r="C140" s="13" t="s">
        <v>525</v>
      </c>
      <c r="D140" s="16">
        <v>3.41</v>
      </c>
      <c r="E140" s="16">
        <v>2.41</v>
      </c>
      <c r="F140" s="12">
        <v>43437</v>
      </c>
      <c r="G140" s="19">
        <v>2.76</v>
      </c>
      <c r="H140" s="18">
        <f t="shared" si="14"/>
        <v>-0.19061583577712615</v>
      </c>
      <c r="I140" s="75">
        <f t="shared" si="15"/>
        <v>-0.65000000000000036</v>
      </c>
    </row>
    <row r="141" spans="1:9" ht="15" x14ac:dyDescent="0.25">
      <c r="B141" s="10">
        <v>43438</v>
      </c>
      <c r="C141" s="13" t="s">
        <v>527</v>
      </c>
      <c r="D141" s="16">
        <v>2.33</v>
      </c>
      <c r="E141" s="16">
        <v>1.46</v>
      </c>
      <c r="F141" s="12">
        <v>43438</v>
      </c>
      <c r="G141" s="19">
        <v>2.41</v>
      </c>
      <c r="H141" s="18">
        <f t="shared" si="14"/>
        <v>3.4334763948497882E-2</v>
      </c>
      <c r="I141" s="75">
        <f t="shared" si="15"/>
        <v>9.1954022988505815E-2</v>
      </c>
    </row>
    <row r="142" spans="1:9" s="65" customFormat="1" x14ac:dyDescent="0.3">
      <c r="A142" s="10" t="s">
        <v>1</v>
      </c>
      <c r="B142" s="10">
        <v>43439</v>
      </c>
      <c r="C142" s="13" t="s">
        <v>528</v>
      </c>
      <c r="D142" s="16">
        <v>2.5499999999999998</v>
      </c>
      <c r="E142" s="16">
        <v>1.52</v>
      </c>
      <c r="F142" s="12">
        <v>43439</v>
      </c>
      <c r="G142" s="19">
        <v>2.95</v>
      </c>
      <c r="H142" s="18">
        <f t="shared" ref="H142:H151" si="16">(G142/D142-1)</f>
        <v>0.15686274509803932</v>
      </c>
      <c r="I142" s="75">
        <f t="shared" ref="I142:I151" si="17">(G142-D142)/(D142-E142)</f>
        <v>0.38834951456310723</v>
      </c>
    </row>
    <row r="143" spans="1:9" x14ac:dyDescent="0.3">
      <c r="B143" s="10">
        <v>43439</v>
      </c>
      <c r="C143" s="13" t="s">
        <v>530</v>
      </c>
      <c r="D143" s="16">
        <v>3.35</v>
      </c>
      <c r="E143" s="16">
        <v>2.35</v>
      </c>
      <c r="F143" s="12">
        <v>43440</v>
      </c>
      <c r="G143" s="19">
        <v>5.34</v>
      </c>
      <c r="H143" s="18">
        <f t="shared" si="16"/>
        <v>0.59402985074626846</v>
      </c>
      <c r="I143" s="75">
        <f t="shared" si="17"/>
        <v>1.9899999999999998</v>
      </c>
    </row>
    <row r="144" spans="1:9" ht="15" x14ac:dyDescent="0.25">
      <c r="B144" s="10">
        <v>43440</v>
      </c>
      <c r="C144" s="13" t="s">
        <v>531</v>
      </c>
      <c r="D144" s="16">
        <v>2.56</v>
      </c>
      <c r="E144" s="16">
        <v>1.81</v>
      </c>
      <c r="F144" s="12">
        <v>43440</v>
      </c>
      <c r="G144" s="19">
        <v>3.13</v>
      </c>
      <c r="H144" s="18">
        <f t="shared" si="16"/>
        <v>0.22265625</v>
      </c>
      <c r="I144" s="75">
        <f t="shared" si="17"/>
        <v>0.75999999999999979</v>
      </c>
    </row>
    <row r="145" spans="1:9" s="65" customFormat="1" ht="15" x14ac:dyDescent="0.25">
      <c r="A145" s="10" t="s">
        <v>1</v>
      </c>
      <c r="B145" s="10">
        <v>43440</v>
      </c>
      <c r="C145" s="13" t="s">
        <v>534</v>
      </c>
      <c r="D145" s="16">
        <v>1.72</v>
      </c>
      <c r="E145" s="16">
        <v>0.69</v>
      </c>
      <c r="F145" s="12">
        <v>43441</v>
      </c>
      <c r="G145" s="19">
        <v>2.46</v>
      </c>
      <c r="H145" s="18">
        <f t="shared" si="16"/>
        <v>0.43023255813953498</v>
      </c>
      <c r="I145" s="75">
        <f t="shared" si="17"/>
        <v>0.71844660194174759</v>
      </c>
    </row>
    <row r="146" spans="1:9" s="65" customFormat="1" ht="15" x14ac:dyDescent="0.25">
      <c r="A146" s="10" t="s">
        <v>1</v>
      </c>
      <c r="B146" s="10">
        <v>43444</v>
      </c>
      <c r="C146" s="13" t="s">
        <v>538</v>
      </c>
      <c r="D146" s="16">
        <v>2.87</v>
      </c>
      <c r="E146" s="16">
        <v>1.91</v>
      </c>
      <c r="F146" s="12">
        <v>43444</v>
      </c>
      <c r="G146" s="19">
        <v>2.46</v>
      </c>
      <c r="H146" s="18">
        <f t="shared" si="16"/>
        <v>-0.1428571428571429</v>
      </c>
      <c r="I146" s="75">
        <f t="shared" si="17"/>
        <v>-0.42708333333333343</v>
      </c>
    </row>
    <row r="147" spans="1:9" ht="15" x14ac:dyDescent="0.25">
      <c r="B147" s="10">
        <v>43444</v>
      </c>
      <c r="C147" s="13" t="s">
        <v>539</v>
      </c>
      <c r="D147" s="16">
        <v>2.65</v>
      </c>
      <c r="E147" s="16">
        <v>1.55</v>
      </c>
      <c r="F147" s="12">
        <v>43445</v>
      </c>
      <c r="G147" s="19">
        <v>2.96</v>
      </c>
      <c r="H147" s="18">
        <f t="shared" si="16"/>
        <v>0.11698113207547167</v>
      </c>
      <c r="I147" s="75">
        <f t="shared" si="17"/>
        <v>0.28181818181818191</v>
      </c>
    </row>
    <row r="148" spans="1:9" ht="15" x14ac:dyDescent="0.25">
      <c r="B148" s="10">
        <v>43446</v>
      </c>
      <c r="C148" s="13" t="s">
        <v>542</v>
      </c>
      <c r="D148" s="16">
        <v>3.12</v>
      </c>
      <c r="E148" s="16">
        <v>2.09</v>
      </c>
      <c r="F148" s="12">
        <v>43447</v>
      </c>
      <c r="G148" s="19">
        <v>3.9</v>
      </c>
      <c r="H148" s="18">
        <f t="shared" si="16"/>
        <v>0.25</v>
      </c>
      <c r="I148" s="75">
        <f t="shared" si="17"/>
        <v>0.75728155339805792</v>
      </c>
    </row>
    <row r="149" spans="1:9" ht="15" x14ac:dyDescent="0.25">
      <c r="B149" s="10">
        <v>43448</v>
      </c>
      <c r="C149" s="13" t="s">
        <v>546</v>
      </c>
      <c r="D149" s="16">
        <v>3.07</v>
      </c>
      <c r="E149" s="16">
        <v>2.34</v>
      </c>
      <c r="F149" s="12">
        <v>43448</v>
      </c>
      <c r="G149" s="19">
        <v>3.97</v>
      </c>
      <c r="H149" s="18">
        <f t="shared" si="16"/>
        <v>0.2931596091205213</v>
      </c>
      <c r="I149" s="75">
        <f t="shared" si="17"/>
        <v>1.2328767123287676</v>
      </c>
    </row>
    <row r="150" spans="1:9" s="65" customFormat="1" x14ac:dyDescent="0.3">
      <c r="A150" s="10" t="s">
        <v>1</v>
      </c>
      <c r="B150" s="10">
        <v>43448</v>
      </c>
      <c r="C150" s="13" t="s">
        <v>547</v>
      </c>
      <c r="D150" s="16">
        <v>2.33</v>
      </c>
      <c r="E150" s="16">
        <v>1.46</v>
      </c>
      <c r="F150" s="12">
        <v>43448</v>
      </c>
      <c r="G150" s="19">
        <v>1.46</v>
      </c>
      <c r="H150" s="18">
        <f t="shared" si="16"/>
        <v>-0.37339055793991416</v>
      </c>
      <c r="I150" s="75">
        <f t="shared" si="17"/>
        <v>-1</v>
      </c>
    </row>
    <row r="151" spans="1:9" x14ac:dyDescent="0.3">
      <c r="B151" s="10">
        <v>43451</v>
      </c>
      <c r="C151" s="13" t="s">
        <v>549</v>
      </c>
      <c r="D151" s="16">
        <v>1.92</v>
      </c>
      <c r="E151" s="16">
        <v>0.92</v>
      </c>
      <c r="F151" s="12">
        <v>43453</v>
      </c>
      <c r="G151" s="19">
        <v>2.08</v>
      </c>
      <c r="H151" s="18">
        <f t="shared" si="16"/>
        <v>8.3333333333333481E-2</v>
      </c>
      <c r="I151" s="75">
        <f t="shared" si="17"/>
        <v>0.16000000000000017</v>
      </c>
    </row>
    <row r="152" spans="1:9" x14ac:dyDescent="0.3">
      <c r="B152" s="10"/>
      <c r="C152" s="13"/>
      <c r="D152" s="19"/>
      <c r="E152" s="19"/>
      <c r="F152" s="12"/>
      <c r="G152" s="21" t="s">
        <v>1</v>
      </c>
      <c r="H152" s="18"/>
      <c r="I152" s="74"/>
    </row>
    <row r="153" spans="1:9" x14ac:dyDescent="0.3">
      <c r="B153" s="10"/>
      <c r="C153" s="22" t="s">
        <v>42</v>
      </c>
      <c r="D153" s="13"/>
      <c r="E153" s="13"/>
      <c r="F153" s="23" t="s">
        <v>1</v>
      </c>
      <c r="G153" s="70" t="s">
        <v>12</v>
      </c>
      <c r="H153" s="71" t="s">
        <v>10</v>
      </c>
      <c r="I153" s="78">
        <f>SUM(I11:I152)</f>
        <v>12.801843232525265</v>
      </c>
    </row>
    <row r="154" spans="1:9" ht="15" x14ac:dyDescent="0.25">
      <c r="B154" s="10"/>
      <c r="C154" s="22"/>
      <c r="D154" s="13"/>
      <c r="E154" s="13"/>
      <c r="F154" s="23"/>
      <c r="G154" s="70"/>
      <c r="H154" s="71"/>
      <c r="I154" s="68"/>
    </row>
    <row r="155" spans="1:9" ht="15.75" thickBot="1" x14ac:dyDescent="0.3">
      <c r="B155" s="27"/>
      <c r="C155" s="29" t="s">
        <v>1</v>
      </c>
      <c r="D155" s="29"/>
      <c r="E155" s="29"/>
      <c r="F155" s="45"/>
      <c r="G155" s="29"/>
      <c r="H155" s="72" t="s">
        <v>1</v>
      </c>
      <c r="I155" s="33"/>
    </row>
    <row r="156" spans="1:9" ht="15" x14ac:dyDescent="0.25">
      <c r="B156" s="5"/>
      <c r="C156" s="58"/>
      <c r="D156" s="6"/>
      <c r="E156" s="6"/>
      <c r="F156" s="7"/>
      <c r="G156" s="8"/>
      <c r="H156" s="8"/>
      <c r="I156" s="9"/>
    </row>
    <row r="157" spans="1:9" x14ac:dyDescent="0.3">
      <c r="B157" s="10"/>
      <c r="C157" s="69" t="s">
        <v>21</v>
      </c>
      <c r="D157" s="13"/>
      <c r="E157" s="13"/>
      <c r="F157" s="23"/>
      <c r="G157" s="11"/>
      <c r="H157" s="24"/>
      <c r="I157" s="14"/>
    </row>
    <row r="158" spans="1:9" ht="15" x14ac:dyDescent="0.25">
      <c r="B158" s="60" t="s">
        <v>2</v>
      </c>
      <c r="C158" s="61" t="s">
        <v>3</v>
      </c>
      <c r="D158" s="61" t="s">
        <v>2</v>
      </c>
      <c r="E158" s="61" t="s">
        <v>18</v>
      </c>
      <c r="F158" s="62" t="s">
        <v>4</v>
      </c>
      <c r="G158" s="61" t="s">
        <v>4</v>
      </c>
      <c r="H158" s="61" t="s">
        <v>5</v>
      </c>
      <c r="I158" s="63" t="s">
        <v>5</v>
      </c>
    </row>
    <row r="159" spans="1:9" s="65" customFormat="1" ht="15" x14ac:dyDescent="0.25">
      <c r="B159" s="60" t="s">
        <v>6</v>
      </c>
      <c r="C159" s="64"/>
      <c r="D159" s="61" t="s">
        <v>7</v>
      </c>
      <c r="E159" s="61" t="s">
        <v>19</v>
      </c>
      <c r="F159" s="62" t="s">
        <v>6</v>
      </c>
      <c r="G159" s="61" t="s">
        <v>8</v>
      </c>
      <c r="H159" s="61" t="s">
        <v>11</v>
      </c>
      <c r="I159" s="63" t="s">
        <v>20</v>
      </c>
    </row>
    <row r="160" spans="1:9" ht="15" x14ac:dyDescent="0.25">
      <c r="B160" s="60"/>
      <c r="C160" s="61" t="s">
        <v>27</v>
      </c>
      <c r="D160" s="61"/>
      <c r="E160" s="61"/>
      <c r="F160" s="62"/>
      <c r="G160" s="61"/>
      <c r="H160" s="61"/>
      <c r="I160" s="63"/>
    </row>
    <row r="161" spans="2:9" ht="15" x14ac:dyDescent="0.25">
      <c r="B161" s="60"/>
      <c r="C161" s="61"/>
      <c r="D161" s="61"/>
      <c r="E161" s="61"/>
      <c r="F161" s="62"/>
      <c r="G161" s="61"/>
      <c r="H161" s="61"/>
      <c r="I161" s="63"/>
    </row>
    <row r="162" spans="2:9" s="65" customFormat="1" ht="15" x14ac:dyDescent="0.25">
      <c r="B162" s="10">
        <v>43110</v>
      </c>
      <c r="C162" s="13" t="s">
        <v>70</v>
      </c>
      <c r="D162" s="16">
        <v>1.37</v>
      </c>
      <c r="E162" s="16">
        <v>0.54</v>
      </c>
      <c r="F162" s="12">
        <v>43112</v>
      </c>
      <c r="G162" s="19">
        <v>0.66</v>
      </c>
      <c r="H162" s="18">
        <f t="shared" ref="H162:H182" si="18">(G162/D162-1)</f>
        <v>-0.51824817518248179</v>
      </c>
      <c r="I162" s="75">
        <f t="shared" ref="I162:I182" si="19">(G162-D162)/(D162-E162)</f>
        <v>-0.85542168674698793</v>
      </c>
    </row>
    <row r="163" spans="2:9" ht="15" x14ac:dyDescent="0.25">
      <c r="B163" s="10">
        <v>43115</v>
      </c>
      <c r="C163" s="13" t="s">
        <v>76</v>
      </c>
      <c r="D163" s="16">
        <v>0.56000000000000005</v>
      </c>
      <c r="E163" s="16">
        <v>0.28000000000000003</v>
      </c>
      <c r="F163" s="12">
        <v>43116</v>
      </c>
      <c r="G163" s="19">
        <v>0.36</v>
      </c>
      <c r="H163" s="18">
        <f t="shared" si="18"/>
        <v>-0.35714285714285721</v>
      </c>
      <c r="I163" s="75">
        <f t="shared" si="19"/>
        <v>-0.71428571428571441</v>
      </c>
    </row>
    <row r="164" spans="2:9" ht="15" x14ac:dyDescent="0.25">
      <c r="B164" s="10">
        <v>43130</v>
      </c>
      <c r="C164" s="13" t="s">
        <v>98</v>
      </c>
      <c r="D164" s="16">
        <v>5.95</v>
      </c>
      <c r="E164" s="16">
        <v>2.33</v>
      </c>
      <c r="F164" s="12">
        <v>43132</v>
      </c>
      <c r="G164" s="19">
        <v>3.67</v>
      </c>
      <c r="H164" s="18">
        <f t="shared" si="18"/>
        <v>-0.38319327731092445</v>
      </c>
      <c r="I164" s="75">
        <f t="shared" si="19"/>
        <v>-0.62983425414364647</v>
      </c>
    </row>
    <row r="165" spans="2:9" s="65" customFormat="1" ht="15" x14ac:dyDescent="0.25">
      <c r="B165" s="10">
        <v>43133</v>
      </c>
      <c r="C165" s="13" t="s">
        <v>105</v>
      </c>
      <c r="D165" s="16">
        <v>8</v>
      </c>
      <c r="E165" s="16">
        <v>2.8</v>
      </c>
      <c r="F165" s="12">
        <v>43136</v>
      </c>
      <c r="G165" s="19">
        <v>2.96</v>
      </c>
      <c r="H165" s="18">
        <f t="shared" si="18"/>
        <v>-0.63</v>
      </c>
      <c r="I165" s="75">
        <f t="shared" si="19"/>
        <v>-0.96923076923076923</v>
      </c>
    </row>
    <row r="166" spans="2:9" ht="15" x14ac:dyDescent="0.25">
      <c r="B166" s="10">
        <v>43145</v>
      </c>
      <c r="C166" s="13" t="s">
        <v>127</v>
      </c>
      <c r="D166" s="16">
        <v>1.65</v>
      </c>
      <c r="E166" s="16">
        <v>0.32100000000000001</v>
      </c>
      <c r="F166" s="12">
        <v>43146</v>
      </c>
      <c r="G166" s="19">
        <v>3.51</v>
      </c>
      <c r="H166" s="18">
        <f t="shared" si="18"/>
        <v>1.1272727272727274</v>
      </c>
      <c r="I166" s="75">
        <f t="shared" si="19"/>
        <v>1.399548532731377</v>
      </c>
    </row>
    <row r="167" spans="2:9" s="65" customFormat="1" ht="15" x14ac:dyDescent="0.25">
      <c r="B167" s="10">
        <v>43150</v>
      </c>
      <c r="C167" s="13" t="s">
        <v>144</v>
      </c>
      <c r="D167" s="16">
        <v>1.87</v>
      </c>
      <c r="E167" s="16">
        <v>0.26</v>
      </c>
      <c r="F167" s="12">
        <v>43153</v>
      </c>
      <c r="G167" s="19">
        <v>2.5</v>
      </c>
      <c r="H167" s="18">
        <f t="shared" si="18"/>
        <v>0.33689839572192515</v>
      </c>
      <c r="I167" s="75">
        <f t="shared" si="19"/>
        <v>0.39130434782608686</v>
      </c>
    </row>
    <row r="168" spans="2:9" s="65" customFormat="1" ht="15" x14ac:dyDescent="0.25">
      <c r="B168" s="10">
        <v>43153</v>
      </c>
      <c r="C168" s="13" t="s">
        <v>153</v>
      </c>
      <c r="D168" s="16">
        <v>0.65</v>
      </c>
      <c r="E168" s="16">
        <v>0.2</v>
      </c>
      <c r="F168" s="12">
        <v>43153</v>
      </c>
      <c r="G168" s="19">
        <v>0.51</v>
      </c>
      <c r="H168" s="18">
        <f t="shared" si="18"/>
        <v>-0.2153846153846154</v>
      </c>
      <c r="I168" s="75">
        <f t="shared" si="19"/>
        <v>-0.31111111111111112</v>
      </c>
    </row>
    <row r="169" spans="2:9" s="65" customFormat="1" ht="15" x14ac:dyDescent="0.25">
      <c r="B169" s="10">
        <v>43153</v>
      </c>
      <c r="C169" s="13" t="s">
        <v>156</v>
      </c>
      <c r="D169" s="16">
        <v>1.69</v>
      </c>
      <c r="E169" s="16">
        <v>0.26</v>
      </c>
      <c r="F169" s="12">
        <v>43157</v>
      </c>
      <c r="G169" s="19">
        <v>2.96</v>
      </c>
      <c r="H169" s="18">
        <f t="shared" si="18"/>
        <v>0.75147928994082847</v>
      </c>
      <c r="I169" s="75">
        <f t="shared" si="19"/>
        <v>0.88811188811188813</v>
      </c>
    </row>
    <row r="170" spans="2:9" s="65" customFormat="1" ht="15" x14ac:dyDescent="0.25">
      <c r="B170" s="10">
        <v>43159</v>
      </c>
      <c r="C170" s="13" t="s">
        <v>164</v>
      </c>
      <c r="D170" s="16">
        <v>6.31</v>
      </c>
      <c r="E170" s="16">
        <v>1.95</v>
      </c>
      <c r="F170" s="12">
        <v>43160</v>
      </c>
      <c r="G170" s="19">
        <v>2.2799999999999998</v>
      </c>
      <c r="H170" s="18">
        <f t="shared" si="18"/>
        <v>-0.63866877971473857</v>
      </c>
      <c r="I170" s="75">
        <f t="shared" si="19"/>
        <v>-0.92431192660550454</v>
      </c>
    </row>
    <row r="171" spans="2:9" ht="15" x14ac:dyDescent="0.25">
      <c r="B171" s="10">
        <v>43160</v>
      </c>
      <c r="C171" s="13" t="s">
        <v>169</v>
      </c>
      <c r="D171" s="16">
        <v>0.5</v>
      </c>
      <c r="E171" s="16">
        <v>0.22</v>
      </c>
      <c r="F171" s="12">
        <v>43160</v>
      </c>
      <c r="G171" s="19">
        <v>0.23</v>
      </c>
      <c r="H171" s="18">
        <f t="shared" si="18"/>
        <v>-0.54</v>
      </c>
      <c r="I171" s="75">
        <f t="shared" si="19"/>
        <v>-0.9642857142857143</v>
      </c>
    </row>
    <row r="172" spans="2:9" ht="15" x14ac:dyDescent="0.25">
      <c r="B172" s="10">
        <v>43168</v>
      </c>
      <c r="C172" s="13" t="s">
        <v>187</v>
      </c>
      <c r="D172" s="16">
        <v>1.98</v>
      </c>
      <c r="E172" s="16">
        <v>0.99</v>
      </c>
      <c r="F172" s="12">
        <v>43171</v>
      </c>
      <c r="G172" s="19">
        <v>3.07</v>
      </c>
      <c r="H172" s="18">
        <f t="shared" si="18"/>
        <v>0.55050505050505039</v>
      </c>
      <c r="I172" s="75">
        <f t="shared" si="19"/>
        <v>1.1010101010101008</v>
      </c>
    </row>
    <row r="173" spans="2:9" s="65" customFormat="1" ht="15" x14ac:dyDescent="0.25">
      <c r="B173" s="10">
        <v>43171</v>
      </c>
      <c r="C173" s="13" t="s">
        <v>186</v>
      </c>
      <c r="D173" s="16">
        <v>2.16</v>
      </c>
      <c r="E173" s="16">
        <v>0.79</v>
      </c>
      <c r="F173" s="12">
        <v>43173</v>
      </c>
      <c r="G173" s="19">
        <v>1.47</v>
      </c>
      <c r="H173" s="18">
        <f t="shared" ref="H173" si="20">(G173/D173-1)</f>
        <v>-0.31944444444444453</v>
      </c>
      <c r="I173" s="75">
        <f t="shared" ref="I173" si="21">(G173-D173)/(D173-E173)</f>
        <v>-0.5036496350364964</v>
      </c>
    </row>
    <row r="174" spans="2:9" ht="15" x14ac:dyDescent="0.25">
      <c r="B174" s="10">
        <v>43174</v>
      </c>
      <c r="C174" s="13" t="s">
        <v>186</v>
      </c>
      <c r="D174" s="16">
        <v>1.71</v>
      </c>
      <c r="E174" s="16">
        <v>0.61</v>
      </c>
      <c r="F174" s="12">
        <v>43178</v>
      </c>
      <c r="G174" s="19">
        <v>0.61</v>
      </c>
      <c r="H174" s="18">
        <f t="shared" si="18"/>
        <v>-0.64327485380116967</v>
      </c>
      <c r="I174" s="75">
        <f t="shared" si="19"/>
        <v>-1</v>
      </c>
    </row>
    <row r="175" spans="2:9" ht="15" x14ac:dyDescent="0.25">
      <c r="B175" s="10">
        <v>43179</v>
      </c>
      <c r="C175" s="13" t="s">
        <v>193</v>
      </c>
      <c r="D175" s="16">
        <v>6.11</v>
      </c>
      <c r="E175" s="16">
        <v>2</v>
      </c>
      <c r="F175" s="12">
        <v>43180</v>
      </c>
      <c r="G175" s="19">
        <v>6.61</v>
      </c>
      <c r="H175" s="18">
        <f t="shared" si="18"/>
        <v>8.1833060556464776E-2</v>
      </c>
      <c r="I175" s="75">
        <f t="shared" si="19"/>
        <v>0.121654501216545</v>
      </c>
    </row>
    <row r="176" spans="2:9" ht="15" x14ac:dyDescent="0.25">
      <c r="B176" s="10">
        <v>43214</v>
      </c>
      <c r="C176" s="13" t="s">
        <v>245</v>
      </c>
      <c r="D176" s="16">
        <v>2.02</v>
      </c>
      <c r="E176" s="16">
        <v>0.83</v>
      </c>
      <c r="F176" s="12">
        <v>43215</v>
      </c>
      <c r="G176" s="19">
        <v>3.35</v>
      </c>
      <c r="H176" s="18">
        <f t="shared" si="18"/>
        <v>0.65841584158415833</v>
      </c>
      <c r="I176" s="75">
        <f t="shared" si="19"/>
        <v>1.1176470588235294</v>
      </c>
    </row>
    <row r="177" spans="2:9" ht="15" x14ac:dyDescent="0.25">
      <c r="B177" s="10">
        <v>43216</v>
      </c>
      <c r="C177" s="13" t="s">
        <v>250</v>
      </c>
      <c r="D177" s="16">
        <v>1.98</v>
      </c>
      <c r="E177" s="16">
        <v>0.69</v>
      </c>
      <c r="F177" s="12">
        <v>43217</v>
      </c>
      <c r="G177" s="19">
        <v>0.53</v>
      </c>
      <c r="H177" s="18">
        <f t="shared" si="18"/>
        <v>-0.73232323232323226</v>
      </c>
      <c r="I177" s="75">
        <f t="shared" si="19"/>
        <v>-1.124031007751938</v>
      </c>
    </row>
    <row r="178" spans="2:9" s="65" customFormat="1" ht="15" x14ac:dyDescent="0.25">
      <c r="B178" s="10">
        <v>43223</v>
      </c>
      <c r="C178" s="13" t="s">
        <v>260</v>
      </c>
      <c r="D178" s="16">
        <v>6.05</v>
      </c>
      <c r="E178" s="16">
        <v>2.35</v>
      </c>
      <c r="F178" s="12">
        <v>43224</v>
      </c>
      <c r="G178" s="19">
        <v>5.15</v>
      </c>
      <c r="H178" s="18">
        <f t="shared" si="18"/>
        <v>-0.14876033057851235</v>
      </c>
      <c r="I178" s="75">
        <f t="shared" si="19"/>
        <v>-0.24324324324324312</v>
      </c>
    </row>
    <row r="179" spans="2:9" s="65" customFormat="1" ht="15" x14ac:dyDescent="0.25">
      <c r="B179" s="10">
        <v>43229</v>
      </c>
      <c r="C179" s="13" t="s">
        <v>267</v>
      </c>
      <c r="D179" s="16">
        <v>4.2699999999999996</v>
      </c>
      <c r="E179" s="16">
        <v>1.33</v>
      </c>
      <c r="F179" s="12">
        <v>43235</v>
      </c>
      <c r="G179" s="19">
        <v>6.04</v>
      </c>
      <c r="H179" s="18">
        <f t="shared" si="18"/>
        <v>0.41451990632318525</v>
      </c>
      <c r="I179" s="75">
        <f t="shared" si="19"/>
        <v>0.60204081632653084</v>
      </c>
    </row>
    <row r="180" spans="2:9" s="65" customFormat="1" ht="15" x14ac:dyDescent="0.25">
      <c r="B180" s="10">
        <v>43243</v>
      </c>
      <c r="C180" s="13" t="s">
        <v>275</v>
      </c>
      <c r="D180" s="16">
        <v>3.67</v>
      </c>
      <c r="E180" s="16">
        <v>1.47</v>
      </c>
      <c r="F180" s="12">
        <v>43244</v>
      </c>
      <c r="G180" s="19">
        <v>3.01</v>
      </c>
      <c r="H180" s="18">
        <f t="shared" si="18"/>
        <v>-0.17983651226158037</v>
      </c>
      <c r="I180" s="75">
        <f t="shared" si="19"/>
        <v>-0.30000000000000004</v>
      </c>
    </row>
    <row r="181" spans="2:9" s="65" customFormat="1" ht="15" x14ac:dyDescent="0.25">
      <c r="B181" s="10">
        <v>43249</v>
      </c>
      <c r="C181" s="13" t="s">
        <v>285</v>
      </c>
      <c r="D181" s="16">
        <v>0.43</v>
      </c>
      <c r="E181" s="16">
        <v>0.13</v>
      </c>
      <c r="F181" s="12">
        <v>43250</v>
      </c>
      <c r="G181" s="19">
        <v>0.36</v>
      </c>
      <c r="H181" s="18">
        <f t="shared" si="18"/>
        <v>-0.16279069767441867</v>
      </c>
      <c r="I181" s="75">
        <f t="shared" si="19"/>
        <v>-0.23333333333333336</v>
      </c>
    </row>
    <row r="182" spans="2:9" s="65" customFormat="1" ht="15" x14ac:dyDescent="0.25">
      <c r="B182" s="10">
        <v>43292</v>
      </c>
      <c r="C182" s="13" t="s">
        <v>314</v>
      </c>
      <c r="D182" s="16">
        <v>1.79</v>
      </c>
      <c r="E182" s="16">
        <v>0.91</v>
      </c>
      <c r="F182" s="12">
        <v>43293</v>
      </c>
      <c r="G182" s="19">
        <v>2.2400000000000002</v>
      </c>
      <c r="H182" s="18">
        <f t="shared" si="18"/>
        <v>0.25139664804469275</v>
      </c>
      <c r="I182" s="75">
        <f t="shared" si="19"/>
        <v>0.51136363636363658</v>
      </c>
    </row>
    <row r="183" spans="2:9" s="65" customFormat="1" ht="15" x14ac:dyDescent="0.25">
      <c r="B183" s="10">
        <v>43305</v>
      </c>
      <c r="C183" s="13" t="s">
        <v>326</v>
      </c>
      <c r="D183" s="16">
        <v>5.77</v>
      </c>
      <c r="E183" s="16">
        <v>2.4900000000000002</v>
      </c>
      <c r="F183" s="12">
        <v>43306</v>
      </c>
      <c r="G183" s="19">
        <v>5.78</v>
      </c>
      <c r="H183" s="18">
        <f t="shared" ref="H183:H197" si="22">(G183/D183-1)</f>
        <v>1.7331022530331364E-3</v>
      </c>
      <c r="I183" s="75">
        <f t="shared" ref="I183:I197" si="23">(G183-D183)/(D183-E183)</f>
        <v>3.0487804878050846E-3</v>
      </c>
    </row>
    <row r="184" spans="2:9" s="65" customFormat="1" ht="15" x14ac:dyDescent="0.25">
      <c r="B184" s="10">
        <v>43307</v>
      </c>
      <c r="C184" s="13" t="s">
        <v>328</v>
      </c>
      <c r="D184" s="16">
        <v>0.61</v>
      </c>
      <c r="E184" s="16">
        <v>0.22</v>
      </c>
      <c r="F184" s="12">
        <v>43311</v>
      </c>
      <c r="G184" s="19">
        <v>0.62</v>
      </c>
      <c r="H184" s="18">
        <f t="shared" si="22"/>
        <v>1.6393442622950838E-2</v>
      </c>
      <c r="I184" s="75">
        <f t="shared" si="23"/>
        <v>2.5641025641025664E-2</v>
      </c>
    </row>
    <row r="185" spans="2:9" s="65" customFormat="1" ht="15" x14ac:dyDescent="0.25">
      <c r="B185" s="10">
        <v>43308</v>
      </c>
      <c r="C185" s="13" t="s">
        <v>331</v>
      </c>
      <c r="D185" s="16">
        <v>1.94</v>
      </c>
      <c r="E185" s="16">
        <v>0.69</v>
      </c>
      <c r="F185" s="12">
        <v>43312</v>
      </c>
      <c r="G185" s="19">
        <v>3.22</v>
      </c>
      <c r="H185" s="18">
        <f t="shared" si="22"/>
        <v>0.65979381443298979</v>
      </c>
      <c r="I185" s="75">
        <f t="shared" si="23"/>
        <v>1.0240000000000002</v>
      </c>
    </row>
    <row r="186" spans="2:9" s="65" customFormat="1" ht="15" x14ac:dyDescent="0.25">
      <c r="B186" s="10">
        <v>43313</v>
      </c>
      <c r="C186" s="13" t="s">
        <v>335</v>
      </c>
      <c r="D186" s="16">
        <v>2.09</v>
      </c>
      <c r="E186" s="16">
        <v>0.68</v>
      </c>
      <c r="F186" s="12">
        <v>43314</v>
      </c>
      <c r="G186" s="19">
        <v>1.19</v>
      </c>
      <c r="H186" s="18">
        <f t="shared" si="22"/>
        <v>-0.43062200956937802</v>
      </c>
      <c r="I186" s="75">
        <f t="shared" si="23"/>
        <v>-0.63829787234042556</v>
      </c>
    </row>
    <row r="187" spans="2:9" s="65" customFormat="1" ht="15" x14ac:dyDescent="0.25">
      <c r="B187" s="10">
        <v>43319</v>
      </c>
      <c r="C187" s="13" t="s">
        <v>348</v>
      </c>
      <c r="D187" s="16">
        <v>5.0999999999999996</v>
      </c>
      <c r="E187" s="16">
        <v>1.85</v>
      </c>
      <c r="F187" s="12">
        <v>43321</v>
      </c>
      <c r="G187" s="19">
        <v>4.68</v>
      </c>
      <c r="H187" s="18">
        <f t="shared" si="22"/>
        <v>-8.2352941176470629E-2</v>
      </c>
      <c r="I187" s="75">
        <f t="shared" si="23"/>
        <v>-0.12923076923076923</v>
      </c>
    </row>
    <row r="188" spans="2:9" s="65" customFormat="1" ht="15" x14ac:dyDescent="0.25">
      <c r="B188" s="10">
        <v>43326</v>
      </c>
      <c r="C188" s="13" t="s">
        <v>358</v>
      </c>
      <c r="D188" s="16">
        <v>5.65</v>
      </c>
      <c r="E188" s="16">
        <v>2.83</v>
      </c>
      <c r="F188" s="12">
        <v>43327</v>
      </c>
      <c r="G188" s="19">
        <v>5.2</v>
      </c>
      <c r="H188" s="18">
        <f t="shared" si="22"/>
        <v>-7.9646017699115057E-2</v>
      </c>
      <c r="I188" s="75">
        <f t="shared" si="23"/>
        <v>-0.15957446808510642</v>
      </c>
    </row>
    <row r="189" spans="2:9" s="65" customFormat="1" ht="15" x14ac:dyDescent="0.25">
      <c r="B189" s="10">
        <v>43334</v>
      </c>
      <c r="C189" s="13" t="s">
        <v>370</v>
      </c>
      <c r="D189" s="16">
        <v>4.0199999999999996</v>
      </c>
      <c r="E189" s="16">
        <v>1.76</v>
      </c>
      <c r="F189" s="12">
        <v>43334</v>
      </c>
      <c r="G189" s="19">
        <v>4.67</v>
      </c>
      <c r="H189" s="18">
        <f t="shared" si="22"/>
        <v>0.16169154228855742</v>
      </c>
      <c r="I189" s="75">
        <f t="shared" si="23"/>
        <v>0.28761061946902672</v>
      </c>
    </row>
    <row r="190" spans="2:9" s="65" customFormat="1" ht="15" x14ac:dyDescent="0.25">
      <c r="B190" s="10">
        <v>43335</v>
      </c>
      <c r="C190" s="13" t="s">
        <v>373</v>
      </c>
      <c r="D190" s="16">
        <v>4.2699999999999996</v>
      </c>
      <c r="E190" s="16">
        <v>1.38</v>
      </c>
      <c r="F190" s="12">
        <v>43340</v>
      </c>
      <c r="G190" s="19">
        <v>6.88</v>
      </c>
      <c r="H190" s="18">
        <f t="shared" si="22"/>
        <v>0.61124121779859508</v>
      </c>
      <c r="I190" s="75">
        <f t="shared" si="23"/>
        <v>0.90311418685121125</v>
      </c>
    </row>
    <row r="191" spans="2:9" s="65" customFormat="1" ht="15" x14ac:dyDescent="0.25">
      <c r="B191" s="10">
        <v>43354</v>
      </c>
      <c r="C191" s="13" t="s">
        <v>384</v>
      </c>
      <c r="D191" s="16">
        <v>4.46</v>
      </c>
      <c r="E191" s="16">
        <v>2.12</v>
      </c>
      <c r="F191" s="12">
        <v>43354</v>
      </c>
      <c r="G191" s="19">
        <v>3.86</v>
      </c>
      <c r="H191" s="18">
        <f t="shared" si="22"/>
        <v>-0.13452914798206284</v>
      </c>
      <c r="I191" s="75">
        <f t="shared" si="23"/>
        <v>-0.25641025641025644</v>
      </c>
    </row>
    <row r="192" spans="2:9" s="65" customFormat="1" ht="15" x14ac:dyDescent="0.25">
      <c r="B192" s="10">
        <v>43371</v>
      </c>
      <c r="C192" s="13" t="s">
        <v>405</v>
      </c>
      <c r="D192" s="16">
        <v>3.98</v>
      </c>
      <c r="E192" s="16">
        <v>2.0099999999999998</v>
      </c>
      <c r="F192" s="12">
        <v>43381</v>
      </c>
      <c r="G192" s="19">
        <v>7.02</v>
      </c>
      <c r="H192" s="18">
        <f t="shared" si="22"/>
        <v>0.76381909547738691</v>
      </c>
      <c r="I192" s="75">
        <f t="shared" si="23"/>
        <v>1.5431472081218272</v>
      </c>
    </row>
    <row r="193" spans="2:9" s="65" customFormat="1" x14ac:dyDescent="0.3">
      <c r="B193" s="10">
        <v>43381</v>
      </c>
      <c r="C193" s="13" t="s">
        <v>424</v>
      </c>
      <c r="D193" s="16">
        <v>4.91</v>
      </c>
      <c r="E193" s="16">
        <v>2.66</v>
      </c>
      <c r="F193" s="12">
        <v>43382</v>
      </c>
      <c r="G193" s="19">
        <v>4.93</v>
      </c>
      <c r="H193" s="18">
        <f t="shared" si="22"/>
        <v>4.0733197556006573E-3</v>
      </c>
      <c r="I193" s="75">
        <f t="shared" si="23"/>
        <v>8.8888888888886998E-3</v>
      </c>
    </row>
    <row r="194" spans="2:9" s="65" customFormat="1" ht="15" x14ac:dyDescent="0.25">
      <c r="B194" s="10">
        <v>43398</v>
      </c>
      <c r="C194" s="13" t="s">
        <v>463</v>
      </c>
      <c r="D194" s="16">
        <v>6.14</v>
      </c>
      <c r="E194" s="16">
        <v>2.94</v>
      </c>
      <c r="F194" s="12">
        <v>43398</v>
      </c>
      <c r="G194" s="19">
        <v>2.96</v>
      </c>
      <c r="H194" s="18">
        <f t="shared" si="22"/>
        <v>-0.51791530944625408</v>
      </c>
      <c r="I194" s="75">
        <f t="shared" si="23"/>
        <v>-0.99375000000000002</v>
      </c>
    </row>
    <row r="195" spans="2:9" ht="15" x14ac:dyDescent="0.25">
      <c r="B195" s="10">
        <v>43411</v>
      </c>
      <c r="C195" s="13" t="s">
        <v>482</v>
      </c>
      <c r="D195" s="16">
        <v>1.57</v>
      </c>
      <c r="E195" s="16">
        <v>0.32</v>
      </c>
      <c r="F195" s="12">
        <v>39759</v>
      </c>
      <c r="G195" s="19">
        <v>0.34</v>
      </c>
      <c r="H195" s="18">
        <f t="shared" si="22"/>
        <v>-0.78343949044585992</v>
      </c>
      <c r="I195" s="75">
        <f t="shared" si="23"/>
        <v>-0.98399999999999999</v>
      </c>
    </row>
    <row r="196" spans="2:9" ht="15" x14ac:dyDescent="0.25">
      <c r="B196" s="10">
        <v>43418</v>
      </c>
      <c r="C196" s="13" t="s">
        <v>494</v>
      </c>
      <c r="D196" s="16">
        <v>3.03</v>
      </c>
      <c r="E196" s="16">
        <v>1.76</v>
      </c>
      <c r="F196" s="12">
        <v>43418</v>
      </c>
      <c r="G196" s="19">
        <v>2.11</v>
      </c>
      <c r="H196" s="18">
        <f t="shared" si="22"/>
        <v>-0.30363036303630364</v>
      </c>
      <c r="I196" s="75">
        <f t="shared" si="23"/>
        <v>-0.72440944881889768</v>
      </c>
    </row>
    <row r="197" spans="2:9" s="65" customFormat="1" ht="15" x14ac:dyDescent="0.25">
      <c r="B197" s="10">
        <v>43431</v>
      </c>
      <c r="C197" s="13" t="s">
        <v>515</v>
      </c>
      <c r="D197" s="16">
        <v>2.94</v>
      </c>
      <c r="E197" s="16">
        <v>1.24</v>
      </c>
      <c r="F197" s="12">
        <v>43432</v>
      </c>
      <c r="G197" s="19">
        <v>1.39</v>
      </c>
      <c r="H197" s="18">
        <f t="shared" si="22"/>
        <v>-0.52721088435374153</v>
      </c>
      <c r="I197" s="75">
        <f t="shared" si="23"/>
        <v>-0.91176470588235303</v>
      </c>
    </row>
    <row r="198" spans="2:9" ht="15" x14ac:dyDescent="0.25">
      <c r="B198" s="10"/>
      <c r="C198" s="13"/>
      <c r="D198" s="19"/>
      <c r="E198" s="19"/>
      <c r="F198" s="12"/>
      <c r="G198" s="21" t="s">
        <v>1</v>
      </c>
      <c r="H198" s="18"/>
      <c r="I198" s="14"/>
    </row>
    <row r="199" spans="2:9" s="65" customFormat="1" x14ac:dyDescent="0.3">
      <c r="B199" s="10"/>
      <c r="C199" s="22" t="s">
        <v>42</v>
      </c>
      <c r="D199" s="13"/>
      <c r="E199" s="13"/>
      <c r="F199" s="23" t="s">
        <v>1</v>
      </c>
      <c r="G199" s="70" t="s">
        <v>12</v>
      </c>
      <c r="H199" s="71" t="s">
        <v>10</v>
      </c>
      <c r="I199" s="79">
        <f>SUM(I161:I198)</f>
        <v>-3.6420443246727876</v>
      </c>
    </row>
    <row r="200" spans="2:9" s="65" customFormat="1" ht="15.75" thickBot="1" x14ac:dyDescent="0.3">
      <c r="B200" s="10"/>
      <c r="C200" s="22"/>
      <c r="D200" s="13"/>
      <c r="E200" s="13"/>
      <c r="F200" s="23"/>
      <c r="G200" s="70"/>
      <c r="H200" s="71"/>
      <c r="I200" s="68"/>
    </row>
    <row r="201" spans="2:9" s="65" customFormat="1" ht="15" x14ac:dyDescent="0.25">
      <c r="B201" s="5"/>
      <c r="C201" s="58"/>
      <c r="D201" s="6"/>
      <c r="E201" s="6"/>
      <c r="F201" s="7"/>
      <c r="G201" s="8"/>
      <c r="H201" s="8"/>
      <c r="I201" s="9"/>
    </row>
    <row r="202" spans="2:9" ht="15" x14ac:dyDescent="0.25">
      <c r="B202" s="10"/>
      <c r="C202" s="69" t="s">
        <v>22</v>
      </c>
      <c r="D202" s="13"/>
      <c r="E202" s="13"/>
      <c r="F202" s="23"/>
      <c r="G202" s="11"/>
      <c r="H202" s="24"/>
      <c r="I202" s="14"/>
    </row>
    <row r="203" spans="2:9" ht="15" x14ac:dyDescent="0.25">
      <c r="B203" s="60" t="s">
        <v>2</v>
      </c>
      <c r="C203" s="61" t="s">
        <v>3</v>
      </c>
      <c r="D203" s="61" t="s">
        <v>2</v>
      </c>
      <c r="E203" s="61" t="s">
        <v>18</v>
      </c>
      <c r="F203" s="62" t="s">
        <v>4</v>
      </c>
      <c r="G203" s="61" t="s">
        <v>4</v>
      </c>
      <c r="H203" s="61" t="s">
        <v>5</v>
      </c>
      <c r="I203" s="63" t="s">
        <v>5</v>
      </c>
    </row>
    <row r="204" spans="2:9" ht="15" x14ac:dyDescent="0.25">
      <c r="B204" s="60" t="s">
        <v>6</v>
      </c>
      <c r="C204" s="64"/>
      <c r="D204" s="61" t="s">
        <v>7</v>
      </c>
      <c r="E204" s="61" t="s">
        <v>19</v>
      </c>
      <c r="F204" s="62" t="s">
        <v>6</v>
      </c>
      <c r="G204" s="61" t="s">
        <v>8</v>
      </c>
      <c r="H204" s="61" t="s">
        <v>11</v>
      </c>
      <c r="I204" s="63" t="s">
        <v>20</v>
      </c>
    </row>
    <row r="205" spans="2:9" ht="15" x14ac:dyDescent="0.25">
      <c r="B205" s="60"/>
      <c r="C205" s="61" t="s">
        <v>27</v>
      </c>
      <c r="D205" s="61"/>
      <c r="E205" s="61"/>
      <c r="F205" s="62"/>
      <c r="G205" s="61"/>
      <c r="H205" s="61"/>
      <c r="I205" s="63"/>
    </row>
    <row r="206" spans="2:9" ht="15" x14ac:dyDescent="0.25">
      <c r="B206" s="60"/>
      <c r="C206" s="61"/>
      <c r="D206" s="61"/>
      <c r="E206" s="61"/>
      <c r="F206" s="62"/>
      <c r="G206" s="61"/>
      <c r="H206" s="61"/>
      <c r="I206" s="63"/>
    </row>
    <row r="207" spans="2:9" ht="15" x14ac:dyDescent="0.25">
      <c r="B207" s="10">
        <v>43109</v>
      </c>
      <c r="C207" s="13" t="s">
        <v>69</v>
      </c>
      <c r="D207" s="16">
        <v>3.87</v>
      </c>
      <c r="E207" s="16">
        <v>1.95</v>
      </c>
      <c r="F207" s="12">
        <v>43111</v>
      </c>
      <c r="G207" s="19">
        <v>4.72</v>
      </c>
      <c r="H207" s="18">
        <f t="shared" ref="H207:H220" si="24">(G207/D207-1)</f>
        <v>0.21963824289405665</v>
      </c>
      <c r="I207" s="75">
        <f t="shared" ref="I207:I220" si="25">(G207-D207)/(D207-E207)</f>
        <v>0.44270833333333309</v>
      </c>
    </row>
    <row r="208" spans="2:9" ht="15" x14ac:dyDescent="0.25">
      <c r="B208" s="10">
        <v>43118</v>
      </c>
      <c r="C208" s="13" t="s">
        <v>83</v>
      </c>
      <c r="D208" s="16">
        <v>1.76</v>
      </c>
      <c r="E208" s="16">
        <v>0.9</v>
      </c>
      <c r="F208" s="12">
        <v>43123</v>
      </c>
      <c r="G208" s="19">
        <v>1.92</v>
      </c>
      <c r="H208" s="18">
        <f t="shared" si="24"/>
        <v>9.0909090909090828E-2</v>
      </c>
      <c r="I208" s="75">
        <f t="shared" si="25"/>
        <v>0.18604651162790689</v>
      </c>
    </row>
    <row r="209" spans="1:9" ht="15" x14ac:dyDescent="0.25">
      <c r="B209" s="10">
        <v>43136</v>
      </c>
      <c r="C209" s="13" t="s">
        <v>111</v>
      </c>
      <c r="D209" s="16">
        <v>1.54</v>
      </c>
      <c r="E209" s="16">
        <v>0.64</v>
      </c>
      <c r="F209" s="12">
        <v>43136</v>
      </c>
      <c r="G209" s="19">
        <v>1.99</v>
      </c>
      <c r="H209" s="18">
        <f t="shared" si="24"/>
        <v>0.29220779220779214</v>
      </c>
      <c r="I209" s="75">
        <f t="shared" si="25"/>
        <v>0.49999999999999994</v>
      </c>
    </row>
    <row r="210" spans="1:9" ht="15" x14ac:dyDescent="0.25">
      <c r="B210" s="10">
        <v>43146</v>
      </c>
      <c r="C210" s="13" t="s">
        <v>133</v>
      </c>
      <c r="D210" s="16">
        <v>1.9</v>
      </c>
      <c r="E210" s="16">
        <v>0.88</v>
      </c>
      <c r="F210" s="12">
        <v>43154</v>
      </c>
      <c r="G210" s="19">
        <v>3.01</v>
      </c>
      <c r="H210" s="18">
        <f t="shared" si="24"/>
        <v>0.58421052631578951</v>
      </c>
      <c r="I210" s="75">
        <f t="shared" si="25"/>
        <v>1.088235294117647</v>
      </c>
    </row>
    <row r="211" spans="1:9" ht="15" x14ac:dyDescent="0.25">
      <c r="B211" s="10">
        <v>43154</v>
      </c>
      <c r="C211" s="13" t="s">
        <v>158</v>
      </c>
      <c r="D211" s="16">
        <v>1.76</v>
      </c>
      <c r="E211" s="16">
        <v>0.95</v>
      </c>
      <c r="F211" s="12">
        <v>43160</v>
      </c>
      <c r="G211" s="19">
        <v>2.0099999999999998</v>
      </c>
      <c r="H211" s="18">
        <f t="shared" si="24"/>
        <v>0.14204545454545436</v>
      </c>
      <c r="I211" s="75">
        <f t="shared" si="25"/>
        <v>0.30864197530864168</v>
      </c>
    </row>
    <row r="212" spans="1:9" s="65" customFormat="1" ht="15" x14ac:dyDescent="0.25">
      <c r="B212" s="10">
        <v>43165</v>
      </c>
      <c r="C212" s="13" t="s">
        <v>179</v>
      </c>
      <c r="D212" s="16">
        <v>3.29</v>
      </c>
      <c r="E212" s="16">
        <v>1.64</v>
      </c>
      <c r="F212" s="12">
        <v>43167</v>
      </c>
      <c r="G212" s="19">
        <v>3.02</v>
      </c>
      <c r="H212" s="18">
        <f t="shared" si="24"/>
        <v>-8.2066869300911893E-2</v>
      </c>
      <c r="I212" s="75">
        <f t="shared" si="25"/>
        <v>-0.16363636363636364</v>
      </c>
    </row>
    <row r="213" spans="1:9" ht="15" x14ac:dyDescent="0.25">
      <c r="B213" s="10">
        <v>43182</v>
      </c>
      <c r="C213" s="13" t="s">
        <v>199</v>
      </c>
      <c r="D213" s="16">
        <v>2.78</v>
      </c>
      <c r="E213" s="16">
        <v>1.21</v>
      </c>
      <c r="F213" s="12">
        <v>43186</v>
      </c>
      <c r="G213" s="19">
        <v>2.64</v>
      </c>
      <c r="H213" s="18">
        <f t="shared" si="24"/>
        <v>-5.0359712230215736E-2</v>
      </c>
      <c r="I213" s="75">
        <f t="shared" si="25"/>
        <v>-8.9171974522292793E-2</v>
      </c>
    </row>
    <row r="214" spans="1:9" ht="15" x14ac:dyDescent="0.25">
      <c r="B214" s="10">
        <v>43210</v>
      </c>
      <c r="C214" s="13" t="s">
        <v>239</v>
      </c>
      <c r="D214" s="16">
        <v>1.71</v>
      </c>
      <c r="E214" s="16">
        <v>0.84</v>
      </c>
      <c r="F214" s="12">
        <v>43213</v>
      </c>
      <c r="G214" s="19">
        <v>2.29</v>
      </c>
      <c r="H214" s="18">
        <f t="shared" si="24"/>
        <v>0.33918128654970769</v>
      </c>
      <c r="I214" s="75">
        <f t="shared" si="25"/>
        <v>0.66666666666666674</v>
      </c>
    </row>
    <row r="215" spans="1:9" ht="15" x14ac:dyDescent="0.25">
      <c r="B215" s="10">
        <v>43258</v>
      </c>
      <c r="C215" s="13" t="s">
        <v>295</v>
      </c>
      <c r="D215" s="16">
        <v>1.55</v>
      </c>
      <c r="E215" s="16">
        <v>0.85</v>
      </c>
      <c r="F215" s="12">
        <v>43259</v>
      </c>
      <c r="G215" s="19">
        <v>2.16</v>
      </c>
      <c r="H215" s="18">
        <f t="shared" si="24"/>
        <v>0.3935483870967742</v>
      </c>
      <c r="I215" s="75">
        <f t="shared" si="25"/>
        <v>0.87142857142857144</v>
      </c>
    </row>
    <row r="216" spans="1:9" ht="15" x14ac:dyDescent="0.25">
      <c r="B216" s="10">
        <v>43313</v>
      </c>
      <c r="C216" s="13" t="s">
        <v>338</v>
      </c>
      <c r="D216" s="16">
        <v>1.54</v>
      </c>
      <c r="E216" s="16">
        <v>0.38</v>
      </c>
      <c r="F216" s="12">
        <v>43315</v>
      </c>
      <c r="G216" s="19">
        <v>0.6</v>
      </c>
      <c r="H216" s="18">
        <f t="shared" si="24"/>
        <v>-0.61038961038961048</v>
      </c>
      <c r="I216" s="75">
        <f t="shared" si="25"/>
        <v>-0.81034482758620685</v>
      </c>
    </row>
    <row r="217" spans="1:9" ht="15" x14ac:dyDescent="0.25">
      <c r="B217" s="10">
        <v>43371</v>
      </c>
      <c r="C217" s="13" t="s">
        <v>406</v>
      </c>
      <c r="D217" s="16">
        <v>1.64</v>
      </c>
      <c r="E217" s="16">
        <v>0.43</v>
      </c>
      <c r="F217" s="12">
        <v>43375</v>
      </c>
      <c r="G217" s="19">
        <v>0.76</v>
      </c>
      <c r="H217" s="18">
        <f t="shared" si="24"/>
        <v>-0.53658536585365857</v>
      </c>
      <c r="I217" s="75">
        <f t="shared" si="25"/>
        <v>-0.72727272727272718</v>
      </c>
    </row>
    <row r="218" spans="1:9" x14ac:dyDescent="0.3">
      <c r="B218" s="10">
        <v>43384</v>
      </c>
      <c r="C218" s="13" t="s">
        <v>436</v>
      </c>
      <c r="D218" s="16">
        <v>1.07</v>
      </c>
      <c r="E218" s="16">
        <v>0.15</v>
      </c>
      <c r="F218" s="12">
        <v>43389</v>
      </c>
      <c r="G218" s="19">
        <v>0.7</v>
      </c>
      <c r="H218" s="18">
        <f t="shared" si="24"/>
        <v>-0.34579439252336452</v>
      </c>
      <c r="I218" s="75">
        <f t="shared" si="25"/>
        <v>-0.40217391304347838</v>
      </c>
    </row>
    <row r="219" spans="1:9" ht="15" x14ac:dyDescent="0.25">
      <c r="B219" s="10">
        <v>43397</v>
      </c>
      <c r="C219" s="13" t="s">
        <v>461</v>
      </c>
      <c r="D219" s="16">
        <v>3.34</v>
      </c>
      <c r="E219" s="16">
        <v>0.3</v>
      </c>
      <c r="F219" s="12">
        <v>43398</v>
      </c>
      <c r="G219" s="19">
        <v>4.0599999999999996</v>
      </c>
      <c r="H219" s="18">
        <f t="shared" si="24"/>
        <v>0.21556886227544902</v>
      </c>
      <c r="I219" s="75">
        <f t="shared" si="25"/>
        <v>0.2368421052631578</v>
      </c>
    </row>
    <row r="220" spans="1:9" ht="15" x14ac:dyDescent="0.25">
      <c r="B220" s="10">
        <v>43399</v>
      </c>
      <c r="C220" s="13" t="s">
        <v>465</v>
      </c>
      <c r="D220" s="16">
        <v>1.52</v>
      </c>
      <c r="E220" s="16">
        <v>0.1</v>
      </c>
      <c r="F220" s="12">
        <v>43409</v>
      </c>
      <c r="G220" s="19">
        <v>2.63</v>
      </c>
      <c r="H220" s="18">
        <f t="shared" si="24"/>
        <v>0.73026315789473673</v>
      </c>
      <c r="I220" s="75">
        <f t="shared" si="25"/>
        <v>0.78169014084507038</v>
      </c>
    </row>
    <row r="221" spans="1:9" ht="15" x14ac:dyDescent="0.25">
      <c r="B221" s="10"/>
      <c r="C221" s="13"/>
      <c r="D221" s="16"/>
      <c r="E221" s="16"/>
      <c r="F221" s="12"/>
      <c r="G221" s="19"/>
      <c r="H221" s="18"/>
      <c r="I221" s="75"/>
    </row>
    <row r="222" spans="1:9" x14ac:dyDescent="0.3">
      <c r="B222" s="10"/>
      <c r="C222" s="22" t="s">
        <v>42</v>
      </c>
      <c r="D222" s="13"/>
      <c r="E222" s="13"/>
      <c r="F222" s="23" t="s">
        <v>1</v>
      </c>
      <c r="G222" s="70" t="s">
        <v>12</v>
      </c>
      <c r="H222" s="71" t="s">
        <v>10</v>
      </c>
      <c r="I222" s="79">
        <f>SUM(I206:I221)</f>
        <v>2.8896597925299266</v>
      </c>
    </row>
    <row r="223" spans="1:9" ht="15" x14ac:dyDescent="0.25">
      <c r="B223" s="10"/>
      <c r="C223" s="22"/>
      <c r="D223" s="13"/>
      <c r="E223" s="13"/>
      <c r="F223" s="23"/>
      <c r="G223" s="70"/>
      <c r="H223" s="71"/>
      <c r="I223" s="68"/>
    </row>
    <row r="224" spans="1:9" s="65" customFormat="1" ht="15.75" thickBot="1" x14ac:dyDescent="0.3">
      <c r="A224" s="10" t="s">
        <v>1</v>
      </c>
      <c r="B224" s="27"/>
      <c r="C224" s="29" t="s">
        <v>1</v>
      </c>
      <c r="D224" s="29"/>
      <c r="E224" s="29"/>
      <c r="F224" s="45"/>
      <c r="G224" s="29"/>
      <c r="H224" s="72" t="s">
        <v>1</v>
      </c>
      <c r="I224" s="33"/>
    </row>
    <row r="225" spans="2:9" s="65" customFormat="1" ht="15" x14ac:dyDescent="0.25">
      <c r="B225" s="5"/>
      <c r="C225" s="58"/>
      <c r="D225" s="6"/>
      <c r="E225" s="6"/>
      <c r="F225" s="7"/>
      <c r="G225" s="8"/>
      <c r="H225" s="8"/>
      <c r="I225" s="9"/>
    </row>
    <row r="226" spans="2:9" s="65" customFormat="1" x14ac:dyDescent="0.3">
      <c r="B226" s="10"/>
      <c r="C226" s="69" t="s">
        <v>23</v>
      </c>
      <c r="D226" s="13"/>
      <c r="E226" s="13"/>
      <c r="F226" s="23"/>
      <c r="G226" s="11"/>
      <c r="H226" s="24"/>
      <c r="I226" s="14"/>
    </row>
    <row r="227" spans="2:9" s="65" customFormat="1" ht="15" x14ac:dyDescent="0.25">
      <c r="B227" s="60" t="s">
        <v>2</v>
      </c>
      <c r="C227" s="61" t="s">
        <v>3</v>
      </c>
      <c r="D227" s="61" t="s">
        <v>2</v>
      </c>
      <c r="E227" s="61" t="s">
        <v>18</v>
      </c>
      <c r="F227" s="62" t="s">
        <v>4</v>
      </c>
      <c r="G227" s="61" t="s">
        <v>4</v>
      </c>
      <c r="H227" s="61" t="s">
        <v>5</v>
      </c>
      <c r="I227" s="63" t="s">
        <v>5</v>
      </c>
    </row>
    <row r="228" spans="2:9" s="65" customFormat="1" ht="15" x14ac:dyDescent="0.25">
      <c r="B228" s="60" t="s">
        <v>6</v>
      </c>
      <c r="C228" s="64"/>
      <c r="D228" s="61" t="s">
        <v>7</v>
      </c>
      <c r="E228" s="61" t="s">
        <v>19</v>
      </c>
      <c r="F228" s="62" t="s">
        <v>6</v>
      </c>
      <c r="G228" s="61" t="s">
        <v>8</v>
      </c>
      <c r="H228" s="61" t="s">
        <v>11</v>
      </c>
      <c r="I228" s="63" t="s">
        <v>20</v>
      </c>
    </row>
    <row r="229" spans="2:9" s="65" customFormat="1" ht="15" x14ac:dyDescent="0.25">
      <c r="B229" s="60"/>
      <c r="C229" s="61" t="s">
        <v>27</v>
      </c>
      <c r="D229" s="61"/>
      <c r="E229" s="61"/>
      <c r="F229" s="62"/>
      <c r="G229" s="61"/>
      <c r="H229" s="61"/>
      <c r="I229" s="63"/>
    </row>
    <row r="230" spans="2:9" ht="15" x14ac:dyDescent="0.25">
      <c r="B230" s="60"/>
      <c r="C230" s="61"/>
      <c r="D230" s="61"/>
      <c r="E230" s="61"/>
      <c r="F230" s="62"/>
      <c r="G230" s="61"/>
      <c r="H230" s="61"/>
      <c r="I230" s="63"/>
    </row>
    <row r="231" spans="2:9" ht="15" x14ac:dyDescent="0.25">
      <c r="B231" s="10">
        <v>43117</v>
      </c>
      <c r="C231" s="13" t="s">
        <v>82</v>
      </c>
      <c r="D231" s="16">
        <v>1.85</v>
      </c>
      <c r="E231" s="16">
        <v>0.31</v>
      </c>
      <c r="F231" s="12">
        <v>43119</v>
      </c>
      <c r="G231" s="19">
        <v>1.6</v>
      </c>
      <c r="H231" s="18">
        <f t="shared" ref="H231:H264" si="26">(G231/D231-1)</f>
        <v>-0.13513513513513509</v>
      </c>
      <c r="I231" s="75">
        <f t="shared" ref="I231:I264" si="27">(G231-D231)/(D231-E231)</f>
        <v>-0.16233766233766234</v>
      </c>
    </row>
    <row r="232" spans="2:9" ht="15" x14ac:dyDescent="0.25">
      <c r="B232" s="10">
        <v>43122</v>
      </c>
      <c r="C232" s="13" t="s">
        <v>85</v>
      </c>
      <c r="D232" s="16">
        <v>1.91</v>
      </c>
      <c r="E232" s="16">
        <v>0.66</v>
      </c>
      <c r="F232" s="12">
        <v>43124</v>
      </c>
      <c r="G232" s="19">
        <v>1.34</v>
      </c>
      <c r="H232" s="18">
        <f t="shared" si="26"/>
        <v>-0.29842931937172767</v>
      </c>
      <c r="I232" s="75">
        <f t="shared" si="27"/>
        <v>-0.45599999999999985</v>
      </c>
    </row>
    <row r="233" spans="2:9" s="65" customFormat="1" ht="15" x14ac:dyDescent="0.25">
      <c r="B233" s="10">
        <v>43123</v>
      </c>
      <c r="C233" s="13" t="s">
        <v>89</v>
      </c>
      <c r="D233" s="16">
        <v>2.4700000000000002</v>
      </c>
      <c r="E233" s="16">
        <v>1.31</v>
      </c>
      <c r="F233" s="12">
        <v>43124</v>
      </c>
      <c r="G233" s="19">
        <v>1.98</v>
      </c>
      <c r="H233" s="18">
        <f t="shared" si="26"/>
        <v>-0.19838056680161953</v>
      </c>
      <c r="I233" s="75">
        <f t="shared" si="27"/>
        <v>-0.4224137931034484</v>
      </c>
    </row>
    <row r="234" spans="2:9" s="65" customFormat="1" ht="15" x14ac:dyDescent="0.25">
      <c r="B234" s="10">
        <v>43129</v>
      </c>
      <c r="C234" s="13" t="s">
        <v>95</v>
      </c>
      <c r="D234" s="16">
        <v>2.4700000000000002</v>
      </c>
      <c r="E234" s="16">
        <v>0.88</v>
      </c>
      <c r="F234" s="12">
        <v>43131</v>
      </c>
      <c r="G234" s="19">
        <v>1.86</v>
      </c>
      <c r="H234" s="18">
        <f t="shared" si="26"/>
        <v>-0.24696356275303644</v>
      </c>
      <c r="I234" s="75">
        <f t="shared" si="27"/>
        <v>-0.38364779874213834</v>
      </c>
    </row>
    <row r="235" spans="2:9" ht="15" x14ac:dyDescent="0.25">
      <c r="B235" s="10">
        <v>43126</v>
      </c>
      <c r="C235" s="13" t="s">
        <v>94</v>
      </c>
      <c r="D235" s="16">
        <v>2.38</v>
      </c>
      <c r="E235" s="16">
        <v>0.77</v>
      </c>
      <c r="F235" s="12">
        <v>43133</v>
      </c>
      <c r="G235" s="19">
        <v>1.79</v>
      </c>
      <c r="H235" s="18">
        <f t="shared" si="26"/>
        <v>-0.24789915966386544</v>
      </c>
      <c r="I235" s="75">
        <f t="shared" si="27"/>
        <v>-0.36645962732919246</v>
      </c>
    </row>
    <row r="236" spans="2:9" s="65" customFormat="1" ht="15" x14ac:dyDescent="0.25">
      <c r="B236" s="10">
        <v>43130</v>
      </c>
      <c r="C236" s="13" t="s">
        <v>104</v>
      </c>
      <c r="D236" s="16">
        <v>5.38</v>
      </c>
      <c r="E236" s="16">
        <v>2.3199999999999998</v>
      </c>
      <c r="F236" s="12">
        <v>43136</v>
      </c>
      <c r="G236" s="19">
        <v>6.32</v>
      </c>
      <c r="H236" s="18">
        <f t="shared" si="26"/>
        <v>0.17472118959107807</v>
      </c>
      <c r="I236" s="75">
        <f t="shared" si="27"/>
        <v>0.30718954248366026</v>
      </c>
    </row>
    <row r="237" spans="2:9" ht="15" x14ac:dyDescent="0.25">
      <c r="B237" s="10">
        <v>43136</v>
      </c>
      <c r="C237" s="13" t="s">
        <v>110</v>
      </c>
      <c r="D237" s="16">
        <v>1.97</v>
      </c>
      <c r="E237" s="16">
        <v>0.48</v>
      </c>
      <c r="F237" s="12">
        <v>43136</v>
      </c>
      <c r="G237" s="19">
        <v>2.17</v>
      </c>
      <c r="H237" s="18">
        <f t="shared" si="26"/>
        <v>0.10152284263959399</v>
      </c>
      <c r="I237" s="75">
        <f t="shared" si="27"/>
        <v>0.13422818791946306</v>
      </c>
    </row>
    <row r="238" spans="2:9" ht="15" x14ac:dyDescent="0.25">
      <c r="B238" s="10">
        <v>43139</v>
      </c>
      <c r="C238" s="13" t="s">
        <v>122</v>
      </c>
      <c r="D238" s="16">
        <v>1.57</v>
      </c>
      <c r="E238" s="16">
        <v>0.23</v>
      </c>
      <c r="F238" s="12">
        <v>43144</v>
      </c>
      <c r="G238" s="19">
        <v>0.23</v>
      </c>
      <c r="H238" s="18">
        <f t="shared" si="26"/>
        <v>-0.85350318471337583</v>
      </c>
      <c r="I238" s="75">
        <f t="shared" si="27"/>
        <v>-1</v>
      </c>
    </row>
    <row r="239" spans="2:9" ht="15" x14ac:dyDescent="0.25">
      <c r="B239" s="10">
        <v>43145</v>
      </c>
      <c r="C239" s="13" t="s">
        <v>126</v>
      </c>
      <c r="D239" s="16">
        <v>4.59</v>
      </c>
      <c r="E239" s="16">
        <v>3.18</v>
      </c>
      <c r="F239" s="12">
        <v>43146</v>
      </c>
      <c r="G239" s="19">
        <v>3.88</v>
      </c>
      <c r="H239" s="18">
        <f t="shared" si="26"/>
        <v>-0.15468409586056642</v>
      </c>
      <c r="I239" s="75">
        <f t="shared" si="27"/>
        <v>-0.5035460992907802</v>
      </c>
    </row>
    <row r="240" spans="2:9" ht="15" x14ac:dyDescent="0.25">
      <c r="B240" s="10">
        <v>43152</v>
      </c>
      <c r="C240" s="13" t="s">
        <v>151</v>
      </c>
      <c r="D240" s="16">
        <v>2.21</v>
      </c>
      <c r="E240" s="16">
        <v>0.64</v>
      </c>
      <c r="F240" s="12">
        <v>43153</v>
      </c>
      <c r="G240" s="19">
        <v>2.37</v>
      </c>
      <c r="H240" s="18">
        <f t="shared" si="26"/>
        <v>7.2398190045248834E-2</v>
      </c>
      <c r="I240" s="75">
        <f t="shared" si="27"/>
        <v>0.10191082802547781</v>
      </c>
    </row>
    <row r="241" spans="1:9" s="65" customFormat="1" ht="15" x14ac:dyDescent="0.25">
      <c r="B241" s="10">
        <v>43158</v>
      </c>
      <c r="C241" s="13" t="s">
        <v>162</v>
      </c>
      <c r="D241" s="16">
        <v>1.07</v>
      </c>
      <c r="E241" s="16">
        <v>0.11</v>
      </c>
      <c r="F241" s="12">
        <v>43159</v>
      </c>
      <c r="G241" s="19">
        <v>1.37</v>
      </c>
      <c r="H241" s="18">
        <f t="shared" si="26"/>
        <v>0.28037383177570097</v>
      </c>
      <c r="I241" s="75">
        <f t="shared" si="27"/>
        <v>0.3125</v>
      </c>
    </row>
    <row r="242" spans="1:9" s="65" customFormat="1" ht="15" x14ac:dyDescent="0.25">
      <c r="B242" s="10">
        <v>43158</v>
      </c>
      <c r="C242" s="13" t="s">
        <v>161</v>
      </c>
      <c r="D242" s="16">
        <v>1.84</v>
      </c>
      <c r="E242" s="16">
        <v>0.15</v>
      </c>
      <c r="F242" s="12">
        <v>43160</v>
      </c>
      <c r="G242" s="19">
        <v>3.15</v>
      </c>
      <c r="H242" s="18">
        <f t="shared" si="26"/>
        <v>0.71195652173913038</v>
      </c>
      <c r="I242" s="75">
        <f t="shared" si="27"/>
        <v>0.77514792899408269</v>
      </c>
    </row>
    <row r="243" spans="1:9" s="65" customFormat="1" ht="15" x14ac:dyDescent="0.25">
      <c r="B243" s="10">
        <v>43161</v>
      </c>
      <c r="C243" s="13" t="s">
        <v>170</v>
      </c>
      <c r="D243" s="16">
        <v>2.15</v>
      </c>
      <c r="E243" s="16">
        <v>0.71</v>
      </c>
      <c r="F243" s="12">
        <v>43164</v>
      </c>
      <c r="G243" s="19">
        <v>1.98</v>
      </c>
      <c r="H243" s="18">
        <f t="shared" si="26"/>
        <v>-7.906976744186045E-2</v>
      </c>
      <c r="I243" s="75">
        <f t="shared" si="27"/>
        <v>-0.11805555555555551</v>
      </c>
    </row>
    <row r="244" spans="1:9" ht="15" x14ac:dyDescent="0.25">
      <c r="B244" s="10">
        <v>43160</v>
      </c>
      <c r="C244" s="13" t="s">
        <v>168</v>
      </c>
      <c r="D244" s="16">
        <v>1.49</v>
      </c>
      <c r="E244" s="16">
        <v>0.37</v>
      </c>
      <c r="F244" s="12">
        <v>43165</v>
      </c>
      <c r="G244" s="19">
        <v>0.59</v>
      </c>
      <c r="H244" s="18">
        <f t="shared" si="26"/>
        <v>-0.60402684563758391</v>
      </c>
      <c r="I244" s="75">
        <f t="shared" si="27"/>
        <v>-0.80357142857142849</v>
      </c>
    </row>
    <row r="245" spans="1:9" s="65" customFormat="1" ht="15" x14ac:dyDescent="0.25">
      <c r="B245" s="10">
        <v>43167</v>
      </c>
      <c r="C245" s="13" t="s">
        <v>185</v>
      </c>
      <c r="D245" s="16">
        <v>3.01</v>
      </c>
      <c r="E245" s="16">
        <v>1.1200000000000001</v>
      </c>
      <c r="F245" s="12">
        <v>43168</v>
      </c>
      <c r="G245" s="19">
        <v>1.55</v>
      </c>
      <c r="H245" s="18">
        <f t="shared" si="26"/>
        <v>-0.48504983388704315</v>
      </c>
      <c r="I245" s="75">
        <f t="shared" si="27"/>
        <v>-0.77248677248677244</v>
      </c>
    </row>
    <row r="246" spans="1:9" s="65" customFormat="1" ht="15" x14ac:dyDescent="0.25">
      <c r="A246" s="10" t="s">
        <v>1</v>
      </c>
      <c r="B246" s="10">
        <v>43186</v>
      </c>
      <c r="C246" s="13" t="s">
        <v>204</v>
      </c>
      <c r="D246" s="16">
        <v>2.2999999999999998</v>
      </c>
      <c r="E246" s="16">
        <v>1.0900000000000001</v>
      </c>
      <c r="F246" s="12">
        <v>43187</v>
      </c>
      <c r="G246" s="19">
        <v>1.87</v>
      </c>
      <c r="H246" s="18">
        <f t="shared" si="26"/>
        <v>-0.18695652173913035</v>
      </c>
      <c r="I246" s="75">
        <f t="shared" si="27"/>
        <v>-0.3553719008264461</v>
      </c>
    </row>
    <row r="247" spans="1:9" ht="15" x14ac:dyDescent="0.25">
      <c r="B247" s="10">
        <v>43195</v>
      </c>
      <c r="C247" s="13" t="s">
        <v>204</v>
      </c>
      <c r="D247" s="16">
        <v>2.64</v>
      </c>
      <c r="E247" s="16">
        <v>1.0900000000000001</v>
      </c>
      <c r="F247" s="12">
        <v>43200</v>
      </c>
      <c r="G247" s="19">
        <v>2.88</v>
      </c>
      <c r="H247" s="18">
        <f t="shared" si="26"/>
        <v>9.0909090909090828E-2</v>
      </c>
      <c r="I247" s="75">
        <f t="shared" si="27"/>
        <v>0.1548387096774192</v>
      </c>
    </row>
    <row r="248" spans="1:9" ht="15" x14ac:dyDescent="0.25">
      <c r="B248" s="10">
        <v>43203</v>
      </c>
      <c r="C248" s="13" t="s">
        <v>231</v>
      </c>
      <c r="D248" s="16">
        <v>2.52</v>
      </c>
      <c r="E248" s="16">
        <v>0.3</v>
      </c>
      <c r="F248" s="12">
        <v>43207</v>
      </c>
      <c r="G248" s="19">
        <v>2.11</v>
      </c>
      <c r="H248" s="18">
        <f t="shared" si="26"/>
        <v>-0.16269841269841279</v>
      </c>
      <c r="I248" s="75">
        <f t="shared" si="27"/>
        <v>-0.18468468468468474</v>
      </c>
    </row>
    <row r="249" spans="1:9" ht="15" x14ac:dyDescent="0.25">
      <c r="B249" s="10">
        <v>43224</v>
      </c>
      <c r="C249" s="13" t="s">
        <v>262</v>
      </c>
      <c r="D249" s="16">
        <v>1.27</v>
      </c>
      <c r="E249" s="16">
        <v>0.14000000000000001</v>
      </c>
      <c r="F249" s="12">
        <v>43228</v>
      </c>
      <c r="G249" s="19">
        <v>1.08</v>
      </c>
      <c r="H249" s="18">
        <f t="shared" si="26"/>
        <v>-0.14960629921259838</v>
      </c>
      <c r="I249" s="75">
        <f t="shared" si="27"/>
        <v>-0.16814159292035394</v>
      </c>
    </row>
    <row r="250" spans="1:9" ht="15" x14ac:dyDescent="0.25">
      <c r="B250" s="10">
        <v>43278</v>
      </c>
      <c r="C250" s="13" t="s">
        <v>290</v>
      </c>
      <c r="D250" s="16">
        <v>1.54</v>
      </c>
      <c r="E250" s="16">
        <v>0.23</v>
      </c>
      <c r="F250" s="12">
        <v>43281</v>
      </c>
      <c r="G250" s="19">
        <v>1.42</v>
      </c>
      <c r="H250" s="18">
        <f t="shared" si="26"/>
        <v>-7.7922077922077948E-2</v>
      </c>
      <c r="I250" s="75">
        <f t="shared" si="27"/>
        <v>-9.1603053435114587E-2</v>
      </c>
    </row>
    <row r="251" spans="1:9" ht="15" x14ac:dyDescent="0.25">
      <c r="B251" s="10">
        <v>43301</v>
      </c>
      <c r="C251" s="13" t="s">
        <v>323</v>
      </c>
      <c r="D251" s="16">
        <v>3.27</v>
      </c>
      <c r="E251" s="16">
        <v>1.94</v>
      </c>
      <c r="F251" s="12">
        <v>43304</v>
      </c>
      <c r="G251" s="19">
        <v>3.61</v>
      </c>
      <c r="H251" s="18">
        <f t="shared" si="26"/>
        <v>0.10397553516819569</v>
      </c>
      <c r="I251" s="75">
        <f t="shared" si="27"/>
        <v>0.25563909774436078</v>
      </c>
    </row>
    <row r="252" spans="1:9" ht="15" x14ac:dyDescent="0.25">
      <c r="B252" s="10">
        <v>43300</v>
      </c>
      <c r="C252" s="13" t="s">
        <v>322</v>
      </c>
      <c r="D252" s="16">
        <v>3.29</v>
      </c>
      <c r="E252" s="16">
        <v>1.9</v>
      </c>
      <c r="F252" s="12">
        <v>43306</v>
      </c>
      <c r="G252" s="19">
        <v>3.75</v>
      </c>
      <c r="H252" s="18">
        <f t="shared" si="26"/>
        <v>0.13981762917933138</v>
      </c>
      <c r="I252" s="75">
        <f t="shared" si="27"/>
        <v>0.33093525179856109</v>
      </c>
    </row>
    <row r="253" spans="1:9" ht="15" x14ac:dyDescent="0.25">
      <c r="B253" s="10">
        <v>43325</v>
      </c>
      <c r="C253" s="13" t="s">
        <v>357</v>
      </c>
      <c r="D253" s="16">
        <v>2.78</v>
      </c>
      <c r="E253" s="16">
        <v>1.48</v>
      </c>
      <c r="F253" s="12">
        <v>43327</v>
      </c>
      <c r="G253" s="19">
        <v>1.48</v>
      </c>
      <c r="H253" s="18">
        <f t="shared" si="26"/>
        <v>-0.46762589928057552</v>
      </c>
      <c r="I253" s="75">
        <f t="shared" si="27"/>
        <v>-1</v>
      </c>
    </row>
    <row r="254" spans="1:9" ht="15" x14ac:dyDescent="0.25">
      <c r="B254" s="10">
        <v>43341</v>
      </c>
      <c r="C254" s="13" t="s">
        <v>377</v>
      </c>
      <c r="D254" s="16">
        <v>3.12</v>
      </c>
      <c r="E254" s="16">
        <v>1.56</v>
      </c>
      <c r="F254" s="12">
        <v>43353</v>
      </c>
      <c r="G254" s="19">
        <v>1.88</v>
      </c>
      <c r="H254" s="18">
        <f t="shared" si="26"/>
        <v>-0.39743589743589747</v>
      </c>
      <c r="I254" s="75">
        <f t="shared" si="27"/>
        <v>-0.79487179487179493</v>
      </c>
    </row>
    <row r="255" spans="1:9" x14ac:dyDescent="0.3">
      <c r="B255" s="10">
        <v>43360</v>
      </c>
      <c r="C255" s="13" t="s">
        <v>393</v>
      </c>
      <c r="D255" s="16">
        <v>3.87</v>
      </c>
      <c r="E255" s="16">
        <v>2.0699999999999998</v>
      </c>
      <c r="F255" s="12">
        <v>43364</v>
      </c>
      <c r="G255" s="19">
        <v>4.72</v>
      </c>
      <c r="H255" s="18">
        <f t="shared" si="26"/>
        <v>0.21963824289405665</v>
      </c>
      <c r="I255" s="75">
        <f t="shared" si="27"/>
        <v>0.47222222222222193</v>
      </c>
    </row>
    <row r="256" spans="1:9" s="65" customFormat="1" ht="15" x14ac:dyDescent="0.25">
      <c r="A256" s="10" t="s">
        <v>1</v>
      </c>
      <c r="B256" s="10">
        <v>43367</v>
      </c>
      <c r="C256" s="13" t="s">
        <v>401</v>
      </c>
      <c r="D256" s="16">
        <v>2.04</v>
      </c>
      <c r="E256" s="16">
        <v>0.57999999999999996</v>
      </c>
      <c r="F256" s="12">
        <v>43369</v>
      </c>
      <c r="G256" s="19">
        <v>2.16</v>
      </c>
      <c r="H256" s="18">
        <f t="shared" si="26"/>
        <v>5.8823529411764719E-2</v>
      </c>
      <c r="I256" s="75">
        <f t="shared" si="27"/>
        <v>8.2191780821917887E-2</v>
      </c>
    </row>
    <row r="257" spans="1:9" ht="15" x14ac:dyDescent="0.25">
      <c r="B257" s="10">
        <v>43371</v>
      </c>
      <c r="C257" s="13" t="s">
        <v>411</v>
      </c>
      <c r="D257" s="16">
        <v>2.2200000000000002</v>
      </c>
      <c r="E257" s="16">
        <v>0.21</v>
      </c>
      <c r="F257" s="12">
        <v>43375</v>
      </c>
      <c r="G257" s="19">
        <v>2.31</v>
      </c>
      <c r="H257" s="18">
        <f t="shared" si="26"/>
        <v>4.0540540540540571E-2</v>
      </c>
      <c r="I257" s="75">
        <f t="shared" si="27"/>
        <v>4.4776119402984996E-2</v>
      </c>
    </row>
    <row r="258" spans="1:9" ht="15" x14ac:dyDescent="0.25">
      <c r="B258" s="10">
        <v>43384</v>
      </c>
      <c r="C258" s="13" t="s">
        <v>437</v>
      </c>
      <c r="D258" s="16">
        <v>2.0099999999999998</v>
      </c>
      <c r="E258" s="16">
        <v>0.15</v>
      </c>
      <c r="F258" s="12">
        <v>43391</v>
      </c>
      <c r="G258" s="19">
        <v>1.34</v>
      </c>
      <c r="H258" s="18">
        <f t="shared" si="26"/>
        <v>-0.33333333333333326</v>
      </c>
      <c r="I258" s="75">
        <f t="shared" si="27"/>
        <v>-0.36021505376344071</v>
      </c>
    </row>
    <row r="259" spans="1:9" ht="15" x14ac:dyDescent="0.25">
      <c r="B259" s="10">
        <v>43406</v>
      </c>
      <c r="C259" s="13" t="s">
        <v>477</v>
      </c>
      <c r="D259" s="16">
        <v>2.0499999999999998</v>
      </c>
      <c r="E259" s="16">
        <v>0.31</v>
      </c>
      <c r="F259" s="12">
        <v>43410</v>
      </c>
      <c r="G259" s="19">
        <v>1.95</v>
      </c>
      <c r="H259" s="18">
        <f t="shared" si="26"/>
        <v>-4.8780487804877981E-2</v>
      </c>
      <c r="I259" s="75">
        <f t="shared" si="27"/>
        <v>-5.7471264367816022E-2</v>
      </c>
    </row>
    <row r="260" spans="1:9" x14ac:dyDescent="0.3">
      <c r="B260" s="10">
        <v>43402</v>
      </c>
      <c r="C260" s="13" t="s">
        <v>468</v>
      </c>
      <c r="D260" s="16">
        <v>1.96</v>
      </c>
      <c r="E260" s="16">
        <v>0.22</v>
      </c>
      <c r="F260" s="12">
        <v>43411</v>
      </c>
      <c r="G260" s="19">
        <v>3.14</v>
      </c>
      <c r="H260" s="18">
        <f t="shared" si="26"/>
        <v>0.60204081632653073</v>
      </c>
      <c r="I260" s="75">
        <f t="shared" si="27"/>
        <v>0.67816091954022995</v>
      </c>
    </row>
    <row r="261" spans="1:9" s="65" customFormat="1" ht="15" x14ac:dyDescent="0.25">
      <c r="A261" s="10" t="s">
        <v>1</v>
      </c>
      <c r="B261" s="10">
        <v>43417</v>
      </c>
      <c r="C261" s="13" t="s">
        <v>490</v>
      </c>
      <c r="D261" s="16">
        <v>2.34</v>
      </c>
      <c r="E261" s="16">
        <v>0.77</v>
      </c>
      <c r="F261" s="12">
        <v>43424</v>
      </c>
      <c r="G261" s="19">
        <v>1.98</v>
      </c>
      <c r="H261" s="18">
        <f t="shared" si="26"/>
        <v>-0.15384615384615385</v>
      </c>
      <c r="I261" s="75">
        <f t="shared" si="27"/>
        <v>-0.22929936305732479</v>
      </c>
    </row>
    <row r="262" spans="1:9" ht="15" x14ac:dyDescent="0.25">
      <c r="B262" s="10">
        <v>43418</v>
      </c>
      <c r="C262" s="13" t="s">
        <v>495</v>
      </c>
      <c r="D262" s="16">
        <v>1.47</v>
      </c>
      <c r="E262" s="16">
        <v>0.37</v>
      </c>
      <c r="F262" s="12">
        <v>43427</v>
      </c>
      <c r="G262" s="19">
        <v>1.45</v>
      </c>
      <c r="H262" s="18">
        <f t="shared" si="26"/>
        <v>-1.3605442176870763E-2</v>
      </c>
      <c r="I262" s="75">
        <f t="shared" si="27"/>
        <v>-1.8181818181818195E-2</v>
      </c>
    </row>
    <row r="263" spans="1:9" ht="15" x14ac:dyDescent="0.25">
      <c r="B263" s="10">
        <v>43444</v>
      </c>
      <c r="C263" s="13" t="s">
        <v>537</v>
      </c>
      <c r="D263" s="16">
        <v>1.1499999999999999</v>
      </c>
      <c r="E263" s="16">
        <v>0.16</v>
      </c>
      <c r="F263" s="12">
        <v>43445</v>
      </c>
      <c r="G263" s="19">
        <v>0.16</v>
      </c>
      <c r="H263" s="18">
        <f t="shared" si="26"/>
        <v>-0.86086956521739133</v>
      </c>
      <c r="I263" s="75">
        <f t="shared" si="27"/>
        <v>-1</v>
      </c>
    </row>
    <row r="264" spans="1:9" s="65" customFormat="1" ht="15" x14ac:dyDescent="0.25">
      <c r="A264" s="10" t="s">
        <v>1</v>
      </c>
      <c r="B264" s="10">
        <v>43440</v>
      </c>
      <c r="C264" s="13" t="s">
        <v>532</v>
      </c>
      <c r="D264" s="16">
        <v>1.03</v>
      </c>
      <c r="E264" s="16">
        <v>0.08</v>
      </c>
      <c r="F264" s="12">
        <v>43448</v>
      </c>
      <c r="G264" s="19">
        <v>1.1399999999999999</v>
      </c>
      <c r="H264" s="18">
        <f t="shared" si="26"/>
        <v>0.10679611650485432</v>
      </c>
      <c r="I264" s="75">
        <f t="shared" si="27"/>
        <v>0.11578947368421039</v>
      </c>
    </row>
    <row r="265" spans="1:9" s="65" customFormat="1" ht="15" x14ac:dyDescent="0.25">
      <c r="A265" s="10" t="s">
        <v>1</v>
      </c>
      <c r="B265" s="10"/>
      <c r="C265" s="13"/>
      <c r="D265" s="19"/>
      <c r="E265" s="19"/>
      <c r="F265" s="12"/>
      <c r="G265" s="21" t="s">
        <v>1</v>
      </c>
      <c r="H265" s="18"/>
      <c r="I265" s="14"/>
    </row>
    <row r="266" spans="1:9" s="65" customFormat="1" x14ac:dyDescent="0.3">
      <c r="B266" s="10"/>
      <c r="C266" s="22" t="s">
        <v>42</v>
      </c>
      <c r="D266" s="13"/>
      <c r="E266" s="13"/>
      <c r="F266" s="23" t="s">
        <v>1</v>
      </c>
      <c r="G266" s="70" t="s">
        <v>12</v>
      </c>
      <c r="H266" s="71" t="s">
        <v>10</v>
      </c>
      <c r="I266" s="79">
        <f>SUM(I230:I265)</f>
        <v>-5.4828292012111826</v>
      </c>
    </row>
    <row r="267" spans="1:9" s="65" customFormat="1" ht="15" x14ac:dyDescent="0.25">
      <c r="B267" s="10"/>
      <c r="C267" s="22"/>
      <c r="D267" s="13"/>
      <c r="E267" s="13"/>
      <c r="F267" s="23"/>
      <c r="G267" s="70"/>
      <c r="H267" s="71"/>
      <c r="I267" s="68"/>
    </row>
    <row r="268" spans="1:9" s="65" customFormat="1" ht="15.75" thickBot="1" x14ac:dyDescent="0.3">
      <c r="B268" s="27"/>
      <c r="C268" s="29" t="s">
        <v>1</v>
      </c>
      <c r="D268" s="29"/>
      <c r="E268" s="29"/>
      <c r="F268" s="45"/>
      <c r="G268" s="29"/>
      <c r="H268" s="72" t="s">
        <v>1</v>
      </c>
      <c r="I268" s="33"/>
    </row>
    <row r="269" spans="1:9" s="65" customFormat="1" ht="15" x14ac:dyDescent="0.25">
      <c r="A269" s="10" t="s">
        <v>1</v>
      </c>
      <c r="B269" s="5"/>
      <c r="C269" s="58"/>
      <c r="D269" s="6"/>
      <c r="E269" s="6"/>
      <c r="F269" s="7"/>
      <c r="G269" s="8"/>
      <c r="H269" s="8"/>
      <c r="I269" s="9"/>
    </row>
    <row r="270" spans="1:9" s="65" customFormat="1" ht="15" x14ac:dyDescent="0.25">
      <c r="B270" s="10"/>
      <c r="C270" s="69" t="s">
        <v>34</v>
      </c>
      <c r="D270" s="13"/>
      <c r="E270" s="13"/>
      <c r="F270" s="23"/>
      <c r="G270" s="11"/>
      <c r="H270" s="24"/>
      <c r="I270" s="14"/>
    </row>
    <row r="271" spans="1:9" ht="15" x14ac:dyDescent="0.25">
      <c r="B271" s="60" t="s">
        <v>2</v>
      </c>
      <c r="C271" s="61" t="s">
        <v>3</v>
      </c>
      <c r="D271" s="61" t="s">
        <v>2</v>
      </c>
      <c r="E271" s="61" t="s">
        <v>18</v>
      </c>
      <c r="F271" s="62" t="s">
        <v>4</v>
      </c>
      <c r="G271" s="61" t="s">
        <v>4</v>
      </c>
      <c r="H271" s="61" t="s">
        <v>5</v>
      </c>
      <c r="I271" s="63" t="s">
        <v>5</v>
      </c>
    </row>
    <row r="272" spans="1:9" ht="15" x14ac:dyDescent="0.25">
      <c r="B272" s="60" t="s">
        <v>6</v>
      </c>
      <c r="C272" s="64"/>
      <c r="D272" s="61" t="s">
        <v>7</v>
      </c>
      <c r="E272" s="61" t="s">
        <v>19</v>
      </c>
      <c r="F272" s="62" t="s">
        <v>6</v>
      </c>
      <c r="G272" s="61" t="s">
        <v>8</v>
      </c>
      <c r="H272" s="61" t="s">
        <v>11</v>
      </c>
      <c r="I272" s="63" t="s">
        <v>20</v>
      </c>
    </row>
    <row r="273" spans="2:9" ht="15" x14ac:dyDescent="0.25">
      <c r="B273" s="60"/>
      <c r="C273" s="61" t="s">
        <v>27</v>
      </c>
      <c r="D273" s="61"/>
      <c r="E273" s="61"/>
      <c r="F273" s="62"/>
      <c r="G273" s="61"/>
      <c r="H273" s="61"/>
      <c r="I273" s="63"/>
    </row>
    <row r="274" spans="2:9" ht="15" x14ac:dyDescent="0.25">
      <c r="B274" s="60"/>
      <c r="C274" s="61" t="s">
        <v>1</v>
      </c>
      <c r="D274" s="61"/>
      <c r="E274" s="61"/>
      <c r="F274" s="62"/>
      <c r="G274" s="61"/>
      <c r="H274" s="61"/>
      <c r="I274" s="63"/>
    </row>
    <row r="275" spans="2:9" ht="15" x14ac:dyDescent="0.25">
      <c r="B275" s="10">
        <v>43109</v>
      </c>
      <c r="C275" s="13" t="s">
        <v>67</v>
      </c>
      <c r="D275" s="16">
        <v>1</v>
      </c>
      <c r="E275" s="16">
        <v>0.65</v>
      </c>
      <c r="F275" s="12">
        <v>43115</v>
      </c>
      <c r="G275" s="19">
        <v>1.21</v>
      </c>
      <c r="H275" s="18">
        <f t="shared" ref="H275:H292" si="28">(G275/D275-1)</f>
        <v>0.20999999999999996</v>
      </c>
      <c r="I275" s="75">
        <f t="shared" ref="I275:I292" si="29">(G275-D275)/(D275-E275)</f>
        <v>0.6</v>
      </c>
    </row>
    <row r="276" spans="2:9" ht="15" x14ac:dyDescent="0.25">
      <c r="B276" s="10">
        <v>43116</v>
      </c>
      <c r="C276" s="13" t="s">
        <v>77</v>
      </c>
      <c r="D276" s="16">
        <v>0.82</v>
      </c>
      <c r="E276" s="16">
        <v>0.43</v>
      </c>
      <c r="F276" s="12">
        <v>43117</v>
      </c>
      <c r="G276" s="19">
        <v>0.81</v>
      </c>
      <c r="H276" s="18">
        <f t="shared" si="28"/>
        <v>-1.2195121951219412E-2</v>
      </c>
      <c r="I276" s="75">
        <f t="shared" si="29"/>
        <v>-2.5641025641025383E-2</v>
      </c>
    </row>
    <row r="277" spans="2:9" ht="15" x14ac:dyDescent="0.25">
      <c r="B277" s="10">
        <v>43119</v>
      </c>
      <c r="C277" s="13" t="s">
        <v>84</v>
      </c>
      <c r="D277" s="16">
        <v>0.89</v>
      </c>
      <c r="E277" s="16">
        <v>0.39</v>
      </c>
      <c r="F277" s="12">
        <v>43122</v>
      </c>
      <c r="G277" s="19">
        <v>0.85</v>
      </c>
      <c r="H277" s="18">
        <f t="shared" si="28"/>
        <v>-4.49438202247191E-2</v>
      </c>
      <c r="I277" s="75">
        <f t="shared" si="29"/>
        <v>-8.0000000000000071E-2</v>
      </c>
    </row>
    <row r="278" spans="2:9" ht="15" x14ac:dyDescent="0.25">
      <c r="B278" s="10">
        <v>43119</v>
      </c>
      <c r="C278" s="13" t="s">
        <v>84</v>
      </c>
      <c r="D278" s="16">
        <v>0.94</v>
      </c>
      <c r="E278" s="16">
        <v>0.39</v>
      </c>
      <c r="F278" s="12">
        <v>43129</v>
      </c>
      <c r="G278" s="19">
        <v>0.98</v>
      </c>
      <c r="H278" s="18">
        <f t="shared" si="28"/>
        <v>4.2553191489361764E-2</v>
      </c>
      <c r="I278" s="75">
        <f t="shared" si="29"/>
        <v>7.2727272727272807E-2</v>
      </c>
    </row>
    <row r="279" spans="2:9" ht="15" x14ac:dyDescent="0.25">
      <c r="B279" s="10">
        <v>43125</v>
      </c>
      <c r="C279" s="13" t="s">
        <v>90</v>
      </c>
      <c r="D279" s="16">
        <v>4.54</v>
      </c>
      <c r="E279" s="16">
        <v>2.57</v>
      </c>
      <c r="F279" s="12">
        <v>43133</v>
      </c>
      <c r="G279" s="19">
        <v>2.77</v>
      </c>
      <c r="H279" s="18">
        <f t="shared" si="28"/>
        <v>-0.38986784140969166</v>
      </c>
      <c r="I279" s="75">
        <f t="shared" si="29"/>
        <v>-0.89847715736040601</v>
      </c>
    </row>
    <row r="280" spans="2:9" ht="15" x14ac:dyDescent="0.25">
      <c r="B280" s="10">
        <v>43145</v>
      </c>
      <c r="C280" s="13" t="s">
        <v>130</v>
      </c>
      <c r="D280" s="16">
        <v>4.1100000000000003</v>
      </c>
      <c r="E280" s="16">
        <v>2.14</v>
      </c>
      <c r="F280" s="12">
        <v>43151</v>
      </c>
      <c r="G280" s="19">
        <v>4.25</v>
      </c>
      <c r="H280" s="18">
        <f t="shared" si="28"/>
        <v>3.4063260340632562E-2</v>
      </c>
      <c r="I280" s="75">
        <f t="shared" si="29"/>
        <v>7.106598984771556E-2</v>
      </c>
    </row>
    <row r="281" spans="2:9" ht="15" x14ac:dyDescent="0.25">
      <c r="B281" s="10">
        <v>43157</v>
      </c>
      <c r="C281" s="13" t="s">
        <v>176</v>
      </c>
      <c r="D281" s="16">
        <v>0.82</v>
      </c>
      <c r="E281" s="16">
        <v>0.41</v>
      </c>
      <c r="F281" s="12">
        <v>43158</v>
      </c>
      <c r="G281" s="19">
        <v>0.56000000000000005</v>
      </c>
      <c r="H281" s="18">
        <f t="shared" si="28"/>
        <v>-0.31707317073170727</v>
      </c>
      <c r="I281" s="75">
        <f t="shared" si="29"/>
        <v>-0.63414634146341442</v>
      </c>
    </row>
    <row r="282" spans="2:9" s="65" customFormat="1" ht="15" x14ac:dyDescent="0.25">
      <c r="B282" s="10">
        <v>43165</v>
      </c>
      <c r="C282" s="13" t="s">
        <v>177</v>
      </c>
      <c r="D282" s="16">
        <v>0.57999999999999996</v>
      </c>
      <c r="E282" s="16">
        <v>0.22</v>
      </c>
      <c r="F282" s="12">
        <v>43166</v>
      </c>
      <c r="G282" s="19">
        <v>0.42</v>
      </c>
      <c r="H282" s="18">
        <f t="shared" si="28"/>
        <v>-0.27586206896551724</v>
      </c>
      <c r="I282" s="75">
        <f t="shared" si="29"/>
        <v>-0.44444444444444442</v>
      </c>
    </row>
    <row r="283" spans="2:9" ht="15" x14ac:dyDescent="0.25">
      <c r="B283" s="10">
        <v>43179</v>
      </c>
      <c r="C283" s="13" t="s">
        <v>194</v>
      </c>
      <c r="D283" s="16">
        <v>1.25</v>
      </c>
      <c r="E283" s="16">
        <v>0.2</v>
      </c>
      <c r="F283" s="12">
        <v>43180</v>
      </c>
      <c r="G283" s="19">
        <v>0.2</v>
      </c>
      <c r="H283" s="18">
        <f t="shared" si="28"/>
        <v>-0.84</v>
      </c>
      <c r="I283" s="75">
        <f t="shared" si="29"/>
        <v>-1</v>
      </c>
    </row>
    <row r="284" spans="2:9" ht="15" x14ac:dyDescent="0.25">
      <c r="B284" s="10">
        <v>43209</v>
      </c>
      <c r="C284" s="13" t="s">
        <v>238</v>
      </c>
      <c r="D284" s="16">
        <v>2.11</v>
      </c>
      <c r="E284" s="16">
        <v>0.98</v>
      </c>
      <c r="F284" s="12">
        <v>43217</v>
      </c>
      <c r="G284" s="19">
        <v>1.3</v>
      </c>
      <c r="H284" s="18">
        <f t="shared" si="28"/>
        <v>-0.38388625592417058</v>
      </c>
      <c r="I284" s="75">
        <f t="shared" si="29"/>
        <v>-0.71681415929203529</v>
      </c>
    </row>
    <row r="285" spans="2:9" ht="15" x14ac:dyDescent="0.25">
      <c r="B285" s="10">
        <v>43244</v>
      </c>
      <c r="C285" s="13" t="s">
        <v>281</v>
      </c>
      <c r="D285" s="16">
        <v>0.98</v>
      </c>
      <c r="E285" s="16">
        <v>0.46</v>
      </c>
      <c r="F285" s="12">
        <v>43249</v>
      </c>
      <c r="G285" s="19">
        <v>0.82</v>
      </c>
      <c r="H285" s="18">
        <f t="shared" si="28"/>
        <v>-0.16326530612244905</v>
      </c>
      <c r="I285" s="75">
        <f t="shared" si="29"/>
        <v>-0.30769230769230776</v>
      </c>
    </row>
    <row r="286" spans="2:9" ht="15" x14ac:dyDescent="0.25">
      <c r="B286" s="10">
        <v>43293</v>
      </c>
      <c r="C286" s="13" t="s">
        <v>316</v>
      </c>
      <c r="D286" s="16">
        <v>2.2599999999999998</v>
      </c>
      <c r="E286" s="16">
        <v>0.69</v>
      </c>
      <c r="F286" s="12">
        <v>43300</v>
      </c>
      <c r="G286" s="19">
        <v>1.54</v>
      </c>
      <c r="H286" s="18">
        <f t="shared" si="28"/>
        <v>-0.31858407079646012</v>
      </c>
      <c r="I286" s="75">
        <f t="shared" si="29"/>
        <v>-0.45859872611464958</v>
      </c>
    </row>
    <row r="287" spans="2:9" ht="15" x14ac:dyDescent="0.25">
      <c r="B287" s="10">
        <v>43301</v>
      </c>
      <c r="C287" s="13" t="s">
        <v>325</v>
      </c>
      <c r="D287" s="16">
        <v>5</v>
      </c>
      <c r="E287" s="16">
        <v>1.78</v>
      </c>
      <c r="F287" s="12">
        <v>43306</v>
      </c>
      <c r="G287" s="19">
        <v>4.78</v>
      </c>
      <c r="H287" s="18">
        <f t="shared" si="28"/>
        <v>-4.3999999999999928E-2</v>
      </c>
      <c r="I287" s="75">
        <f t="shared" si="29"/>
        <v>-6.8322981366459562E-2</v>
      </c>
    </row>
    <row r="288" spans="2:9" ht="15" x14ac:dyDescent="0.25">
      <c r="B288" s="10">
        <v>43313</v>
      </c>
      <c r="C288" s="13" t="s">
        <v>336</v>
      </c>
      <c r="D288" s="16">
        <v>0.8</v>
      </c>
      <c r="E288" s="16">
        <v>0.25</v>
      </c>
      <c r="F288" s="12">
        <v>43315</v>
      </c>
      <c r="G288" s="19">
        <v>0.77</v>
      </c>
      <c r="H288" s="18">
        <f t="shared" si="28"/>
        <v>-3.7499999999999978E-2</v>
      </c>
      <c r="I288" s="75">
        <f t="shared" si="29"/>
        <v>-5.4545454545454591E-2</v>
      </c>
    </row>
    <row r="289" spans="2:9" ht="15" x14ac:dyDescent="0.25">
      <c r="B289" s="10">
        <v>43320</v>
      </c>
      <c r="C289" s="13" t="s">
        <v>349</v>
      </c>
      <c r="D289" s="16">
        <v>0.57999999999999996</v>
      </c>
      <c r="E289" s="16">
        <v>0.38</v>
      </c>
      <c r="F289" s="12">
        <v>43325</v>
      </c>
      <c r="G289" s="19">
        <v>0.38</v>
      </c>
      <c r="H289" s="18">
        <f t="shared" si="28"/>
        <v>-0.34482758620689646</v>
      </c>
      <c r="I289" s="75">
        <f t="shared" si="29"/>
        <v>-1</v>
      </c>
    </row>
    <row r="290" spans="2:9" ht="15" x14ac:dyDescent="0.25">
      <c r="B290" s="10">
        <v>43336</v>
      </c>
      <c r="C290" s="13" t="s">
        <v>374</v>
      </c>
      <c r="D290" s="16">
        <v>4.03</v>
      </c>
      <c r="E290" s="16">
        <v>1.62</v>
      </c>
      <c r="F290" s="12">
        <v>43705</v>
      </c>
      <c r="G290" s="19">
        <v>5.17</v>
      </c>
      <c r="H290" s="18">
        <f t="shared" si="28"/>
        <v>0.28287841191066998</v>
      </c>
      <c r="I290" s="75">
        <f t="shared" si="29"/>
        <v>0.47302904564315335</v>
      </c>
    </row>
    <row r="291" spans="2:9" ht="15" x14ac:dyDescent="0.25">
      <c r="B291" s="10">
        <v>43347</v>
      </c>
      <c r="C291" s="13" t="s">
        <v>374</v>
      </c>
      <c r="D291" s="16">
        <v>4.21</v>
      </c>
      <c r="E291" s="16">
        <v>1.76</v>
      </c>
      <c r="F291" s="12">
        <v>43354</v>
      </c>
      <c r="G291" s="19">
        <v>3.76</v>
      </c>
      <c r="H291" s="18">
        <f t="shared" si="28"/>
        <v>-0.10688836104513066</v>
      </c>
      <c r="I291" s="75">
        <f t="shared" si="29"/>
        <v>-0.18367346938775517</v>
      </c>
    </row>
    <row r="292" spans="2:9" ht="15" x14ac:dyDescent="0.25">
      <c r="B292" s="10">
        <v>43349</v>
      </c>
      <c r="C292" s="13" t="s">
        <v>382</v>
      </c>
      <c r="D292" s="16">
        <v>0.79</v>
      </c>
      <c r="E292" s="16">
        <v>0.26</v>
      </c>
      <c r="F292" s="12">
        <v>43357</v>
      </c>
      <c r="G292" s="19">
        <v>0.46</v>
      </c>
      <c r="H292" s="18">
        <f t="shared" si="28"/>
        <v>-0.41772151898734178</v>
      </c>
      <c r="I292" s="75">
        <f t="shared" si="29"/>
        <v>-0.62264150943396224</v>
      </c>
    </row>
    <row r="293" spans="2:9" s="65" customFormat="1" ht="15" x14ac:dyDescent="0.25">
      <c r="B293" s="10">
        <v>43356</v>
      </c>
      <c r="C293" s="13" t="s">
        <v>390</v>
      </c>
      <c r="D293" s="16">
        <v>6.51</v>
      </c>
      <c r="E293" s="16">
        <v>4.1399999999999997</v>
      </c>
      <c r="F293" s="12">
        <v>43364</v>
      </c>
      <c r="G293" s="19">
        <v>5.98</v>
      </c>
      <c r="H293" s="18">
        <f>(G293/D293-1)</f>
        <v>-8.1413210445468454E-2</v>
      </c>
      <c r="I293" s="75">
        <f>(G293-D293)/(D293-E293)</f>
        <v>-0.22362869198312207</v>
      </c>
    </row>
    <row r="294" spans="2:9" ht="15" x14ac:dyDescent="0.25">
      <c r="B294" s="10">
        <v>43374</v>
      </c>
      <c r="C294" s="13" t="s">
        <v>412</v>
      </c>
      <c r="D294" s="16">
        <v>0.95</v>
      </c>
      <c r="E294" s="16">
        <v>0.55000000000000004</v>
      </c>
      <c r="F294" s="12">
        <v>43377</v>
      </c>
      <c r="G294" s="19">
        <v>0.95</v>
      </c>
      <c r="H294" s="18">
        <f t="shared" ref="H294:H298" si="30">(G294/D294-1)</f>
        <v>0</v>
      </c>
      <c r="I294" s="75">
        <f t="shared" ref="I294:I298" si="31">(G294-D294)/(D294-E294)</f>
        <v>0</v>
      </c>
    </row>
    <row r="295" spans="2:9" x14ac:dyDescent="0.3">
      <c r="B295" s="10">
        <v>43378</v>
      </c>
      <c r="C295" s="13" t="s">
        <v>446</v>
      </c>
      <c r="D295" s="16">
        <v>3.07</v>
      </c>
      <c r="E295" s="16">
        <v>1.22</v>
      </c>
      <c r="F295" s="12">
        <v>43381</v>
      </c>
      <c r="G295" s="19">
        <v>2.72</v>
      </c>
      <c r="H295" s="18">
        <f t="shared" si="30"/>
        <v>-0.1140065146579804</v>
      </c>
      <c r="I295" s="75">
        <f t="shared" si="31"/>
        <v>-0.18918918918918901</v>
      </c>
    </row>
    <row r="296" spans="2:9" ht="15" x14ac:dyDescent="0.25">
      <c r="B296" s="10">
        <v>43390</v>
      </c>
      <c r="C296" s="13" t="s">
        <v>447</v>
      </c>
      <c r="D296" s="16">
        <v>0.43</v>
      </c>
      <c r="E296" s="16">
        <v>0.04</v>
      </c>
      <c r="F296" s="12">
        <v>43399</v>
      </c>
      <c r="G296" s="19">
        <v>0.3</v>
      </c>
      <c r="H296" s="18">
        <f t="shared" si="30"/>
        <v>-0.30232558139534882</v>
      </c>
      <c r="I296" s="75">
        <f t="shared" si="31"/>
        <v>-0.33333333333333331</v>
      </c>
    </row>
    <row r="297" spans="2:9" ht="15" x14ac:dyDescent="0.25">
      <c r="B297" s="10">
        <v>39757</v>
      </c>
      <c r="C297" s="13" t="s">
        <v>481</v>
      </c>
      <c r="D297" s="16">
        <v>0.59</v>
      </c>
      <c r="E297" s="16">
        <v>0.2</v>
      </c>
      <c r="F297" s="12">
        <v>39761</v>
      </c>
      <c r="G297" s="19">
        <v>0.19</v>
      </c>
      <c r="H297" s="18">
        <f t="shared" si="30"/>
        <v>-0.67796610169491522</v>
      </c>
      <c r="I297" s="75">
        <f t="shared" si="31"/>
        <v>-1.0256410256410258</v>
      </c>
    </row>
    <row r="298" spans="2:9" x14ac:dyDescent="0.3">
      <c r="B298" s="10">
        <v>43424</v>
      </c>
      <c r="C298" s="13" t="s">
        <v>502</v>
      </c>
      <c r="D298" s="16">
        <v>0.56000000000000005</v>
      </c>
      <c r="E298" s="16">
        <v>0.12</v>
      </c>
      <c r="F298" s="12">
        <v>43427</v>
      </c>
      <c r="G298" s="19">
        <v>0.39</v>
      </c>
      <c r="H298" s="18">
        <f t="shared" si="30"/>
        <v>-0.3035714285714286</v>
      </c>
      <c r="I298" s="75">
        <f t="shared" si="31"/>
        <v>-0.38636363636363641</v>
      </c>
    </row>
    <row r="299" spans="2:9" s="65" customFormat="1" x14ac:dyDescent="0.3">
      <c r="B299" s="10" t="s">
        <v>1</v>
      </c>
      <c r="C299" s="13" t="s">
        <v>1</v>
      </c>
      <c r="D299" s="16" t="s">
        <v>1</v>
      </c>
      <c r="E299" s="16" t="s">
        <v>1</v>
      </c>
      <c r="F299" s="12" t="s">
        <v>1</v>
      </c>
      <c r="G299" s="19" t="s">
        <v>1</v>
      </c>
      <c r="H299" s="18" t="s">
        <v>1</v>
      </c>
      <c r="I299" s="75" t="s">
        <v>1</v>
      </c>
    </row>
    <row r="300" spans="2:9" x14ac:dyDescent="0.3">
      <c r="B300" s="10"/>
      <c r="C300" s="22" t="s">
        <v>42</v>
      </c>
      <c r="D300" s="13"/>
      <c r="E300" s="13"/>
      <c r="F300" s="23" t="s">
        <v>1</v>
      </c>
      <c r="G300" s="70" t="s">
        <v>12</v>
      </c>
      <c r="H300" s="71" t="s">
        <v>10</v>
      </c>
      <c r="I300" s="79">
        <f>SUM(I274:I299)</f>
        <v>-7.436331145034079</v>
      </c>
    </row>
    <row r="301" spans="2:9" ht="15" x14ac:dyDescent="0.25">
      <c r="B301" s="10"/>
      <c r="C301" s="22"/>
      <c r="D301" s="13"/>
      <c r="E301" s="13"/>
      <c r="F301" s="23"/>
      <c r="G301" s="70"/>
      <c r="H301" s="71"/>
      <c r="I301" s="68"/>
    </row>
    <row r="302" spans="2:9" ht="15.75" thickBot="1" x14ac:dyDescent="0.3">
      <c r="B302" s="27"/>
      <c r="C302" s="29" t="s">
        <v>1</v>
      </c>
      <c r="D302" s="29"/>
      <c r="E302" s="29"/>
      <c r="F302" s="45"/>
      <c r="G302" s="29"/>
      <c r="H302" s="72" t="s">
        <v>1</v>
      </c>
      <c r="I302" s="33"/>
    </row>
    <row r="303" spans="2:9" ht="15" x14ac:dyDescent="0.25">
      <c r="B303" s="5"/>
      <c r="C303" s="58"/>
      <c r="D303" s="6"/>
      <c r="E303" s="6"/>
      <c r="F303" s="7"/>
      <c r="G303" s="8"/>
      <c r="H303" s="8"/>
      <c r="I303" s="9"/>
    </row>
    <row r="304" spans="2:9" ht="15" x14ac:dyDescent="0.25">
      <c r="B304" s="10"/>
      <c r="C304" s="69" t="s">
        <v>24</v>
      </c>
      <c r="D304" s="13"/>
      <c r="E304" s="13"/>
      <c r="F304" s="23"/>
      <c r="G304" s="11"/>
      <c r="H304" s="24"/>
      <c r="I304" s="14"/>
    </row>
    <row r="305" spans="2:9" ht="15" x14ac:dyDescent="0.25">
      <c r="B305" s="60" t="s">
        <v>2</v>
      </c>
      <c r="C305" s="61" t="s">
        <v>3</v>
      </c>
      <c r="D305" s="61" t="s">
        <v>2</v>
      </c>
      <c r="E305" s="61" t="s">
        <v>18</v>
      </c>
      <c r="F305" s="62" t="s">
        <v>4</v>
      </c>
      <c r="G305" s="61" t="s">
        <v>4</v>
      </c>
      <c r="H305" s="61" t="s">
        <v>5</v>
      </c>
      <c r="I305" s="63" t="s">
        <v>5</v>
      </c>
    </row>
    <row r="306" spans="2:9" ht="15" x14ac:dyDescent="0.25">
      <c r="B306" s="60" t="s">
        <v>6</v>
      </c>
      <c r="C306" s="64"/>
      <c r="D306" s="61" t="s">
        <v>7</v>
      </c>
      <c r="E306" s="61" t="s">
        <v>19</v>
      </c>
      <c r="F306" s="62" t="s">
        <v>6</v>
      </c>
      <c r="G306" s="61" t="s">
        <v>8</v>
      </c>
      <c r="H306" s="61" t="s">
        <v>11</v>
      </c>
      <c r="I306" s="63" t="s">
        <v>20</v>
      </c>
    </row>
    <row r="307" spans="2:9" ht="15" x14ac:dyDescent="0.25">
      <c r="B307" s="60"/>
      <c r="C307" s="61" t="s">
        <v>27</v>
      </c>
      <c r="D307" s="61"/>
      <c r="E307" s="61"/>
      <c r="F307" s="62"/>
      <c r="G307" s="61"/>
      <c r="H307" s="61"/>
      <c r="I307" s="63"/>
    </row>
    <row r="308" spans="2:9" s="65" customFormat="1" ht="15" x14ac:dyDescent="0.25">
      <c r="B308" s="60"/>
      <c r="C308" s="61" t="s">
        <v>1</v>
      </c>
      <c r="D308" s="61"/>
      <c r="E308" s="61"/>
      <c r="F308" s="62"/>
      <c r="G308" s="61"/>
      <c r="H308" s="61"/>
      <c r="I308" s="63"/>
    </row>
    <row r="309" spans="2:9" ht="15" x14ac:dyDescent="0.25">
      <c r="B309" s="10"/>
      <c r="C309" s="13"/>
      <c r="D309" s="16"/>
      <c r="E309" s="16"/>
      <c r="F309" s="12"/>
      <c r="G309" s="19"/>
      <c r="H309" s="18"/>
      <c r="I309" s="75"/>
    </row>
    <row r="310" spans="2:9" ht="15.75" customHeight="1" x14ac:dyDescent="0.25">
      <c r="B310" s="10">
        <v>43290</v>
      </c>
      <c r="C310" s="13" t="s">
        <v>311</v>
      </c>
      <c r="D310" s="16">
        <v>5.69</v>
      </c>
      <c r="E310" s="16">
        <v>2.4900000000000002</v>
      </c>
      <c r="F310" s="12">
        <v>43298</v>
      </c>
      <c r="G310" s="19">
        <v>9.52</v>
      </c>
      <c r="H310" s="18">
        <f t="shared" ref="H310:H312" si="32">(G310/D310-1)</f>
        <v>0.67311072056239007</v>
      </c>
      <c r="I310" s="75">
        <f>(G310-D310)/(D310-E310)</f>
        <v>1.1968749999999997</v>
      </c>
    </row>
    <row r="311" spans="2:9" ht="15.75" customHeight="1" x14ac:dyDescent="0.25">
      <c r="B311" s="10">
        <v>43378</v>
      </c>
      <c r="C311" s="13" t="s">
        <v>419</v>
      </c>
      <c r="D311" s="16">
        <v>5.01</v>
      </c>
      <c r="E311" s="16">
        <v>1.57</v>
      </c>
      <c r="F311" s="12">
        <v>43384</v>
      </c>
      <c r="G311" s="19">
        <v>2.61</v>
      </c>
      <c r="H311" s="18">
        <f t="shared" si="32"/>
        <v>-0.47904191616766467</v>
      </c>
      <c r="I311" s="75">
        <f>(G311-D311)/(D311-E311)</f>
        <v>-0.69767441860465129</v>
      </c>
    </row>
    <row r="312" spans="2:9" ht="15.75" customHeight="1" x14ac:dyDescent="0.25">
      <c r="B312" s="10">
        <v>43433</v>
      </c>
      <c r="C312" s="13" t="s">
        <v>523</v>
      </c>
      <c r="D312" s="16">
        <v>3.86</v>
      </c>
      <c r="E312" s="16">
        <v>0.39</v>
      </c>
      <c r="F312" s="12">
        <v>43437</v>
      </c>
      <c r="G312" s="19">
        <v>6.24</v>
      </c>
      <c r="H312" s="18">
        <f t="shared" si="32"/>
        <v>0.61658031088082921</v>
      </c>
      <c r="I312" s="75">
        <f>(G312-D312)/(D312-E312)</f>
        <v>0.68587896253602321</v>
      </c>
    </row>
    <row r="313" spans="2:9" ht="15" x14ac:dyDescent="0.25">
      <c r="B313" s="10"/>
      <c r="C313" s="13"/>
      <c r="D313" s="19"/>
      <c r="E313" s="19"/>
      <c r="F313" s="12"/>
      <c r="G313" s="21" t="s">
        <v>1</v>
      </c>
      <c r="H313" s="18"/>
      <c r="I313" s="14"/>
    </row>
    <row r="314" spans="2:9" s="65" customFormat="1" x14ac:dyDescent="0.3">
      <c r="B314" s="10"/>
      <c r="C314" s="22" t="s">
        <v>42</v>
      </c>
      <c r="D314" s="13"/>
      <c r="E314" s="13"/>
      <c r="F314" s="23" t="s">
        <v>1</v>
      </c>
      <c r="G314" s="70" t="s">
        <v>12</v>
      </c>
      <c r="H314" s="71" t="s">
        <v>10</v>
      </c>
      <c r="I314" s="79">
        <f>SUM(I308:I313)</f>
        <v>1.1850795439313715</v>
      </c>
    </row>
    <row r="315" spans="2:9" ht="15.75" customHeight="1" x14ac:dyDescent="0.25">
      <c r="B315" s="10"/>
      <c r="C315" s="22"/>
      <c r="D315" s="13"/>
      <c r="E315" s="13"/>
      <c r="F315" s="23"/>
      <c r="G315" s="70"/>
      <c r="H315" s="71"/>
      <c r="I315" s="68"/>
    </row>
    <row r="316" spans="2:9" ht="15.75" thickBot="1" x14ac:dyDescent="0.3">
      <c r="B316" s="27"/>
      <c r="C316" s="29" t="s">
        <v>1</v>
      </c>
      <c r="D316" s="29"/>
      <c r="E316" s="29"/>
      <c r="F316" s="45"/>
      <c r="G316" s="29"/>
      <c r="H316" s="72" t="s">
        <v>1</v>
      </c>
      <c r="I316" s="33"/>
    </row>
    <row r="317" spans="2:9" s="65" customFormat="1" ht="15" x14ac:dyDescent="0.25">
      <c r="B317" s="5"/>
      <c r="C317" s="58"/>
      <c r="D317" s="6"/>
      <c r="E317" s="6"/>
      <c r="F317" s="7"/>
      <c r="G317" s="8"/>
      <c r="H317" s="8"/>
      <c r="I317" s="9"/>
    </row>
    <row r="318" spans="2:9" s="65" customFormat="1" ht="15" x14ac:dyDescent="0.25">
      <c r="B318" s="10"/>
      <c r="C318" s="69" t="s">
        <v>25</v>
      </c>
      <c r="D318" s="13"/>
      <c r="E318" s="13"/>
      <c r="F318" s="23"/>
      <c r="G318" s="11"/>
      <c r="H318" s="24"/>
      <c r="I318" s="14"/>
    </row>
    <row r="319" spans="2:9" ht="15" x14ac:dyDescent="0.25">
      <c r="B319" s="60" t="s">
        <v>2</v>
      </c>
      <c r="C319" s="61" t="s">
        <v>3</v>
      </c>
      <c r="D319" s="61" t="s">
        <v>2</v>
      </c>
      <c r="E319" s="61" t="s">
        <v>18</v>
      </c>
      <c r="F319" s="62" t="s">
        <v>4</v>
      </c>
      <c r="G319" s="61" t="s">
        <v>4</v>
      </c>
      <c r="H319" s="61" t="s">
        <v>5</v>
      </c>
      <c r="I319" s="63" t="s">
        <v>5</v>
      </c>
    </row>
    <row r="320" spans="2:9" ht="15" x14ac:dyDescent="0.25">
      <c r="B320" s="60" t="s">
        <v>6</v>
      </c>
      <c r="C320" s="64"/>
      <c r="D320" s="61" t="s">
        <v>7</v>
      </c>
      <c r="E320" s="61" t="s">
        <v>19</v>
      </c>
      <c r="F320" s="62" t="s">
        <v>6</v>
      </c>
      <c r="G320" s="61" t="s">
        <v>8</v>
      </c>
      <c r="H320" s="61" t="s">
        <v>11</v>
      </c>
      <c r="I320" s="63" t="s">
        <v>20</v>
      </c>
    </row>
    <row r="321" spans="2:9" ht="15" x14ac:dyDescent="0.25">
      <c r="B321" s="60"/>
      <c r="C321" s="61" t="s">
        <v>27</v>
      </c>
      <c r="D321" s="61"/>
      <c r="E321" s="61"/>
      <c r="F321" s="62"/>
      <c r="G321" s="61"/>
      <c r="H321" s="61"/>
      <c r="I321" s="63"/>
    </row>
    <row r="322" spans="2:9" ht="15" x14ac:dyDescent="0.25">
      <c r="B322" s="60"/>
      <c r="C322" s="61" t="s">
        <v>1</v>
      </c>
      <c r="D322" s="61"/>
      <c r="E322" s="61"/>
      <c r="F322" s="62"/>
      <c r="G322" s="61"/>
      <c r="H322" s="61"/>
      <c r="I322" s="63"/>
    </row>
    <row r="323" spans="2:9" ht="15" x14ac:dyDescent="0.25">
      <c r="B323" s="10">
        <v>43111</v>
      </c>
      <c r="C323" s="13" t="s">
        <v>74</v>
      </c>
      <c r="D323" s="16">
        <v>0.49</v>
      </c>
      <c r="E323" s="16">
        <v>0.14000000000000001</v>
      </c>
      <c r="F323" s="12">
        <v>43116</v>
      </c>
      <c r="G323" s="19">
        <v>0.53</v>
      </c>
      <c r="H323" s="18">
        <f t="shared" ref="H323:H346" si="33">(G323/D323-1)</f>
        <v>8.163265306122458E-2</v>
      </c>
      <c r="I323" s="75">
        <f t="shared" ref="I323:I330" si="34">(G323-D323)/(D323-E323)</f>
        <v>0.11428571428571439</v>
      </c>
    </row>
    <row r="324" spans="2:9" ht="15" x14ac:dyDescent="0.25">
      <c r="B324" s="10">
        <v>43123</v>
      </c>
      <c r="C324" s="13" t="s">
        <v>88</v>
      </c>
      <c r="D324" s="16">
        <v>0.66</v>
      </c>
      <c r="E324" s="16">
        <v>0.22</v>
      </c>
      <c r="F324" s="12">
        <v>43105</v>
      </c>
      <c r="G324" s="19">
        <v>0.55000000000000004</v>
      </c>
      <c r="H324" s="18">
        <f t="shared" si="33"/>
        <v>-0.16666666666666663</v>
      </c>
      <c r="I324" s="75">
        <f t="shared" si="34"/>
        <v>-0.24999999999999994</v>
      </c>
    </row>
    <row r="325" spans="2:9" ht="15" x14ac:dyDescent="0.25">
      <c r="B325" s="10">
        <v>43132</v>
      </c>
      <c r="C325" s="13" t="s">
        <v>102</v>
      </c>
      <c r="D325" s="16">
        <v>0.47</v>
      </c>
      <c r="E325" s="16">
        <v>0.19</v>
      </c>
      <c r="F325" s="12">
        <v>43133</v>
      </c>
      <c r="G325" s="19">
        <v>0.19</v>
      </c>
      <c r="H325" s="18">
        <f t="shared" si="33"/>
        <v>-0.5957446808510638</v>
      </c>
      <c r="I325" s="75">
        <f t="shared" si="34"/>
        <v>-1</v>
      </c>
    </row>
    <row r="326" spans="2:9" ht="15" x14ac:dyDescent="0.25">
      <c r="B326" s="10">
        <v>43138</v>
      </c>
      <c r="C326" s="13" t="s">
        <v>118</v>
      </c>
      <c r="D326" s="16">
        <v>2.61</v>
      </c>
      <c r="E326" s="16">
        <v>0.91</v>
      </c>
      <c r="F326" s="12">
        <v>43139</v>
      </c>
      <c r="G326" s="19">
        <v>2.21</v>
      </c>
      <c r="H326" s="18">
        <f t="shared" si="33"/>
        <v>-0.15325670498084287</v>
      </c>
      <c r="I326" s="75">
        <f t="shared" si="34"/>
        <v>-0.23529411764705882</v>
      </c>
    </row>
    <row r="327" spans="2:9" ht="15" x14ac:dyDescent="0.25">
      <c r="B327" s="10">
        <v>43146</v>
      </c>
      <c r="C327" s="13" t="s">
        <v>134</v>
      </c>
      <c r="D327" s="16">
        <v>0.97</v>
      </c>
      <c r="E327" s="16">
        <v>0.41</v>
      </c>
      <c r="F327" s="12">
        <v>43147</v>
      </c>
      <c r="G327" s="19">
        <v>0.8</v>
      </c>
      <c r="H327" s="18">
        <f t="shared" si="33"/>
        <v>-0.17525773195876282</v>
      </c>
      <c r="I327" s="75">
        <f t="shared" si="34"/>
        <v>-0.30357142857142844</v>
      </c>
    </row>
    <row r="328" spans="2:9" x14ac:dyDescent="0.3">
      <c r="B328" s="10">
        <v>43147</v>
      </c>
      <c r="C328" s="13" t="s">
        <v>143</v>
      </c>
      <c r="D328" s="16">
        <v>0.82</v>
      </c>
      <c r="E328" s="16">
        <v>0.2</v>
      </c>
      <c r="F328" s="12">
        <v>43151</v>
      </c>
      <c r="G328" s="19">
        <v>0.65</v>
      </c>
      <c r="H328" s="18">
        <f t="shared" si="33"/>
        <v>-0.20731707317073167</v>
      </c>
      <c r="I328" s="75">
        <f t="shared" si="34"/>
        <v>-0.2741935483870967</v>
      </c>
    </row>
    <row r="329" spans="2:9" ht="15" x14ac:dyDescent="0.25">
      <c r="B329" s="10">
        <v>43154</v>
      </c>
      <c r="C329" s="13" t="s">
        <v>157</v>
      </c>
      <c r="D329" s="16">
        <v>0.2</v>
      </c>
      <c r="E329" s="16">
        <v>0.02</v>
      </c>
      <c r="F329" s="12">
        <v>43159</v>
      </c>
      <c r="G329" s="19">
        <v>0.09</v>
      </c>
      <c r="H329" s="18">
        <f t="shared" si="33"/>
        <v>-0.55000000000000004</v>
      </c>
      <c r="I329" s="75">
        <f t="shared" si="34"/>
        <v>-0.61111111111111116</v>
      </c>
    </row>
    <row r="330" spans="2:9" ht="15" x14ac:dyDescent="0.25">
      <c r="B330" s="10">
        <v>43159</v>
      </c>
      <c r="C330" s="13" t="s">
        <v>165</v>
      </c>
      <c r="D330" s="16">
        <v>0.68</v>
      </c>
      <c r="E330" s="16">
        <v>0.32</v>
      </c>
      <c r="F330" s="12">
        <v>43159</v>
      </c>
      <c r="G330" s="19">
        <v>0.71</v>
      </c>
      <c r="H330" s="18">
        <f t="shared" si="33"/>
        <v>4.4117647058823373E-2</v>
      </c>
      <c r="I330" s="75">
        <f t="shared" si="34"/>
        <v>8.3333333333333093E-2</v>
      </c>
    </row>
    <row r="331" spans="2:9" ht="15" x14ac:dyDescent="0.25">
      <c r="B331" s="10">
        <v>43167</v>
      </c>
      <c r="C331" s="13" t="s">
        <v>184</v>
      </c>
      <c r="D331" s="16">
        <v>0.47</v>
      </c>
      <c r="E331" s="16">
        <v>0.15</v>
      </c>
      <c r="F331" s="12">
        <v>43171</v>
      </c>
      <c r="G331" s="19">
        <v>0.62</v>
      </c>
      <c r="H331" s="18">
        <f t="shared" si="33"/>
        <v>0.31914893617021289</v>
      </c>
      <c r="I331" s="75">
        <f>(G331-D331)/(D331-E331)</f>
        <v>0.46875000000000017</v>
      </c>
    </row>
    <row r="332" spans="2:9" x14ac:dyDescent="0.3">
      <c r="B332" s="10">
        <v>43182</v>
      </c>
      <c r="C332" s="13" t="s">
        <v>197</v>
      </c>
      <c r="D332" s="16">
        <v>0.31</v>
      </c>
      <c r="E332" s="16">
        <v>0.01</v>
      </c>
      <c r="F332" s="12">
        <v>43186</v>
      </c>
      <c r="G332" s="19">
        <v>0.23</v>
      </c>
      <c r="H332" s="18">
        <f t="shared" si="33"/>
        <v>-0.25806451612903225</v>
      </c>
      <c r="I332" s="75">
        <f>(G332-D332)/(D332-E332)</f>
        <v>-0.26666666666666666</v>
      </c>
    </row>
    <row r="333" spans="2:9" s="65" customFormat="1" ht="15" x14ac:dyDescent="0.25">
      <c r="B333" s="10">
        <v>43208</v>
      </c>
      <c r="C333" s="13" t="s">
        <v>235</v>
      </c>
      <c r="D333" s="16">
        <v>0.56999999999999995</v>
      </c>
      <c r="E333" s="16">
        <v>0.28000000000000003</v>
      </c>
      <c r="F333" s="12">
        <v>43209</v>
      </c>
      <c r="G333" s="19">
        <v>0.41</v>
      </c>
      <c r="H333" s="18">
        <f t="shared" si="33"/>
        <v>-0.2807017543859649</v>
      </c>
      <c r="I333" s="75">
        <f t="shared" ref="I333:I339" si="35">(G333-D333)/(D333-E333)</f>
        <v>-0.55172413793103459</v>
      </c>
    </row>
    <row r="334" spans="2:9" ht="15" x14ac:dyDescent="0.25">
      <c r="B334" s="10">
        <v>43215</v>
      </c>
      <c r="C334" s="13" t="s">
        <v>247</v>
      </c>
      <c r="D334" s="16">
        <v>0.62</v>
      </c>
      <c r="E334" s="16">
        <v>0.21</v>
      </c>
      <c r="F334" s="12">
        <v>43216</v>
      </c>
      <c r="G334" s="19">
        <v>0.57999999999999996</v>
      </c>
      <c r="H334" s="18">
        <f t="shared" si="33"/>
        <v>-6.4516129032258118E-2</v>
      </c>
      <c r="I334" s="75">
        <f t="shared" si="35"/>
        <v>-9.756097560975617E-2</v>
      </c>
    </row>
    <row r="335" spans="2:9" ht="15" x14ac:dyDescent="0.25">
      <c r="B335" s="10">
        <v>43257</v>
      </c>
      <c r="C335" s="13" t="s">
        <v>292</v>
      </c>
      <c r="D335" s="16">
        <v>1.1200000000000001</v>
      </c>
      <c r="E335" s="16">
        <v>0.47</v>
      </c>
      <c r="F335" s="12">
        <v>43262</v>
      </c>
      <c r="G335" s="19">
        <v>1.58</v>
      </c>
      <c r="H335" s="18">
        <f t="shared" si="33"/>
        <v>0.41071428571428559</v>
      </c>
      <c r="I335" s="75">
        <f t="shared" si="35"/>
        <v>0.70769230769230751</v>
      </c>
    </row>
    <row r="336" spans="2:9" ht="15" x14ac:dyDescent="0.25">
      <c r="B336" s="10">
        <v>43297</v>
      </c>
      <c r="C336" s="13" t="s">
        <v>318</v>
      </c>
      <c r="D336" s="16">
        <v>2.31</v>
      </c>
      <c r="E336" s="16">
        <v>0.75</v>
      </c>
      <c r="F336" s="12">
        <v>43299</v>
      </c>
      <c r="G336" s="19">
        <v>1.46</v>
      </c>
      <c r="H336" s="18">
        <f t="shared" si="33"/>
        <v>-0.36796536796536794</v>
      </c>
      <c r="I336" s="75">
        <f t="shared" si="35"/>
        <v>-0.54487179487179493</v>
      </c>
    </row>
    <row r="337" spans="2:9" ht="15" x14ac:dyDescent="0.25">
      <c r="B337" s="10">
        <v>43314</v>
      </c>
      <c r="C337" s="13" t="s">
        <v>341</v>
      </c>
      <c r="D337" s="16">
        <v>1.1399999999999999</v>
      </c>
      <c r="E337" s="16">
        <v>0.87</v>
      </c>
      <c r="F337" s="12">
        <v>43321</v>
      </c>
      <c r="G337" s="19">
        <v>1.17</v>
      </c>
      <c r="H337" s="18">
        <f t="shared" si="33"/>
        <v>2.6315789473684292E-2</v>
      </c>
      <c r="I337" s="75">
        <f t="shared" si="35"/>
        <v>0.11111111111111124</v>
      </c>
    </row>
    <row r="338" spans="2:9" ht="15" x14ac:dyDescent="0.25">
      <c r="B338" s="10">
        <v>43357</v>
      </c>
      <c r="C338" s="13" t="s">
        <v>391</v>
      </c>
      <c r="D338" s="16">
        <v>0.88</v>
      </c>
      <c r="E338" s="16">
        <v>0.56999999999999995</v>
      </c>
      <c r="F338" s="12">
        <v>43362</v>
      </c>
      <c r="G338" s="19">
        <v>0.76</v>
      </c>
      <c r="H338" s="18">
        <f t="shared" si="33"/>
        <v>-0.13636363636363635</v>
      </c>
      <c r="I338" s="75">
        <f t="shared" si="35"/>
        <v>-0.38709677419354832</v>
      </c>
    </row>
    <row r="339" spans="2:9" s="65" customFormat="1" ht="15" x14ac:dyDescent="0.25">
      <c r="B339" s="10">
        <v>43371</v>
      </c>
      <c r="C339" s="13" t="s">
        <v>407</v>
      </c>
      <c r="D339" s="16">
        <v>1.1499999999999999</v>
      </c>
      <c r="E339" s="16">
        <v>0.45</v>
      </c>
      <c r="F339" s="12">
        <v>43375</v>
      </c>
      <c r="G339" s="19">
        <v>1.03</v>
      </c>
      <c r="H339" s="18">
        <f t="shared" si="33"/>
        <v>-0.10434782608695647</v>
      </c>
      <c r="I339" s="75">
        <f t="shared" si="35"/>
        <v>-0.17142857142857126</v>
      </c>
    </row>
    <row r="340" spans="2:9" x14ac:dyDescent="0.3">
      <c r="B340" s="10">
        <v>43383</v>
      </c>
      <c r="C340" s="13" t="s">
        <v>432</v>
      </c>
      <c r="D340" s="16">
        <v>0.56000000000000005</v>
      </c>
      <c r="E340" s="16">
        <v>0.2</v>
      </c>
      <c r="F340" s="12">
        <v>43385</v>
      </c>
      <c r="G340" s="19">
        <v>0.46</v>
      </c>
      <c r="H340" s="18">
        <f t="shared" si="33"/>
        <v>-0.1785714285714286</v>
      </c>
      <c r="I340" s="75">
        <f>(G340-D340)/(D340-E340)</f>
        <v>-0.27777777777777785</v>
      </c>
    </row>
    <row r="341" spans="2:9" x14ac:dyDescent="0.3">
      <c r="B341" s="10">
        <v>43391</v>
      </c>
      <c r="C341" s="13" t="s">
        <v>450</v>
      </c>
      <c r="D341" s="16">
        <v>0.43</v>
      </c>
      <c r="E341" s="16">
        <v>7.0000000000000007E-2</v>
      </c>
      <c r="F341" s="12">
        <v>43392</v>
      </c>
      <c r="G341" s="140">
        <v>7.4999999999999997E-2</v>
      </c>
      <c r="H341" s="18">
        <f t="shared" si="33"/>
        <v>-0.82558139534883723</v>
      </c>
      <c r="I341" s="75">
        <f>(G341-D341)/(D341-E341)</f>
        <v>-0.98611111111111105</v>
      </c>
    </row>
    <row r="342" spans="2:9" s="65" customFormat="1" ht="15" x14ac:dyDescent="0.25">
      <c r="B342" s="10">
        <v>43401</v>
      </c>
      <c r="C342" s="13" t="s">
        <v>471</v>
      </c>
      <c r="D342" s="16">
        <v>1.46</v>
      </c>
      <c r="E342" s="16">
        <v>0.27</v>
      </c>
      <c r="F342" s="12">
        <v>43405</v>
      </c>
      <c r="G342" s="19">
        <v>1.1499999999999999</v>
      </c>
      <c r="H342" s="18">
        <f t="shared" si="33"/>
        <v>-0.21232876712328774</v>
      </c>
      <c r="I342" s="75">
        <f t="shared" ref="I342:I346" si="36">(G342-D342)/(D342-E342)</f>
        <v>-0.26050420168067234</v>
      </c>
    </row>
    <row r="343" spans="2:9" ht="15" x14ac:dyDescent="0.25">
      <c r="B343" s="10">
        <v>43413</v>
      </c>
      <c r="C343" s="13" t="s">
        <v>487</v>
      </c>
      <c r="D343" s="16">
        <v>2.85</v>
      </c>
      <c r="E343" s="16">
        <v>1.5</v>
      </c>
      <c r="F343" s="12">
        <v>39767</v>
      </c>
      <c r="G343" s="19">
        <v>2.35</v>
      </c>
      <c r="H343" s="18">
        <f t="shared" si="33"/>
        <v>-0.17543859649122806</v>
      </c>
      <c r="I343" s="75">
        <f t="shared" si="36"/>
        <v>-0.37037037037037035</v>
      </c>
    </row>
    <row r="344" spans="2:9" ht="15" x14ac:dyDescent="0.25">
      <c r="B344" s="10">
        <v>43424</v>
      </c>
      <c r="C344" s="13" t="s">
        <v>508</v>
      </c>
      <c r="D344" s="16">
        <v>0.84</v>
      </c>
      <c r="E344" s="16">
        <v>0.24</v>
      </c>
      <c r="F344" s="12">
        <v>43426</v>
      </c>
      <c r="G344" s="19">
        <v>1.38</v>
      </c>
      <c r="H344" s="18">
        <f t="shared" si="33"/>
        <v>0.64285714285714279</v>
      </c>
      <c r="I344" s="75">
        <f t="shared" si="36"/>
        <v>0.89999999999999991</v>
      </c>
    </row>
    <row r="345" spans="2:9" ht="15" x14ac:dyDescent="0.25">
      <c r="B345" s="10">
        <v>43426</v>
      </c>
      <c r="C345" s="13" t="s">
        <v>509</v>
      </c>
      <c r="D345" s="16">
        <v>1.1000000000000001</v>
      </c>
      <c r="E345" s="16">
        <v>0.26</v>
      </c>
      <c r="F345" s="12">
        <v>43461</v>
      </c>
      <c r="G345" s="19">
        <v>0.78</v>
      </c>
      <c r="H345" s="18">
        <f t="shared" si="33"/>
        <v>-0.29090909090909089</v>
      </c>
      <c r="I345" s="75">
        <f t="shared" si="36"/>
        <v>-0.38095238095238099</v>
      </c>
    </row>
    <row r="346" spans="2:9" ht="15" x14ac:dyDescent="0.25">
      <c r="B346" s="10">
        <v>43431</v>
      </c>
      <c r="C346" s="13" t="s">
        <v>513</v>
      </c>
      <c r="D346" s="16">
        <v>1.82</v>
      </c>
      <c r="E346" s="16">
        <v>0.5</v>
      </c>
      <c r="F346" s="12">
        <v>43432</v>
      </c>
      <c r="G346" s="19">
        <v>2.2599999999999998</v>
      </c>
      <c r="H346" s="18">
        <f t="shared" si="33"/>
        <v>0.24175824175824157</v>
      </c>
      <c r="I346" s="75">
        <f t="shared" si="36"/>
        <v>0.33333333333333309</v>
      </c>
    </row>
    <row r="347" spans="2:9" ht="15" x14ac:dyDescent="0.25">
      <c r="B347" s="10"/>
      <c r="C347" s="13"/>
      <c r="D347" s="19"/>
      <c r="E347" s="19"/>
      <c r="F347" s="89"/>
      <c r="G347" s="21" t="s">
        <v>1</v>
      </c>
      <c r="H347" s="18"/>
      <c r="I347" s="14"/>
    </row>
    <row r="348" spans="2:9" x14ac:dyDescent="0.3">
      <c r="B348" s="10"/>
      <c r="C348" s="22" t="s">
        <v>42</v>
      </c>
      <c r="D348" s="13"/>
      <c r="E348" s="13"/>
      <c r="F348" s="23" t="s">
        <v>1</v>
      </c>
      <c r="G348" s="70" t="s">
        <v>12</v>
      </c>
      <c r="H348" s="71" t="s">
        <v>10</v>
      </c>
      <c r="I348" s="79">
        <f>SUM(I322:I347)</f>
        <v>-4.2507291685545807</v>
      </c>
    </row>
    <row r="349" spans="2:9" ht="15" x14ac:dyDescent="0.25">
      <c r="B349" s="10"/>
      <c r="C349" s="22"/>
      <c r="D349" s="13"/>
      <c r="E349" s="13"/>
      <c r="F349" s="23"/>
      <c r="G349" s="70"/>
      <c r="H349" s="71"/>
      <c r="I349" s="68"/>
    </row>
    <row r="350" spans="2:9" s="65" customFormat="1" ht="15.75" thickBot="1" x14ac:dyDescent="0.3">
      <c r="B350" s="10"/>
      <c r="C350" s="22"/>
      <c r="D350" s="13"/>
      <c r="E350" s="13"/>
      <c r="F350" s="23"/>
      <c r="G350" s="70"/>
      <c r="H350" s="71"/>
      <c r="I350" s="88" t="s">
        <v>29</v>
      </c>
    </row>
    <row r="351" spans="2:9" s="65" customFormat="1" ht="23.4" customHeight="1" x14ac:dyDescent="0.25">
      <c r="B351" s="5"/>
      <c r="C351" s="81"/>
      <c r="D351" s="8"/>
      <c r="E351" s="8"/>
      <c r="F351" s="82"/>
      <c r="G351" s="83"/>
      <c r="H351" s="84"/>
      <c r="I351" s="85"/>
    </row>
    <row r="352" spans="2:9" ht="22.2" customHeight="1" thickBot="1" x14ac:dyDescent="0.35">
      <c r="B352" s="27"/>
      <c r="C352" s="28" t="s">
        <v>43</v>
      </c>
      <c r="D352" s="29"/>
      <c r="E352" s="29"/>
      <c r="F352" s="30"/>
      <c r="G352" s="86" t="s">
        <v>12</v>
      </c>
      <c r="H352" s="87" t="s">
        <v>10</v>
      </c>
      <c r="I352" s="115">
        <f>I153+I199+I222+I266+I300+I314+I348</f>
        <v>-3.9353512704860685</v>
      </c>
    </row>
    <row r="353" spans="2:9" ht="15" thickBot="1" x14ac:dyDescent="0.35">
      <c r="B353" s="27"/>
      <c r="C353" s="29" t="s">
        <v>1</v>
      </c>
      <c r="D353" s="29"/>
      <c r="E353" s="29"/>
      <c r="F353" s="45"/>
      <c r="G353" s="29"/>
      <c r="H353" s="72" t="s">
        <v>1</v>
      </c>
      <c r="I353" s="33"/>
    </row>
    <row r="354" spans="2:9" s="65" customFormat="1" ht="15" thickBot="1" x14ac:dyDescent="0.35">
      <c r="B354" s="27" t="s">
        <v>1</v>
      </c>
      <c r="C354" s="29"/>
      <c r="D354" s="44" t="s">
        <v>1</v>
      </c>
      <c r="E354" s="44"/>
      <c r="F354" s="45" t="s">
        <v>1</v>
      </c>
      <c r="G354" s="20" t="s">
        <v>1</v>
      </c>
      <c r="H354" s="46" t="s">
        <v>1</v>
      </c>
      <c r="I354" s="33" t="s">
        <v>1</v>
      </c>
    </row>
    <row r="355" spans="2:9" s="65" customFormat="1" ht="24" thickBot="1" x14ac:dyDescent="0.4">
      <c r="B355" s="27"/>
      <c r="C355" s="122" t="s">
        <v>44</v>
      </c>
      <c r="D355" s="29"/>
      <c r="E355" s="29"/>
      <c r="F355" s="45"/>
      <c r="G355" s="29"/>
      <c r="H355" s="29"/>
      <c r="I355" s="33"/>
    </row>
    <row r="356" spans="2:9" s="65" customFormat="1" ht="15" x14ac:dyDescent="0.25">
      <c r="B356" s="47"/>
      <c r="C356" s="51"/>
      <c r="D356" s="17"/>
      <c r="E356" s="17"/>
      <c r="F356" s="50"/>
      <c r="G356" s="21"/>
      <c r="H356" s="48"/>
      <c r="I356" s="49"/>
    </row>
    <row r="357" spans="2:9" ht="15" x14ac:dyDescent="0.25">
      <c r="B357" s="47"/>
      <c r="C357" s="51"/>
      <c r="D357" s="17"/>
      <c r="E357" s="17"/>
      <c r="F357" s="50"/>
      <c r="G357" s="21"/>
      <c r="H357" s="48"/>
      <c r="I357" s="49"/>
    </row>
    <row r="358" spans="2:9" ht="15" x14ac:dyDescent="0.25">
      <c r="B358" s="60" t="s">
        <v>2</v>
      </c>
      <c r="C358" s="61" t="s">
        <v>3</v>
      </c>
      <c r="D358" s="61" t="s">
        <v>2</v>
      </c>
      <c r="E358" s="61" t="s">
        <v>18</v>
      </c>
      <c r="F358" s="62" t="s">
        <v>4</v>
      </c>
      <c r="G358" s="61" t="s">
        <v>4</v>
      </c>
      <c r="H358" s="61" t="s">
        <v>5</v>
      </c>
      <c r="I358" s="63" t="s">
        <v>5</v>
      </c>
    </row>
    <row r="359" spans="2:9" ht="15" x14ac:dyDescent="0.25">
      <c r="B359" s="60" t="s">
        <v>6</v>
      </c>
      <c r="C359" s="64"/>
      <c r="D359" s="61" t="s">
        <v>7</v>
      </c>
      <c r="E359" s="61" t="s">
        <v>19</v>
      </c>
      <c r="F359" s="62" t="s">
        <v>6</v>
      </c>
      <c r="G359" s="61" t="s">
        <v>8</v>
      </c>
      <c r="H359" s="61" t="s">
        <v>11</v>
      </c>
      <c r="I359" s="63" t="s">
        <v>20</v>
      </c>
    </row>
    <row r="360" spans="2:9" ht="15" x14ac:dyDescent="0.25">
      <c r="B360" s="60"/>
      <c r="C360" s="61" t="s">
        <v>27</v>
      </c>
      <c r="D360" s="61"/>
      <c r="E360" s="61"/>
      <c r="F360" s="62"/>
      <c r="G360" s="61"/>
      <c r="H360" s="61"/>
      <c r="I360" s="63"/>
    </row>
    <row r="361" spans="2:9" ht="15" x14ac:dyDescent="0.25">
      <c r="B361" s="60"/>
      <c r="C361" s="61"/>
      <c r="D361" s="61"/>
      <c r="E361" s="61"/>
      <c r="F361" s="62"/>
      <c r="G361" s="61"/>
      <c r="H361" s="61"/>
      <c r="I361" s="63"/>
    </row>
    <row r="362" spans="2:9" s="65" customFormat="1" ht="15" x14ac:dyDescent="0.25">
      <c r="B362" s="10">
        <v>43088</v>
      </c>
      <c r="C362" s="13" t="s">
        <v>53</v>
      </c>
      <c r="D362" s="16">
        <v>3.93</v>
      </c>
      <c r="E362" s="16">
        <v>1.99</v>
      </c>
      <c r="F362" s="12">
        <v>43102</v>
      </c>
      <c r="G362" s="19">
        <v>7.83</v>
      </c>
      <c r="H362" s="18">
        <f>(G362/D362-1)</f>
        <v>0.99236641221374033</v>
      </c>
      <c r="I362" s="75">
        <f>(G362-D362)/(D362-E362)</f>
        <v>2.0103092783505154</v>
      </c>
    </row>
    <row r="363" spans="2:9" ht="15" x14ac:dyDescent="0.25">
      <c r="B363" s="10">
        <v>43102</v>
      </c>
      <c r="C363" s="13" t="s">
        <v>60</v>
      </c>
      <c r="D363" s="16">
        <v>0.46</v>
      </c>
      <c r="E363" s="16">
        <v>0.21</v>
      </c>
      <c r="F363" s="12">
        <v>43105</v>
      </c>
      <c r="G363" s="19">
        <v>0.6</v>
      </c>
      <c r="H363" s="18">
        <f t="shared" ref="H363:H426" si="37">(G363/D363-1)</f>
        <v>0.30434782608695632</v>
      </c>
      <c r="I363" s="75">
        <f t="shared" ref="I363:I381" si="38">(G363-D363)/(D363-E363)</f>
        <v>0.55999999999999983</v>
      </c>
    </row>
    <row r="364" spans="2:9" ht="15" x14ac:dyDescent="0.25">
      <c r="B364" s="10">
        <v>43102</v>
      </c>
      <c r="C364" s="13" t="s">
        <v>57</v>
      </c>
      <c r="D364" s="16">
        <v>0.7</v>
      </c>
      <c r="E364" s="16">
        <v>0.26</v>
      </c>
      <c r="F364" s="12">
        <v>42743</v>
      </c>
      <c r="G364" s="19">
        <v>0.96</v>
      </c>
      <c r="H364" s="18">
        <f t="shared" si="37"/>
        <v>0.37142857142857144</v>
      </c>
      <c r="I364" s="75">
        <f t="shared" si="38"/>
        <v>0.59090909090909105</v>
      </c>
    </row>
    <row r="365" spans="2:9" ht="15" x14ac:dyDescent="0.25">
      <c r="B365" s="10">
        <v>43103</v>
      </c>
      <c r="C365" s="13" t="s">
        <v>62</v>
      </c>
      <c r="D365" s="16">
        <v>3.01</v>
      </c>
      <c r="E365" s="16">
        <v>1.71</v>
      </c>
      <c r="F365" s="12">
        <v>43108</v>
      </c>
      <c r="G365" s="19">
        <v>2.15</v>
      </c>
      <c r="H365" s="18">
        <f t="shared" si="37"/>
        <v>-0.2857142857142857</v>
      </c>
      <c r="I365" s="75">
        <f t="shared" si="38"/>
        <v>-0.66153846153846152</v>
      </c>
    </row>
    <row r="366" spans="2:9" ht="15" x14ac:dyDescent="0.25">
      <c r="B366" s="10">
        <v>43104</v>
      </c>
      <c r="C366" s="13" t="s">
        <v>68</v>
      </c>
      <c r="D366" s="16">
        <v>6.42</v>
      </c>
      <c r="E366" s="16">
        <v>3.32</v>
      </c>
      <c r="F366" s="12">
        <v>43112</v>
      </c>
      <c r="G366" s="19">
        <v>3.32</v>
      </c>
      <c r="H366" s="18">
        <f t="shared" si="37"/>
        <v>-0.48286604361370722</v>
      </c>
      <c r="I366" s="75">
        <f t="shared" si="38"/>
        <v>-1</v>
      </c>
    </row>
    <row r="367" spans="2:9" ht="15" x14ac:dyDescent="0.25">
      <c r="B367" s="10" t="s">
        <v>54</v>
      </c>
      <c r="C367" s="13" t="s">
        <v>55</v>
      </c>
      <c r="D367" s="16">
        <v>3.43</v>
      </c>
      <c r="E367" s="16">
        <v>0.71</v>
      </c>
      <c r="F367" s="12">
        <v>43112</v>
      </c>
      <c r="G367" s="19">
        <v>2</v>
      </c>
      <c r="H367" s="18">
        <f t="shared" si="37"/>
        <v>-0.41690962099125373</v>
      </c>
      <c r="I367" s="75">
        <f t="shared" si="38"/>
        <v>-0.52573529411764708</v>
      </c>
    </row>
    <row r="368" spans="2:9" s="65" customFormat="1" ht="15" x14ac:dyDescent="0.25">
      <c r="B368" s="10">
        <v>43108</v>
      </c>
      <c r="C368" s="13" t="s">
        <v>66</v>
      </c>
      <c r="D368" s="16">
        <v>3.12</v>
      </c>
      <c r="E368" s="16">
        <v>1.9</v>
      </c>
      <c r="F368" s="12">
        <v>43118</v>
      </c>
      <c r="G368" s="19">
        <v>4.18</v>
      </c>
      <c r="H368" s="18">
        <f t="shared" si="37"/>
        <v>0.33974358974358965</v>
      </c>
      <c r="I368" s="75">
        <f t="shared" si="38"/>
        <v>0.86885245901639296</v>
      </c>
    </row>
    <row r="369" spans="2:9" ht="15" x14ac:dyDescent="0.25">
      <c r="B369" s="10">
        <v>43117</v>
      </c>
      <c r="C369" s="13" t="s">
        <v>81</v>
      </c>
      <c r="D369" s="16">
        <v>3.6</v>
      </c>
      <c r="E369" s="16">
        <v>1.75</v>
      </c>
      <c r="F369" s="12">
        <v>43119</v>
      </c>
      <c r="G369" s="19">
        <v>1.79</v>
      </c>
      <c r="H369" s="18">
        <f t="shared" si="37"/>
        <v>-0.50277777777777777</v>
      </c>
      <c r="I369" s="75">
        <f t="shared" si="38"/>
        <v>-0.97837837837837838</v>
      </c>
    </row>
    <row r="370" spans="2:9" ht="15" x14ac:dyDescent="0.25">
      <c r="B370" s="10">
        <v>43104</v>
      </c>
      <c r="C370" s="13" t="s">
        <v>63</v>
      </c>
      <c r="D370" s="16">
        <v>6.22</v>
      </c>
      <c r="E370" s="16">
        <v>3.25</v>
      </c>
      <c r="F370" s="12">
        <v>43122</v>
      </c>
      <c r="G370" s="19">
        <v>7.82</v>
      </c>
      <c r="H370" s="18">
        <f t="shared" si="37"/>
        <v>0.25723472668810299</v>
      </c>
      <c r="I370" s="75">
        <f t="shared" si="38"/>
        <v>0.53872053872053893</v>
      </c>
    </row>
    <row r="371" spans="2:9" ht="15" x14ac:dyDescent="0.25">
      <c r="B371" s="10">
        <v>43111</v>
      </c>
      <c r="C371" s="13" t="s">
        <v>73</v>
      </c>
      <c r="D371" s="16">
        <v>0.71</v>
      </c>
      <c r="E371" s="16">
        <v>0.33</v>
      </c>
      <c r="F371" s="12">
        <v>43124</v>
      </c>
      <c r="G371" s="19">
        <v>0.98</v>
      </c>
      <c r="H371" s="18">
        <f t="shared" si="37"/>
        <v>0.38028169014084501</v>
      </c>
      <c r="I371" s="75">
        <f t="shared" si="38"/>
        <v>0.71052631578947378</v>
      </c>
    </row>
    <row r="372" spans="2:9" ht="15" x14ac:dyDescent="0.25">
      <c r="B372" s="10">
        <v>43122</v>
      </c>
      <c r="C372" s="13" t="s">
        <v>86</v>
      </c>
      <c r="D372" s="16">
        <v>2.79</v>
      </c>
      <c r="E372" s="16">
        <v>1.18</v>
      </c>
      <c r="F372" s="12">
        <v>43130</v>
      </c>
      <c r="G372" s="19">
        <v>3.09</v>
      </c>
      <c r="H372" s="18">
        <f t="shared" si="37"/>
        <v>0.10752688172043001</v>
      </c>
      <c r="I372" s="75">
        <f t="shared" si="38"/>
        <v>0.18633540372670795</v>
      </c>
    </row>
    <row r="373" spans="2:9" ht="15" x14ac:dyDescent="0.25">
      <c r="B373" s="10">
        <v>43125</v>
      </c>
      <c r="C373" s="13" t="s">
        <v>92</v>
      </c>
      <c r="D373" s="16">
        <v>4.57</v>
      </c>
      <c r="E373" s="16">
        <v>2.33</v>
      </c>
      <c r="F373" s="12">
        <v>43130</v>
      </c>
      <c r="G373" s="19">
        <v>5.17</v>
      </c>
      <c r="H373" s="18">
        <f t="shared" si="37"/>
        <v>0.13129102844638951</v>
      </c>
      <c r="I373" s="75">
        <f t="shared" si="38"/>
        <v>0.26785714285714268</v>
      </c>
    </row>
    <row r="374" spans="2:9" ht="15" x14ac:dyDescent="0.25">
      <c r="B374" s="10">
        <v>43125</v>
      </c>
      <c r="C374" s="13" t="s">
        <v>91</v>
      </c>
      <c r="D374" s="16">
        <v>0.67</v>
      </c>
      <c r="E374" s="16">
        <v>0.36</v>
      </c>
      <c r="F374" s="12">
        <v>43132</v>
      </c>
      <c r="G374" s="19">
        <v>0.66</v>
      </c>
      <c r="H374" s="18">
        <f t="shared" si="37"/>
        <v>-1.4925373134328401E-2</v>
      </c>
      <c r="I374" s="75">
        <f t="shared" si="38"/>
        <v>-3.2258064516129052E-2</v>
      </c>
    </row>
    <row r="375" spans="2:9" ht="15" x14ac:dyDescent="0.25">
      <c r="B375" s="10">
        <v>43112</v>
      </c>
      <c r="C375" s="13" t="s">
        <v>75</v>
      </c>
      <c r="D375" s="16">
        <v>0.42</v>
      </c>
      <c r="E375" s="16">
        <v>0.13</v>
      </c>
      <c r="F375" s="12">
        <v>43133</v>
      </c>
      <c r="G375" s="19">
        <v>0.51</v>
      </c>
      <c r="H375" s="18">
        <f t="shared" si="37"/>
        <v>0.21428571428571441</v>
      </c>
      <c r="I375" s="75">
        <f t="shared" si="38"/>
        <v>0.31034482758620702</v>
      </c>
    </row>
    <row r="376" spans="2:9" ht="15" x14ac:dyDescent="0.25">
      <c r="B376" s="10">
        <v>43136</v>
      </c>
      <c r="C376" s="13" t="s">
        <v>107</v>
      </c>
      <c r="D376" s="16">
        <v>6.51</v>
      </c>
      <c r="E376" s="16">
        <v>3.09</v>
      </c>
      <c r="F376" s="12">
        <v>43137</v>
      </c>
      <c r="G376" s="19">
        <v>2.56</v>
      </c>
      <c r="H376" s="18">
        <f t="shared" si="37"/>
        <v>-0.60675883256528418</v>
      </c>
      <c r="I376" s="75">
        <f t="shared" si="38"/>
        <v>-1.1549707602339181</v>
      </c>
    </row>
    <row r="377" spans="2:9" ht="15" x14ac:dyDescent="0.25">
      <c r="B377" s="10">
        <v>43136</v>
      </c>
      <c r="C377" s="13" t="s">
        <v>108</v>
      </c>
      <c r="D377" s="16">
        <v>7.89</v>
      </c>
      <c r="E377" s="16">
        <v>3.58</v>
      </c>
      <c r="F377" s="12">
        <v>43136</v>
      </c>
      <c r="G377" s="19">
        <v>1E-3</v>
      </c>
      <c r="H377" s="18">
        <f t="shared" si="37"/>
        <v>-0.99987325728770593</v>
      </c>
      <c r="I377" s="75">
        <f t="shared" si="38"/>
        <v>-1.8303944315545244</v>
      </c>
    </row>
    <row r="378" spans="2:9" ht="15" x14ac:dyDescent="0.25">
      <c r="B378" s="10">
        <v>43136</v>
      </c>
      <c r="C378" s="13" t="s">
        <v>109</v>
      </c>
      <c r="D378" s="16">
        <v>4.49</v>
      </c>
      <c r="E378" s="16">
        <v>1.92</v>
      </c>
      <c r="F378" s="12">
        <v>43137</v>
      </c>
      <c r="G378" s="19">
        <v>5.08</v>
      </c>
      <c r="H378" s="18">
        <f t="shared" si="37"/>
        <v>0.13140311804008897</v>
      </c>
      <c r="I378" s="75">
        <f t="shared" si="38"/>
        <v>0.22957198443579757</v>
      </c>
    </row>
    <row r="379" spans="2:9" ht="15" x14ac:dyDescent="0.25">
      <c r="B379" s="10">
        <v>43131</v>
      </c>
      <c r="C379" s="13" t="s">
        <v>99</v>
      </c>
      <c r="D379" s="16">
        <v>2.1</v>
      </c>
      <c r="E379" s="16">
        <v>1</v>
      </c>
      <c r="F379" s="12">
        <v>43138</v>
      </c>
      <c r="G379" s="19">
        <v>1.72</v>
      </c>
      <c r="H379" s="18">
        <f t="shared" si="37"/>
        <v>-0.18095238095238098</v>
      </c>
      <c r="I379" s="75">
        <f t="shared" si="38"/>
        <v>-0.34545454545454551</v>
      </c>
    </row>
    <row r="380" spans="2:9" ht="15" x14ac:dyDescent="0.25">
      <c r="B380" s="10">
        <v>43138</v>
      </c>
      <c r="C380" s="13" t="s">
        <v>119</v>
      </c>
      <c r="D380" s="16">
        <v>4.5</v>
      </c>
      <c r="E380" s="16">
        <v>0.89</v>
      </c>
      <c r="F380" s="12">
        <v>43140</v>
      </c>
      <c r="G380" s="19">
        <v>1.67</v>
      </c>
      <c r="H380" s="18">
        <f t="shared" si="37"/>
        <v>-0.62888888888888883</v>
      </c>
      <c r="I380" s="75">
        <f t="shared" si="38"/>
        <v>-0.78393351800554023</v>
      </c>
    </row>
    <row r="381" spans="2:9" s="65" customFormat="1" ht="15" x14ac:dyDescent="0.25">
      <c r="B381" s="10">
        <v>43138</v>
      </c>
      <c r="C381" s="13" t="s">
        <v>120</v>
      </c>
      <c r="D381" s="16">
        <v>8.44</v>
      </c>
      <c r="E381" s="16">
        <v>2.36</v>
      </c>
      <c r="F381" s="12">
        <v>43140</v>
      </c>
      <c r="G381" s="19">
        <v>3.25</v>
      </c>
      <c r="H381" s="18">
        <f t="shared" si="37"/>
        <v>-0.61492890995260663</v>
      </c>
      <c r="I381" s="75">
        <f t="shared" si="38"/>
        <v>-0.85361842105263153</v>
      </c>
    </row>
    <row r="382" spans="2:9" ht="15" x14ac:dyDescent="0.25">
      <c r="B382" s="10" t="s">
        <v>128</v>
      </c>
      <c r="C382" s="13" t="s">
        <v>124</v>
      </c>
      <c r="D382" s="16">
        <v>3.91</v>
      </c>
      <c r="E382" s="16">
        <v>0.81</v>
      </c>
      <c r="F382" s="12">
        <v>43146</v>
      </c>
      <c r="G382" s="19">
        <v>4.8899999999999997</v>
      </c>
      <c r="H382" s="18">
        <f t="shared" si="37"/>
        <v>0.25063938618925818</v>
      </c>
      <c r="I382" s="75">
        <f>(G382-D382)/(D382-E382)</f>
        <v>0.31612903225806438</v>
      </c>
    </row>
    <row r="383" spans="2:9" ht="15" x14ac:dyDescent="0.25">
      <c r="B383" s="10" t="s">
        <v>128</v>
      </c>
      <c r="C383" s="13" t="s">
        <v>129</v>
      </c>
      <c r="D383" s="16">
        <v>9.89</v>
      </c>
      <c r="E383" s="16">
        <v>2.48</v>
      </c>
      <c r="F383" s="12">
        <v>43147</v>
      </c>
      <c r="G383" s="19">
        <v>17.649999999999999</v>
      </c>
      <c r="H383" s="18">
        <f t="shared" si="37"/>
        <v>0.78463094034378145</v>
      </c>
      <c r="I383" s="75">
        <f>(G383-D383)/(D383-E383)</f>
        <v>1.0472334682860995</v>
      </c>
    </row>
    <row r="384" spans="2:9" s="65" customFormat="1" ht="15" x14ac:dyDescent="0.25">
      <c r="B384" s="10">
        <v>43144</v>
      </c>
      <c r="C384" s="13" t="s">
        <v>125</v>
      </c>
      <c r="D384" s="16">
        <v>1.72</v>
      </c>
      <c r="E384" s="16">
        <v>0.89</v>
      </c>
      <c r="F384" s="12">
        <v>43147</v>
      </c>
      <c r="G384" s="19">
        <v>2.83</v>
      </c>
      <c r="H384" s="18">
        <f t="shared" si="37"/>
        <v>0.64534883720930236</v>
      </c>
      <c r="I384" s="75">
        <f t="shared" ref="I384" si="39">(G384-D384)/(D384-E384)</f>
        <v>1.3373493975903616</v>
      </c>
    </row>
    <row r="385" spans="2:9" ht="15" x14ac:dyDescent="0.25">
      <c r="B385" s="10">
        <v>43146</v>
      </c>
      <c r="C385" s="13" t="s">
        <v>142</v>
      </c>
      <c r="D385" s="16">
        <v>0.71</v>
      </c>
      <c r="E385" s="16">
        <v>0.19</v>
      </c>
      <c r="F385" s="12">
        <v>43151</v>
      </c>
      <c r="G385" s="19">
        <v>0.39</v>
      </c>
      <c r="H385" s="18">
        <f t="shared" si="37"/>
        <v>-0.45070422535211263</v>
      </c>
      <c r="I385" s="75">
        <f>(G385-D385)/(D385-E385)</f>
        <v>-0.61538461538461531</v>
      </c>
    </row>
    <row r="386" spans="2:9" ht="15" x14ac:dyDescent="0.25">
      <c r="B386" s="10">
        <v>43138</v>
      </c>
      <c r="C386" s="13" t="s">
        <v>121</v>
      </c>
      <c r="D386" s="16">
        <v>1.75</v>
      </c>
      <c r="E386" s="16">
        <v>0.47</v>
      </c>
      <c r="F386" s="12">
        <v>43153</v>
      </c>
      <c r="G386" s="19">
        <v>1.76</v>
      </c>
      <c r="H386" s="18">
        <f t="shared" si="37"/>
        <v>5.7142857142857828E-3</v>
      </c>
      <c r="I386" s="75">
        <f t="shared" ref="I386" si="40">(G386-D386)/(D386-E386)</f>
        <v>7.8125000000000069E-3</v>
      </c>
    </row>
    <row r="387" spans="2:9" ht="15" x14ac:dyDescent="0.25">
      <c r="B387" s="10">
        <v>43146</v>
      </c>
      <c r="C387" s="13" t="s">
        <v>135</v>
      </c>
      <c r="D387" s="16">
        <v>2.69</v>
      </c>
      <c r="E387" s="16">
        <v>0.36</v>
      </c>
      <c r="F387" s="12">
        <v>43153</v>
      </c>
      <c r="G387" s="19">
        <v>1.61</v>
      </c>
      <c r="H387" s="18">
        <f t="shared" si="37"/>
        <v>-0.4014869888475836</v>
      </c>
      <c r="I387" s="75">
        <f>(G387-D387)/(D387-E387)</f>
        <v>-0.46351931330472096</v>
      </c>
    </row>
    <row r="388" spans="2:9" ht="15" x14ac:dyDescent="0.25">
      <c r="B388" s="10">
        <v>43151</v>
      </c>
      <c r="C388" s="13" t="s">
        <v>148</v>
      </c>
      <c r="D388" s="16">
        <v>1.49</v>
      </c>
      <c r="E388" s="16">
        <v>0.85</v>
      </c>
      <c r="F388" s="12">
        <v>43153</v>
      </c>
      <c r="G388" s="19">
        <v>1.44</v>
      </c>
      <c r="H388" s="18">
        <f t="shared" si="37"/>
        <v>-3.3557046979865834E-2</v>
      </c>
      <c r="I388" s="75">
        <f t="shared" ref="I388:I389" si="41">(G388-D388)/(D388-E388)</f>
        <v>-7.8125000000000069E-2</v>
      </c>
    </row>
    <row r="389" spans="2:9" ht="15" x14ac:dyDescent="0.25">
      <c r="B389" s="10">
        <v>43140</v>
      </c>
      <c r="C389" s="13" t="s">
        <v>123</v>
      </c>
      <c r="D389" s="16">
        <v>2.79</v>
      </c>
      <c r="E389" s="16">
        <v>0.71</v>
      </c>
      <c r="F389" s="12">
        <v>43157</v>
      </c>
      <c r="G389" s="19">
        <v>2.4500000000000002</v>
      </c>
      <c r="H389" s="18">
        <f t="shared" si="37"/>
        <v>-0.12186379928315405</v>
      </c>
      <c r="I389" s="75">
        <f t="shared" si="41"/>
        <v>-0.16346153846153838</v>
      </c>
    </row>
    <row r="390" spans="2:9" ht="15" x14ac:dyDescent="0.25">
      <c r="B390" s="10">
        <v>43153</v>
      </c>
      <c r="C390" s="13" t="s">
        <v>154</v>
      </c>
      <c r="D390" s="16">
        <v>6.44</v>
      </c>
      <c r="E390" s="16">
        <v>4.13</v>
      </c>
      <c r="F390" s="12">
        <v>43157</v>
      </c>
      <c r="G390" s="19">
        <v>6.48</v>
      </c>
      <c r="H390" s="18">
        <f t="shared" si="37"/>
        <v>6.2111801242235032E-3</v>
      </c>
      <c r="I390" s="75">
        <f>(G390-D390)/(D390-E390)</f>
        <v>1.7316017316017326E-2</v>
      </c>
    </row>
    <row r="391" spans="2:9" ht="15" x14ac:dyDescent="0.25">
      <c r="B391" s="10">
        <v>43153</v>
      </c>
      <c r="C391" s="13" t="s">
        <v>155</v>
      </c>
      <c r="D391" s="16">
        <v>2.2200000000000002</v>
      </c>
      <c r="E391" s="16">
        <v>0.33</v>
      </c>
      <c r="F391" s="12">
        <v>43161</v>
      </c>
      <c r="G391" s="19">
        <v>3.48</v>
      </c>
      <c r="H391" s="18">
        <f t="shared" si="37"/>
        <v>0.56756756756756732</v>
      </c>
      <c r="I391" s="75">
        <f t="shared" ref="I391:I398" si="42">(G391-D391)/(D391-E391)</f>
        <v>0.66666666666666652</v>
      </c>
    </row>
    <row r="392" spans="2:9" ht="15" x14ac:dyDescent="0.25">
      <c r="B392" s="10">
        <v>43159</v>
      </c>
      <c r="C392" s="13" t="s">
        <v>166</v>
      </c>
      <c r="D392" s="16">
        <v>5.32</v>
      </c>
      <c r="E392" s="16">
        <v>2.78</v>
      </c>
      <c r="F392" s="12">
        <v>43164</v>
      </c>
      <c r="G392" s="19">
        <v>5.8</v>
      </c>
      <c r="H392" s="18">
        <f t="shared" si="37"/>
        <v>9.0225563909774431E-2</v>
      </c>
      <c r="I392" s="75">
        <f t="shared" si="42"/>
        <v>0.18897637795275568</v>
      </c>
    </row>
    <row r="393" spans="2:9" ht="15" x14ac:dyDescent="0.25">
      <c r="B393" s="10">
        <v>43164</v>
      </c>
      <c r="C393" s="13" t="s">
        <v>174</v>
      </c>
      <c r="D393" s="16">
        <v>0.52</v>
      </c>
      <c r="E393" s="16">
        <v>0.22</v>
      </c>
      <c r="F393" s="12">
        <v>43166</v>
      </c>
      <c r="G393" s="19">
        <v>0.67</v>
      </c>
      <c r="H393" s="18">
        <f t="shared" si="37"/>
        <v>0.28846153846153855</v>
      </c>
      <c r="I393" s="75">
        <f t="shared" si="42"/>
        <v>0.5</v>
      </c>
    </row>
    <row r="394" spans="2:9" ht="15" x14ac:dyDescent="0.25">
      <c r="B394" s="10">
        <v>43164</v>
      </c>
      <c r="C394" s="13" t="s">
        <v>173</v>
      </c>
      <c r="D394" s="16">
        <v>1.82</v>
      </c>
      <c r="E394" s="16">
        <v>0.37</v>
      </c>
      <c r="F394" s="12">
        <v>43166</v>
      </c>
      <c r="G394" s="19">
        <v>2.16</v>
      </c>
      <c r="H394" s="18">
        <f t="shared" si="37"/>
        <v>0.18681318681318682</v>
      </c>
      <c r="I394" s="75">
        <f t="shared" si="42"/>
        <v>0.23448275862068968</v>
      </c>
    </row>
    <row r="395" spans="2:9" s="65" customFormat="1" ht="15" x14ac:dyDescent="0.25">
      <c r="B395" s="10">
        <v>43165</v>
      </c>
      <c r="C395" s="13" t="s">
        <v>172</v>
      </c>
      <c r="D395" s="16">
        <v>4.4400000000000004</v>
      </c>
      <c r="E395" s="16">
        <v>1.2</v>
      </c>
      <c r="F395" s="12">
        <v>43166</v>
      </c>
      <c r="G395" s="19">
        <v>2.4500000000000002</v>
      </c>
      <c r="H395" s="18">
        <f t="shared" si="37"/>
        <v>-0.44819819819819817</v>
      </c>
      <c r="I395" s="75">
        <f t="shared" si="42"/>
        <v>-0.61419753086419759</v>
      </c>
    </row>
    <row r="396" spans="2:9" ht="15" x14ac:dyDescent="0.25">
      <c r="B396" s="10">
        <v>43167</v>
      </c>
      <c r="C396" s="13" t="s">
        <v>182</v>
      </c>
      <c r="D396" s="16">
        <v>3.76</v>
      </c>
      <c r="E396" s="16">
        <v>1.25</v>
      </c>
      <c r="F396" s="12">
        <v>43171</v>
      </c>
      <c r="G396" s="19">
        <v>5.3</v>
      </c>
      <c r="H396" s="18">
        <f t="shared" si="37"/>
        <v>0.40957446808510634</v>
      </c>
      <c r="I396" s="75">
        <f t="shared" si="42"/>
        <v>0.61354581673306785</v>
      </c>
    </row>
    <row r="397" spans="2:9" ht="15" x14ac:dyDescent="0.25">
      <c r="B397" s="10">
        <v>43165</v>
      </c>
      <c r="C397" s="13" t="s">
        <v>175</v>
      </c>
      <c r="D397" s="16">
        <v>0.25</v>
      </c>
      <c r="E397" s="16">
        <v>0.03</v>
      </c>
      <c r="F397" s="12">
        <v>43172</v>
      </c>
      <c r="G397" s="19">
        <v>8.5000000000000006E-2</v>
      </c>
      <c r="H397" s="18">
        <f t="shared" si="37"/>
        <v>-0.65999999999999992</v>
      </c>
      <c r="I397" s="75">
        <f t="shared" si="42"/>
        <v>-0.74999999999999989</v>
      </c>
    </row>
    <row r="398" spans="2:9" ht="15" x14ac:dyDescent="0.25">
      <c r="B398" s="10">
        <v>43167</v>
      </c>
      <c r="C398" s="13" t="s">
        <v>183</v>
      </c>
      <c r="D398" s="16">
        <v>4.68</v>
      </c>
      <c r="E398" s="16">
        <v>0.86</v>
      </c>
      <c r="F398" s="12">
        <v>43173</v>
      </c>
      <c r="G398" s="19">
        <v>7.98</v>
      </c>
      <c r="H398" s="18">
        <f t="shared" si="37"/>
        <v>0.70512820512820529</v>
      </c>
      <c r="I398" s="75">
        <f t="shared" si="42"/>
        <v>0.86387434554973841</v>
      </c>
    </row>
    <row r="399" spans="2:9" ht="15" x14ac:dyDescent="0.25">
      <c r="B399" s="10">
        <v>43166</v>
      </c>
      <c r="C399" s="13" t="s">
        <v>180</v>
      </c>
      <c r="D399" s="16">
        <v>4.08</v>
      </c>
      <c r="E399" s="16">
        <v>1.57</v>
      </c>
      <c r="F399" s="12">
        <v>42809</v>
      </c>
      <c r="G399" s="19">
        <v>2.57</v>
      </c>
      <c r="H399" s="18">
        <f t="shared" si="37"/>
        <v>-0.37009803921568629</v>
      </c>
      <c r="I399" s="75">
        <f>(G399-D399)/(D399-E399)</f>
        <v>-0.6015936254980081</v>
      </c>
    </row>
    <row r="400" spans="2:9" ht="15" x14ac:dyDescent="0.25">
      <c r="B400" s="10">
        <v>43181</v>
      </c>
      <c r="C400" s="13" t="s">
        <v>121</v>
      </c>
      <c r="D400" s="16">
        <v>1.41</v>
      </c>
      <c r="E400" s="16">
        <v>0.18</v>
      </c>
      <c r="F400" s="12">
        <v>43185</v>
      </c>
      <c r="G400" s="19">
        <v>1.34</v>
      </c>
      <c r="H400" s="18">
        <f t="shared" si="37"/>
        <v>-4.9645390070921835E-2</v>
      </c>
      <c r="I400" s="75">
        <f t="shared" ref="I400:I417" si="43">(G400-D400)/(D400-E400)</f>
        <v>-5.6910569105690929E-2</v>
      </c>
    </row>
    <row r="401" spans="2:9" ht="15" x14ac:dyDescent="0.25">
      <c r="B401" s="10">
        <v>43181</v>
      </c>
      <c r="C401" s="13" t="s">
        <v>195</v>
      </c>
      <c r="D401" s="16">
        <v>1.56</v>
      </c>
      <c r="E401" s="16">
        <v>0.7</v>
      </c>
      <c r="F401" s="12">
        <v>43185</v>
      </c>
      <c r="G401" s="19">
        <v>0.7</v>
      </c>
      <c r="H401" s="18">
        <f t="shared" si="37"/>
        <v>-0.55128205128205132</v>
      </c>
      <c r="I401" s="75">
        <f t="shared" si="43"/>
        <v>-1</v>
      </c>
    </row>
    <row r="402" spans="2:9" ht="15.75" customHeight="1" x14ac:dyDescent="0.25">
      <c r="B402" s="10">
        <v>43185</v>
      </c>
      <c r="C402" s="13" t="s">
        <v>200</v>
      </c>
      <c r="D402" s="16">
        <v>1.32</v>
      </c>
      <c r="E402" s="16">
        <v>0.27</v>
      </c>
      <c r="F402" s="12">
        <v>43187</v>
      </c>
      <c r="G402" s="19">
        <v>1.33</v>
      </c>
      <c r="H402" s="18">
        <f t="shared" si="37"/>
        <v>7.575757575757569E-3</v>
      </c>
      <c r="I402" s="75">
        <f t="shared" si="43"/>
        <v>9.5238095238095316E-3</v>
      </c>
    </row>
    <row r="403" spans="2:9" ht="15" x14ac:dyDescent="0.25">
      <c r="B403" s="10">
        <v>43185</v>
      </c>
      <c r="C403" s="13" t="s">
        <v>201</v>
      </c>
      <c r="D403" s="16">
        <v>4.2</v>
      </c>
      <c r="E403" s="16">
        <v>0.6</v>
      </c>
      <c r="F403" s="12">
        <v>43187</v>
      </c>
      <c r="G403" s="19">
        <v>4.9000000000000004</v>
      </c>
      <c r="H403" s="18">
        <f t="shared" si="37"/>
        <v>0.16666666666666674</v>
      </c>
      <c r="I403" s="75">
        <f t="shared" si="43"/>
        <v>0.19444444444444448</v>
      </c>
    </row>
    <row r="404" spans="2:9" ht="15" x14ac:dyDescent="0.25">
      <c r="B404" s="10">
        <v>43185</v>
      </c>
      <c r="C404" s="13" t="s">
        <v>202</v>
      </c>
      <c r="D404" s="16">
        <v>0.99</v>
      </c>
      <c r="E404" s="16">
        <v>0.16</v>
      </c>
      <c r="F404" s="12">
        <v>43186</v>
      </c>
      <c r="G404" s="19">
        <v>0.99</v>
      </c>
      <c r="H404" s="18">
        <f t="shared" si="37"/>
        <v>0</v>
      </c>
      <c r="I404" s="75">
        <f t="shared" si="43"/>
        <v>0</v>
      </c>
    </row>
    <row r="405" spans="2:9" ht="15" x14ac:dyDescent="0.25">
      <c r="B405" s="10">
        <v>43186</v>
      </c>
      <c r="C405" s="13" t="s">
        <v>205</v>
      </c>
      <c r="D405" s="16">
        <v>2.52</v>
      </c>
      <c r="E405" s="16">
        <v>0.59</v>
      </c>
      <c r="F405" s="12">
        <v>43186</v>
      </c>
      <c r="G405" s="19">
        <v>1E-3</v>
      </c>
      <c r="H405" s="18">
        <f t="shared" si="37"/>
        <v>-0.9996031746031746</v>
      </c>
      <c r="I405" s="75">
        <f t="shared" si="43"/>
        <v>-1.3051813471502591</v>
      </c>
    </row>
    <row r="406" spans="2:9" ht="15" x14ac:dyDescent="0.25">
      <c r="B406" s="10">
        <v>43188</v>
      </c>
      <c r="C406" s="13" t="s">
        <v>211</v>
      </c>
      <c r="D406" s="16">
        <v>7.16</v>
      </c>
      <c r="E406" s="16">
        <v>3.1</v>
      </c>
      <c r="F406" s="12">
        <v>43192</v>
      </c>
      <c r="G406" s="19">
        <v>1E-3</v>
      </c>
      <c r="H406" s="18">
        <f t="shared" si="37"/>
        <v>-0.99986033519553075</v>
      </c>
      <c r="I406" s="75">
        <f t="shared" si="43"/>
        <v>-1.7633004926108371</v>
      </c>
    </row>
    <row r="407" spans="2:9" ht="15" x14ac:dyDescent="0.25">
      <c r="B407" s="10">
        <v>43186</v>
      </c>
      <c r="C407" s="13" t="s">
        <v>206</v>
      </c>
      <c r="D407" s="16">
        <v>0.67</v>
      </c>
      <c r="E407" s="16">
        <v>0.18</v>
      </c>
      <c r="F407" s="12">
        <v>43193</v>
      </c>
      <c r="G407" s="19">
        <v>0.33</v>
      </c>
      <c r="H407" s="18">
        <f t="shared" si="37"/>
        <v>-0.5074626865671642</v>
      </c>
      <c r="I407" s="75">
        <f t="shared" si="43"/>
        <v>-0.69387755102040816</v>
      </c>
    </row>
    <row r="408" spans="2:9" ht="15" x14ac:dyDescent="0.25">
      <c r="B408" s="10">
        <v>43188</v>
      </c>
      <c r="C408" s="13" t="s">
        <v>210</v>
      </c>
      <c r="D408" s="16">
        <v>4.38</v>
      </c>
      <c r="E408" s="16">
        <v>1.8</v>
      </c>
      <c r="F408" s="12">
        <v>43194</v>
      </c>
      <c r="G408" s="19">
        <v>1.75</v>
      </c>
      <c r="H408" s="18">
        <f t="shared" si="37"/>
        <v>-0.6004566210045662</v>
      </c>
      <c r="I408" s="75">
        <f t="shared" si="43"/>
        <v>-1.0193798449612403</v>
      </c>
    </row>
    <row r="409" spans="2:9" ht="15" x14ac:dyDescent="0.25">
      <c r="B409" s="10">
        <v>43193</v>
      </c>
      <c r="C409" s="13" t="s">
        <v>215</v>
      </c>
      <c r="D409" s="16">
        <v>0.92</v>
      </c>
      <c r="E409" s="16">
        <v>0.13</v>
      </c>
      <c r="F409" s="12">
        <v>43194</v>
      </c>
      <c r="G409" s="19">
        <v>0.72</v>
      </c>
      <c r="H409" s="18">
        <f t="shared" si="37"/>
        <v>-0.21739130434782616</v>
      </c>
      <c r="I409" s="75">
        <f t="shared" si="43"/>
        <v>-0.25316455696202539</v>
      </c>
    </row>
    <row r="410" spans="2:9" ht="15" x14ac:dyDescent="0.25">
      <c r="B410" s="10">
        <v>43194</v>
      </c>
      <c r="C410" s="13" t="s">
        <v>216</v>
      </c>
      <c r="D410" s="16">
        <v>5.24</v>
      </c>
      <c r="E410" s="16">
        <v>1.61</v>
      </c>
      <c r="F410" s="12">
        <v>43194</v>
      </c>
      <c r="G410" s="19">
        <v>3.24</v>
      </c>
      <c r="H410" s="18">
        <f t="shared" si="37"/>
        <v>-0.38167938931297707</v>
      </c>
      <c r="I410" s="75">
        <f t="shared" si="43"/>
        <v>-0.55096418732782371</v>
      </c>
    </row>
    <row r="411" spans="2:9" ht="15" x14ac:dyDescent="0.25">
      <c r="B411" s="10">
        <v>43194</v>
      </c>
      <c r="C411" s="13" t="s">
        <v>219</v>
      </c>
      <c r="D411" s="16">
        <v>0.7</v>
      </c>
      <c r="E411" s="16">
        <v>0.21</v>
      </c>
      <c r="F411" s="12">
        <v>42831</v>
      </c>
      <c r="G411" s="19">
        <v>0.73</v>
      </c>
      <c r="H411" s="18">
        <f t="shared" si="37"/>
        <v>4.2857142857142927E-2</v>
      </c>
      <c r="I411" s="75">
        <f t="shared" si="43"/>
        <v>6.1224489795918421E-2</v>
      </c>
    </row>
    <row r="412" spans="2:9" x14ac:dyDescent="0.3">
      <c r="B412" s="10">
        <v>43194</v>
      </c>
      <c r="C412" s="13" t="s">
        <v>217</v>
      </c>
      <c r="D412" s="16">
        <v>0.69</v>
      </c>
      <c r="E412" s="16">
        <v>0.3</v>
      </c>
      <c r="F412" s="12">
        <v>43199</v>
      </c>
      <c r="G412" s="19">
        <v>1.04</v>
      </c>
      <c r="H412" s="18">
        <f t="shared" si="37"/>
        <v>0.50724637681159446</v>
      </c>
      <c r="I412" s="75">
        <f t="shared" si="43"/>
        <v>0.8974358974358978</v>
      </c>
    </row>
    <row r="413" spans="2:9" ht="15" x14ac:dyDescent="0.25">
      <c r="B413" s="10">
        <v>43196</v>
      </c>
      <c r="C413" s="13" t="s">
        <v>223</v>
      </c>
      <c r="D413" s="16">
        <v>3.42</v>
      </c>
      <c r="E413" s="16">
        <v>1.5</v>
      </c>
      <c r="F413" s="12">
        <v>43200</v>
      </c>
      <c r="G413" s="19">
        <v>2.84</v>
      </c>
      <c r="H413" s="18">
        <f t="shared" si="37"/>
        <v>-0.16959064327485385</v>
      </c>
      <c r="I413" s="75">
        <f t="shared" si="43"/>
        <v>-0.30208333333333337</v>
      </c>
    </row>
    <row r="414" spans="2:9" ht="15" x14ac:dyDescent="0.25">
      <c r="B414" s="10">
        <v>43194</v>
      </c>
      <c r="C414" s="13" t="s">
        <v>218</v>
      </c>
      <c r="D414" s="16">
        <v>4.16</v>
      </c>
      <c r="E414" s="16">
        <v>1.82</v>
      </c>
      <c r="F414" s="12">
        <v>43200</v>
      </c>
      <c r="G414" s="19">
        <v>7.82</v>
      </c>
      <c r="H414" s="18">
        <f t="shared" si="37"/>
        <v>0.87980769230769229</v>
      </c>
      <c r="I414" s="75">
        <f t="shared" si="43"/>
        <v>1.5641025641025643</v>
      </c>
    </row>
    <row r="415" spans="2:9" ht="15" x14ac:dyDescent="0.25">
      <c r="B415" s="10">
        <v>43195</v>
      </c>
      <c r="C415" s="13" t="s">
        <v>221</v>
      </c>
      <c r="D415" s="16">
        <v>1.0900000000000001</v>
      </c>
      <c r="E415" s="16">
        <v>0.16</v>
      </c>
      <c r="F415" s="12">
        <v>43201</v>
      </c>
      <c r="G415" s="19">
        <v>0.42</v>
      </c>
      <c r="H415" s="18">
        <f t="shared" si="37"/>
        <v>-0.6146788990825689</v>
      </c>
      <c r="I415" s="75">
        <f t="shared" si="43"/>
        <v>-0.72043010752688186</v>
      </c>
    </row>
    <row r="416" spans="2:9" ht="15.75" customHeight="1" x14ac:dyDescent="0.25">
      <c r="B416" s="10">
        <v>43199</v>
      </c>
      <c r="C416" s="13" t="s">
        <v>225</v>
      </c>
      <c r="D416" s="16">
        <v>1.25</v>
      </c>
      <c r="E416" s="16">
        <v>0.12</v>
      </c>
      <c r="F416" s="12">
        <v>43201</v>
      </c>
      <c r="G416" s="19">
        <v>1.27</v>
      </c>
      <c r="H416" s="18">
        <f t="shared" si="37"/>
        <v>1.6000000000000014E-2</v>
      </c>
      <c r="I416" s="75">
        <f t="shared" si="43"/>
        <v>1.7699115044247805E-2</v>
      </c>
    </row>
    <row r="417" spans="2:9" ht="15" x14ac:dyDescent="0.25">
      <c r="B417" s="10">
        <v>43200</v>
      </c>
      <c r="C417" s="13" t="s">
        <v>227</v>
      </c>
      <c r="D417" s="16">
        <v>6.28</v>
      </c>
      <c r="E417" s="16">
        <v>2.41</v>
      </c>
      <c r="F417" s="12">
        <v>43201</v>
      </c>
      <c r="G417" s="19">
        <v>4.82</v>
      </c>
      <c r="H417" s="18">
        <f t="shared" si="37"/>
        <v>-0.23248407643312097</v>
      </c>
      <c r="I417" s="75">
        <f t="shared" si="43"/>
        <v>-0.37726098191214469</v>
      </c>
    </row>
    <row r="418" spans="2:9" ht="15" x14ac:dyDescent="0.25">
      <c r="B418" s="10">
        <v>43202</v>
      </c>
      <c r="C418" s="13" t="s">
        <v>230</v>
      </c>
      <c r="D418" s="16">
        <v>0.83499999999999996</v>
      </c>
      <c r="E418" s="16">
        <v>0.2</v>
      </c>
      <c r="F418" s="12">
        <v>43207</v>
      </c>
      <c r="G418" s="19">
        <v>1.18</v>
      </c>
      <c r="H418" s="18">
        <f t="shared" si="37"/>
        <v>0.41317365269461082</v>
      </c>
      <c r="I418" s="75">
        <f>(G418-D418)/(D418-E418)/2</f>
        <v>0.27165354330708658</v>
      </c>
    </row>
    <row r="419" spans="2:9" ht="15" x14ac:dyDescent="0.25">
      <c r="B419" s="10">
        <v>43208</v>
      </c>
      <c r="C419" s="13" t="s">
        <v>255</v>
      </c>
      <c r="D419" s="16">
        <v>2.95</v>
      </c>
      <c r="E419" s="16">
        <v>1.9</v>
      </c>
      <c r="F419" s="12">
        <v>43210</v>
      </c>
      <c r="G419" s="19">
        <v>1.9</v>
      </c>
      <c r="H419" s="18">
        <f t="shared" si="37"/>
        <v>-0.35593220338983056</v>
      </c>
      <c r="I419" s="75">
        <f t="shared" ref="I419:I428" si="44">(G419-D419)/(D419-E419)</f>
        <v>-1</v>
      </c>
    </row>
    <row r="420" spans="2:9" ht="15" x14ac:dyDescent="0.25">
      <c r="B420" s="10">
        <v>43209</v>
      </c>
      <c r="C420" s="13" t="s">
        <v>236</v>
      </c>
      <c r="D420" s="16">
        <v>4.84</v>
      </c>
      <c r="E420" s="16">
        <v>2</v>
      </c>
      <c r="F420" s="12">
        <v>43213</v>
      </c>
      <c r="G420" s="19">
        <v>5.26</v>
      </c>
      <c r="H420" s="18">
        <f t="shared" si="37"/>
        <v>8.6776859504132275E-2</v>
      </c>
      <c r="I420" s="75">
        <f t="shared" si="44"/>
        <v>0.14788732394366194</v>
      </c>
    </row>
    <row r="421" spans="2:9" ht="15" x14ac:dyDescent="0.25">
      <c r="B421" s="10">
        <v>43207</v>
      </c>
      <c r="C421" s="13" t="s">
        <v>234</v>
      </c>
      <c r="D421" s="16">
        <v>1.07</v>
      </c>
      <c r="E421" s="16">
        <v>0.59</v>
      </c>
      <c r="F421" s="12">
        <v>43213</v>
      </c>
      <c r="G421" s="19">
        <v>1.1499999999999999</v>
      </c>
      <c r="H421" s="18">
        <f t="shared" si="37"/>
        <v>7.4766355140186702E-2</v>
      </c>
      <c r="I421" s="75">
        <f t="shared" si="44"/>
        <v>0.16666666666666632</v>
      </c>
    </row>
    <row r="422" spans="2:9" ht="15" x14ac:dyDescent="0.25">
      <c r="B422" s="10">
        <v>43213</v>
      </c>
      <c r="C422" s="13" t="s">
        <v>243</v>
      </c>
      <c r="D422" s="16">
        <v>8.31</v>
      </c>
      <c r="E422" s="16">
        <v>3.07</v>
      </c>
      <c r="F422" s="12">
        <v>43215</v>
      </c>
      <c r="G422" s="19">
        <v>12.12</v>
      </c>
      <c r="H422" s="18">
        <f t="shared" si="37"/>
        <v>0.45848375451263523</v>
      </c>
      <c r="I422" s="75">
        <f t="shared" si="44"/>
        <v>0.72709923664122111</v>
      </c>
    </row>
    <row r="423" spans="2:9" ht="15" x14ac:dyDescent="0.25">
      <c r="B423" s="10">
        <v>43214</v>
      </c>
      <c r="C423" s="13" t="s">
        <v>244</v>
      </c>
      <c r="D423" s="16">
        <v>3.91</v>
      </c>
      <c r="E423" s="16">
        <v>1.47</v>
      </c>
      <c r="F423" s="12">
        <v>43215</v>
      </c>
      <c r="G423" s="19">
        <v>4.74</v>
      </c>
      <c r="H423" s="18">
        <f t="shared" si="37"/>
        <v>0.21227621483375958</v>
      </c>
      <c r="I423" s="75">
        <f t="shared" si="44"/>
        <v>0.3401639344262295</v>
      </c>
    </row>
    <row r="424" spans="2:9" ht="15.75" customHeight="1" x14ac:dyDescent="0.25">
      <c r="B424" s="10">
        <v>43215</v>
      </c>
      <c r="C424" s="13" t="s">
        <v>253</v>
      </c>
      <c r="D424" s="16">
        <v>4.9400000000000004</v>
      </c>
      <c r="E424" s="16">
        <v>2.4300000000000002</v>
      </c>
      <c r="F424" s="12">
        <v>43216</v>
      </c>
      <c r="G424" s="19">
        <v>4.4400000000000004</v>
      </c>
      <c r="H424" s="18">
        <f t="shared" si="37"/>
        <v>-0.10121457489878538</v>
      </c>
      <c r="I424" s="75">
        <f t="shared" si="44"/>
        <v>-0.19920318725099601</v>
      </c>
    </row>
    <row r="425" spans="2:9" ht="15.75" customHeight="1" x14ac:dyDescent="0.25">
      <c r="B425" s="10">
        <v>43217</v>
      </c>
      <c r="C425" s="13" t="s">
        <v>256</v>
      </c>
      <c r="D425" s="16">
        <v>2.57</v>
      </c>
      <c r="E425" s="16">
        <v>0.71</v>
      </c>
      <c r="F425" s="12">
        <v>43220</v>
      </c>
      <c r="G425" s="19">
        <v>1.9</v>
      </c>
      <c r="H425" s="18">
        <f t="shared" si="37"/>
        <v>-0.26070038910505833</v>
      </c>
      <c r="I425" s="75">
        <f t="shared" si="44"/>
        <v>-0.36021505376344087</v>
      </c>
    </row>
    <row r="426" spans="2:9" ht="15.75" customHeight="1" x14ac:dyDescent="0.25">
      <c r="B426" s="10">
        <v>43217</v>
      </c>
      <c r="C426" s="13" t="s">
        <v>254</v>
      </c>
      <c r="D426" s="16">
        <v>4.01</v>
      </c>
      <c r="E426" s="16">
        <v>1.64</v>
      </c>
      <c r="F426" s="12">
        <v>43222</v>
      </c>
      <c r="G426" s="19">
        <v>5.41</v>
      </c>
      <c r="H426" s="18">
        <f t="shared" si="37"/>
        <v>0.3491271820448878</v>
      </c>
      <c r="I426" s="75">
        <f t="shared" si="44"/>
        <v>0.59071729957805919</v>
      </c>
    </row>
    <row r="427" spans="2:9" ht="15" x14ac:dyDescent="0.25">
      <c r="B427" s="10">
        <v>43213</v>
      </c>
      <c r="C427" s="13" t="s">
        <v>241</v>
      </c>
      <c r="D427" s="16">
        <v>1.56</v>
      </c>
      <c r="E427" s="16">
        <v>0.16</v>
      </c>
      <c r="F427" s="12">
        <v>43227</v>
      </c>
      <c r="G427" s="19">
        <v>3.71</v>
      </c>
      <c r="H427" s="18">
        <f t="shared" ref="H427:H490" si="45">(G427/D427-1)</f>
        <v>1.3782051282051282</v>
      </c>
      <c r="I427" s="75">
        <f t="shared" si="44"/>
        <v>1.5357142857142856</v>
      </c>
    </row>
    <row r="428" spans="2:9" ht="15" x14ac:dyDescent="0.25">
      <c r="B428" s="10">
        <v>43217</v>
      </c>
      <c r="C428" s="13" t="s">
        <v>261</v>
      </c>
      <c r="D428" s="16">
        <v>3.81</v>
      </c>
      <c r="E428" s="16">
        <v>1.38</v>
      </c>
      <c r="F428" s="12">
        <v>43231</v>
      </c>
      <c r="G428" s="19">
        <v>4.0999999999999996</v>
      </c>
      <c r="H428" s="18">
        <f t="shared" si="45"/>
        <v>7.6115485564304253E-2</v>
      </c>
      <c r="I428" s="75">
        <f t="shared" si="44"/>
        <v>0.11934156378600805</v>
      </c>
    </row>
    <row r="429" spans="2:9" ht="15" x14ac:dyDescent="0.25">
      <c r="B429" s="10">
        <v>43224</v>
      </c>
      <c r="C429" s="13" t="s">
        <v>263</v>
      </c>
      <c r="D429" s="16">
        <v>4.54</v>
      </c>
      <c r="E429" s="16">
        <v>1.42</v>
      </c>
      <c r="F429" s="12">
        <v>43235</v>
      </c>
      <c r="G429" s="19">
        <v>2.64</v>
      </c>
      <c r="H429" s="18">
        <f t="shared" si="45"/>
        <v>-0.41850220264317173</v>
      </c>
      <c r="I429" s="75">
        <f>(G429-D429)/(D429-E429)</f>
        <v>-0.60897435897435892</v>
      </c>
    </row>
    <row r="430" spans="2:9" ht="15.75" customHeight="1" x14ac:dyDescent="0.25">
      <c r="B430" s="10">
        <v>43235</v>
      </c>
      <c r="C430" s="13" t="s">
        <v>268</v>
      </c>
      <c r="D430" s="16">
        <v>1.36</v>
      </c>
      <c r="E430" s="16">
        <v>0.12</v>
      </c>
      <c r="F430" s="12">
        <v>43242</v>
      </c>
      <c r="G430" s="19">
        <v>2.31</v>
      </c>
      <c r="H430" s="18">
        <f t="shared" si="45"/>
        <v>0.69852941176470584</v>
      </c>
      <c r="I430" s="75">
        <f t="shared" ref="I430:I431" si="46">(G430-D430)/(D430-E430)</f>
        <v>0.76612903225806439</v>
      </c>
    </row>
    <row r="431" spans="2:9" ht="15" x14ac:dyDescent="0.25">
      <c r="B431" s="10">
        <v>43243</v>
      </c>
      <c r="C431" s="13" t="s">
        <v>274</v>
      </c>
      <c r="D431" s="16">
        <v>1.57</v>
      </c>
      <c r="E431" s="16">
        <v>0.11</v>
      </c>
      <c r="F431" s="12">
        <v>43249</v>
      </c>
      <c r="G431" s="19">
        <v>2.56</v>
      </c>
      <c r="H431" s="18">
        <f t="shared" si="45"/>
        <v>0.63057324840764317</v>
      </c>
      <c r="I431" s="75">
        <f t="shared" si="46"/>
        <v>0.67808219178082196</v>
      </c>
    </row>
    <row r="432" spans="2:9" s="65" customFormat="1" ht="15" x14ac:dyDescent="0.25">
      <c r="B432" s="10">
        <v>43244</v>
      </c>
      <c r="C432" s="13" t="s">
        <v>350</v>
      </c>
      <c r="D432" s="16">
        <v>1.63</v>
      </c>
      <c r="E432" s="16">
        <v>0.79</v>
      </c>
      <c r="F432" s="12">
        <v>43249</v>
      </c>
      <c r="G432" s="19">
        <v>2.81</v>
      </c>
      <c r="H432" s="18">
        <f t="shared" si="45"/>
        <v>0.7239263803680982</v>
      </c>
      <c r="I432" s="75">
        <f t="shared" ref="I432:I434" si="47">(G432-D432)/(D432-E432)</f>
        <v>1.4047619047619051</v>
      </c>
    </row>
    <row r="433" spans="2:9" ht="15" x14ac:dyDescent="0.25">
      <c r="B433" s="10">
        <v>43248</v>
      </c>
      <c r="C433" s="13" t="s">
        <v>282</v>
      </c>
      <c r="D433" s="16">
        <v>2.64</v>
      </c>
      <c r="E433" s="16">
        <v>0.33</v>
      </c>
      <c r="F433" s="12">
        <v>43249</v>
      </c>
      <c r="G433" s="19">
        <v>3.26</v>
      </c>
      <c r="H433" s="18">
        <f t="shared" si="45"/>
        <v>0.23484848484848464</v>
      </c>
      <c r="I433" s="75">
        <f t="shared" si="47"/>
        <v>0.26839826839826825</v>
      </c>
    </row>
    <row r="434" spans="2:9" s="65" customFormat="1" ht="15" x14ac:dyDescent="0.25">
      <c r="B434" s="10">
        <v>43242</v>
      </c>
      <c r="C434" s="13" t="s">
        <v>270</v>
      </c>
      <c r="D434" s="16">
        <v>1.55</v>
      </c>
      <c r="E434" s="16">
        <v>0.19</v>
      </c>
      <c r="F434" s="12">
        <v>43249</v>
      </c>
      <c r="G434" s="19">
        <v>1.44</v>
      </c>
      <c r="H434" s="18">
        <f t="shared" si="45"/>
        <v>-7.0967741935483941E-2</v>
      </c>
      <c r="I434" s="75">
        <f t="shared" si="47"/>
        <v>-8.088235294117653E-2</v>
      </c>
    </row>
    <row r="435" spans="2:9" ht="15" x14ac:dyDescent="0.25">
      <c r="B435" s="10">
        <v>43243</v>
      </c>
      <c r="C435" s="13" t="s">
        <v>277</v>
      </c>
      <c r="D435" s="16">
        <v>3.16</v>
      </c>
      <c r="E435" s="16">
        <v>1.5</v>
      </c>
      <c r="F435" s="12">
        <v>43249</v>
      </c>
      <c r="G435" s="19">
        <v>5.93</v>
      </c>
      <c r="H435" s="18">
        <f t="shared" si="45"/>
        <v>0.87658227848101244</v>
      </c>
      <c r="I435" s="75">
        <f>(G435-D435)/(D435-E435)</f>
        <v>1.6686746987951804</v>
      </c>
    </row>
    <row r="436" spans="2:9" ht="15" x14ac:dyDescent="0.25">
      <c r="B436" s="10">
        <v>43242</v>
      </c>
      <c r="C436" s="13" t="s">
        <v>271</v>
      </c>
      <c r="D436" s="16">
        <v>3.52</v>
      </c>
      <c r="E436" s="16">
        <v>2.2799999999999998</v>
      </c>
      <c r="F436" s="12">
        <v>43249</v>
      </c>
      <c r="G436" s="19">
        <v>3.55</v>
      </c>
      <c r="H436" s="18">
        <f t="shared" si="45"/>
        <v>8.5227272727272929E-3</v>
      </c>
      <c r="I436" s="75">
        <f t="shared" ref="I436:I444" si="48">(G436-D436)/(D436-E436)</f>
        <v>2.4193548387096614E-2</v>
      </c>
    </row>
    <row r="437" spans="2:9" ht="15.75" customHeight="1" x14ac:dyDescent="0.25">
      <c r="B437" s="10">
        <v>43250</v>
      </c>
      <c r="C437" s="13" t="s">
        <v>286</v>
      </c>
      <c r="D437" s="16">
        <v>1.1399999999999999</v>
      </c>
      <c r="E437" s="16">
        <v>0.04</v>
      </c>
      <c r="F437" s="12">
        <v>43256</v>
      </c>
      <c r="G437" s="19">
        <v>1.61</v>
      </c>
      <c r="H437" s="18">
        <f t="shared" si="45"/>
        <v>0.41228070175438614</v>
      </c>
      <c r="I437" s="75">
        <f t="shared" si="48"/>
        <v>0.42727272727272753</v>
      </c>
    </row>
    <row r="438" spans="2:9" ht="15" x14ac:dyDescent="0.25">
      <c r="B438" s="10">
        <v>43263</v>
      </c>
      <c r="C438" s="13" t="s">
        <v>298</v>
      </c>
      <c r="D438" s="16">
        <v>4.49</v>
      </c>
      <c r="E438" s="16">
        <v>2.86</v>
      </c>
      <c r="F438" s="12">
        <v>43265</v>
      </c>
      <c r="G438" s="19">
        <v>3.74</v>
      </c>
      <c r="H438" s="18">
        <f t="shared" si="45"/>
        <v>-0.16703786191536751</v>
      </c>
      <c r="I438" s="75">
        <f t="shared" si="48"/>
        <v>-0.46012269938650296</v>
      </c>
    </row>
    <row r="439" spans="2:9" s="65" customFormat="1" ht="15" x14ac:dyDescent="0.25">
      <c r="B439" s="10">
        <v>43265</v>
      </c>
      <c r="C439" s="13" t="s">
        <v>299</v>
      </c>
      <c r="D439" s="16">
        <v>0.82</v>
      </c>
      <c r="E439" s="16">
        <v>0.4</v>
      </c>
      <c r="F439" s="12">
        <v>43266</v>
      </c>
      <c r="G439" s="19">
        <v>0.71</v>
      </c>
      <c r="H439" s="18">
        <f t="shared" si="45"/>
        <v>-0.13414634146341464</v>
      </c>
      <c r="I439" s="75">
        <f t="shared" si="48"/>
        <v>-0.26190476190476192</v>
      </c>
    </row>
    <row r="440" spans="2:9" ht="15" x14ac:dyDescent="0.25">
      <c r="B440" s="10">
        <v>43255</v>
      </c>
      <c r="C440" s="13" t="s">
        <v>290</v>
      </c>
      <c r="D440" s="16">
        <v>1.23</v>
      </c>
      <c r="E440" s="16">
        <v>0.04</v>
      </c>
      <c r="F440" s="12">
        <v>43273</v>
      </c>
      <c r="G440" s="19">
        <v>1.71</v>
      </c>
      <c r="H440" s="18">
        <f t="shared" si="45"/>
        <v>0.39024390243902429</v>
      </c>
      <c r="I440" s="75">
        <f t="shared" si="48"/>
        <v>0.40336134453781514</v>
      </c>
    </row>
    <row r="441" spans="2:9" ht="15" x14ac:dyDescent="0.25">
      <c r="B441" s="10">
        <v>43273</v>
      </c>
      <c r="C441" s="13" t="s">
        <v>304</v>
      </c>
      <c r="D441" s="16">
        <v>2.78</v>
      </c>
      <c r="E441" s="16">
        <v>1.18</v>
      </c>
      <c r="F441" s="12">
        <v>43277</v>
      </c>
      <c r="G441" s="19">
        <v>4.6399999999999997</v>
      </c>
      <c r="H441" s="18">
        <f t="shared" si="45"/>
        <v>0.66906474820143891</v>
      </c>
      <c r="I441" s="75">
        <f t="shared" si="48"/>
        <v>1.1625000000000001</v>
      </c>
    </row>
    <row r="442" spans="2:9" ht="15" x14ac:dyDescent="0.25">
      <c r="B442" s="10">
        <v>43257</v>
      </c>
      <c r="C442" s="13" t="s">
        <v>293</v>
      </c>
      <c r="D442" s="16">
        <v>2.72</v>
      </c>
      <c r="E442" s="16">
        <v>0.54</v>
      </c>
      <c r="F442" s="12">
        <v>43279</v>
      </c>
      <c r="G442" s="19">
        <v>2.63</v>
      </c>
      <c r="H442" s="18">
        <f t="shared" si="45"/>
        <v>-3.3088235294117752E-2</v>
      </c>
      <c r="I442" s="75">
        <f t="shared" si="48"/>
        <v>-4.1284403669724905E-2</v>
      </c>
    </row>
    <row r="443" spans="2:9" ht="15" x14ac:dyDescent="0.25">
      <c r="B443" s="10">
        <v>43272</v>
      </c>
      <c r="C443" s="13" t="s">
        <v>303</v>
      </c>
      <c r="D443" s="16">
        <v>3.63</v>
      </c>
      <c r="E443" s="16">
        <v>2.25</v>
      </c>
      <c r="F443" s="12">
        <v>43279</v>
      </c>
      <c r="G443" s="19">
        <v>2.25</v>
      </c>
      <c r="H443" s="18">
        <f t="shared" si="45"/>
        <v>-0.3801652892561983</v>
      </c>
      <c r="I443" s="75">
        <f t="shared" si="48"/>
        <v>-1</v>
      </c>
    </row>
    <row r="444" spans="2:9" ht="15" x14ac:dyDescent="0.25">
      <c r="B444" s="10">
        <v>43278</v>
      </c>
      <c r="C444" s="13" t="s">
        <v>305</v>
      </c>
      <c r="D444" s="16">
        <v>2.12</v>
      </c>
      <c r="E444" s="16">
        <v>0.54</v>
      </c>
      <c r="F444" s="12">
        <v>43284</v>
      </c>
      <c r="G444" s="19">
        <v>1.19</v>
      </c>
      <c r="H444" s="18">
        <f t="shared" si="45"/>
        <v>-0.43867924528301894</v>
      </c>
      <c r="I444" s="75">
        <f t="shared" si="48"/>
        <v>-0.58860759493670889</v>
      </c>
    </row>
    <row r="445" spans="2:9" ht="15" x14ac:dyDescent="0.25">
      <c r="B445" s="10">
        <v>43250</v>
      </c>
      <c r="C445" s="13" t="s">
        <v>283</v>
      </c>
      <c r="D445" s="16">
        <v>4.53</v>
      </c>
      <c r="E445" s="16">
        <v>1.95</v>
      </c>
      <c r="F445" s="12">
        <v>43285</v>
      </c>
      <c r="G445" s="19">
        <v>5.01</v>
      </c>
      <c r="H445" s="18">
        <f t="shared" si="45"/>
        <v>0.10596026490066213</v>
      </c>
      <c r="I445" s="75">
        <f>(G445-D445)/(D445-E445)</f>
        <v>0.18604651162790678</v>
      </c>
    </row>
    <row r="446" spans="2:9" ht="15" x14ac:dyDescent="0.25">
      <c r="B446" s="10">
        <v>43285</v>
      </c>
      <c r="C446" s="13" t="s">
        <v>330</v>
      </c>
      <c r="D446" s="16">
        <v>2.0499999999999998</v>
      </c>
      <c r="E446" s="16">
        <v>0.39</v>
      </c>
      <c r="F446" s="12">
        <v>43287</v>
      </c>
      <c r="G446" s="19">
        <v>1.29</v>
      </c>
      <c r="H446" s="18">
        <f t="shared" si="45"/>
        <v>-0.37073170731707306</v>
      </c>
      <c r="I446" s="75">
        <f t="shared" ref="I446:I465" si="49">(G446-D446)/(D446-E446)</f>
        <v>-0.45783132530120479</v>
      </c>
    </row>
    <row r="447" spans="2:9" ht="15" x14ac:dyDescent="0.25">
      <c r="B447" s="10">
        <v>43285</v>
      </c>
      <c r="C447" s="13" t="s">
        <v>308</v>
      </c>
      <c r="D447" s="16">
        <v>0.86</v>
      </c>
      <c r="E447" s="16">
        <v>0.47</v>
      </c>
      <c r="F447" s="12">
        <v>43292</v>
      </c>
      <c r="G447" s="19">
        <v>0.84</v>
      </c>
      <c r="H447" s="18">
        <f t="shared" si="45"/>
        <v>-2.3255813953488413E-2</v>
      </c>
      <c r="I447" s="75">
        <f t="shared" si="49"/>
        <v>-5.1282051282051329E-2</v>
      </c>
    </row>
    <row r="448" spans="2:9" s="65" customFormat="1" ht="15" x14ac:dyDescent="0.25">
      <c r="B448" s="10">
        <v>43286</v>
      </c>
      <c r="C448" s="13" t="s">
        <v>290</v>
      </c>
      <c r="D448" s="16">
        <v>1.41</v>
      </c>
      <c r="E448" s="16">
        <v>0.57999999999999996</v>
      </c>
      <c r="F448" s="12">
        <v>43292</v>
      </c>
      <c r="G448" s="19">
        <v>1.1499999999999999</v>
      </c>
      <c r="H448" s="18">
        <f t="shared" si="45"/>
        <v>-0.18439716312056742</v>
      </c>
      <c r="I448" s="75">
        <f t="shared" si="49"/>
        <v>-0.31325301204819278</v>
      </c>
    </row>
    <row r="449" spans="2:9" ht="15.75" customHeight="1" x14ac:dyDescent="0.25">
      <c r="B449" s="10">
        <v>43291</v>
      </c>
      <c r="C449" s="13" t="s">
        <v>352</v>
      </c>
      <c r="D449" s="16">
        <v>3.03</v>
      </c>
      <c r="E449" s="16">
        <v>2.37</v>
      </c>
      <c r="F449" s="12">
        <v>43293</v>
      </c>
      <c r="G449" s="19">
        <v>3.05</v>
      </c>
      <c r="H449" s="18">
        <f t="shared" si="45"/>
        <v>6.6006600660066805E-3</v>
      </c>
      <c r="I449" s="75">
        <f t="shared" si="49"/>
        <v>3.0303030303030346E-2</v>
      </c>
    </row>
    <row r="450" spans="2:9" ht="15" x14ac:dyDescent="0.25">
      <c r="B450" s="10">
        <v>43299</v>
      </c>
      <c r="C450" s="13" t="s">
        <v>321</v>
      </c>
      <c r="D450" s="16">
        <v>1.81</v>
      </c>
      <c r="E450" s="16">
        <v>0.75</v>
      </c>
      <c r="F450" s="12">
        <v>43305</v>
      </c>
      <c r="G450" s="19">
        <v>1.59</v>
      </c>
      <c r="H450" s="18">
        <f t="shared" si="45"/>
        <v>-0.12154696132596687</v>
      </c>
      <c r="I450" s="75">
        <f t="shared" si="49"/>
        <v>-0.20754716981132071</v>
      </c>
    </row>
    <row r="451" spans="2:9" ht="15" x14ac:dyDescent="0.25">
      <c r="B451" s="10">
        <v>43294</v>
      </c>
      <c r="C451" s="13" t="s">
        <v>317</v>
      </c>
      <c r="D451" s="16">
        <v>1.9</v>
      </c>
      <c r="E451" s="16">
        <v>0.83</v>
      </c>
      <c r="F451" s="12">
        <v>43312</v>
      </c>
      <c r="G451" s="19">
        <v>1.47</v>
      </c>
      <c r="H451" s="18">
        <f t="shared" si="45"/>
        <v>-0.22631578947368414</v>
      </c>
      <c r="I451" s="75">
        <f t="shared" si="49"/>
        <v>-0.40186915887850466</v>
      </c>
    </row>
    <row r="452" spans="2:9" ht="15" x14ac:dyDescent="0.25">
      <c r="B452" s="10">
        <v>43315</v>
      </c>
      <c r="C452" s="13" t="s">
        <v>345</v>
      </c>
      <c r="D452" s="16">
        <v>4.5</v>
      </c>
      <c r="E452" s="16">
        <v>1.62</v>
      </c>
      <c r="F452" s="12">
        <v>43318</v>
      </c>
      <c r="G452" s="19">
        <v>3.36</v>
      </c>
      <c r="H452" s="18">
        <f t="shared" si="45"/>
        <v>-0.25333333333333341</v>
      </c>
      <c r="I452" s="75">
        <f t="shared" si="49"/>
        <v>-0.39583333333333337</v>
      </c>
    </row>
    <row r="453" spans="2:9" ht="15" x14ac:dyDescent="0.25">
      <c r="B453" s="10">
        <v>43314</v>
      </c>
      <c r="C453" s="13" t="s">
        <v>343</v>
      </c>
      <c r="D453" s="16">
        <v>1.07</v>
      </c>
      <c r="E453" s="16">
        <v>0.38</v>
      </c>
      <c r="F453" s="12">
        <v>43319</v>
      </c>
      <c r="G453" s="19">
        <v>0.84</v>
      </c>
      <c r="H453" s="18">
        <f t="shared" si="45"/>
        <v>-0.21495327102803741</v>
      </c>
      <c r="I453" s="75">
        <f t="shared" si="49"/>
        <v>-0.33333333333333343</v>
      </c>
    </row>
    <row r="454" spans="2:9" ht="15" x14ac:dyDescent="0.25">
      <c r="B454" s="10">
        <v>43308</v>
      </c>
      <c r="C454" s="13" t="s">
        <v>329</v>
      </c>
      <c r="D454" s="16">
        <v>1.66</v>
      </c>
      <c r="E454" s="16">
        <v>0.47</v>
      </c>
      <c r="F454" s="12">
        <v>43319</v>
      </c>
      <c r="G454" s="19">
        <v>2.09</v>
      </c>
      <c r="H454" s="18">
        <f t="shared" si="45"/>
        <v>0.25903614457831314</v>
      </c>
      <c r="I454" s="75">
        <f t="shared" si="49"/>
        <v>0.36134453781512599</v>
      </c>
    </row>
    <row r="455" spans="2:9" ht="15" x14ac:dyDescent="0.25">
      <c r="B455" s="10">
        <v>43312</v>
      </c>
      <c r="C455" s="13" t="s">
        <v>339</v>
      </c>
      <c r="D455" s="16">
        <v>1.02</v>
      </c>
      <c r="E455" s="16">
        <v>0.35</v>
      </c>
      <c r="F455" s="12">
        <v>43320</v>
      </c>
      <c r="G455" s="19">
        <v>1.05</v>
      </c>
      <c r="H455" s="18">
        <f t="shared" si="45"/>
        <v>2.941176470588247E-2</v>
      </c>
      <c r="I455" s="75">
        <f t="shared" si="49"/>
        <v>4.4776119402985114E-2</v>
      </c>
    </row>
    <row r="456" spans="2:9" ht="15" x14ac:dyDescent="0.25">
      <c r="B456" s="10">
        <v>43314</v>
      </c>
      <c r="C456" s="13" t="s">
        <v>340</v>
      </c>
      <c r="D456" s="16">
        <v>0.53</v>
      </c>
      <c r="E456" s="16">
        <v>0.2</v>
      </c>
      <c r="F456" s="12">
        <v>43320</v>
      </c>
      <c r="G456" s="19">
        <v>0.56999999999999995</v>
      </c>
      <c r="H456" s="18">
        <f t="shared" si="45"/>
        <v>7.5471698113207308E-2</v>
      </c>
      <c r="I456" s="75">
        <f t="shared" si="49"/>
        <v>0.12121212121212098</v>
      </c>
    </row>
    <row r="457" spans="2:9" ht="15" x14ac:dyDescent="0.25">
      <c r="B457" s="10">
        <v>43315</v>
      </c>
      <c r="C457" s="13" t="s">
        <v>344</v>
      </c>
      <c r="D457" s="16">
        <v>1.29</v>
      </c>
      <c r="E457" s="16">
        <v>0.88</v>
      </c>
      <c r="F457" s="12">
        <v>43320</v>
      </c>
      <c r="G457" s="19">
        <v>1.18</v>
      </c>
      <c r="H457" s="18">
        <f t="shared" si="45"/>
        <v>-8.5271317829457405E-2</v>
      </c>
      <c r="I457" s="75">
        <f t="shared" si="49"/>
        <v>-0.26829268292682951</v>
      </c>
    </row>
    <row r="458" spans="2:9" ht="15.75" customHeight="1" x14ac:dyDescent="0.25">
      <c r="B458" s="10">
        <v>43312</v>
      </c>
      <c r="C458" s="13" t="s">
        <v>334</v>
      </c>
      <c r="D458" s="16">
        <v>2.91</v>
      </c>
      <c r="E458" s="16">
        <v>0.52</v>
      </c>
      <c r="F458" s="12">
        <v>43325</v>
      </c>
      <c r="G458" s="19">
        <v>1.49</v>
      </c>
      <c r="H458" s="18">
        <f t="shared" si="45"/>
        <v>-0.48797250859106533</v>
      </c>
      <c r="I458" s="75">
        <f t="shared" si="49"/>
        <v>-0.59414225941422594</v>
      </c>
    </row>
    <row r="459" spans="2:9" ht="15" x14ac:dyDescent="0.25">
      <c r="B459" s="10">
        <v>43313</v>
      </c>
      <c r="C459" s="13" t="s">
        <v>337</v>
      </c>
      <c r="D459" s="16">
        <v>5.26</v>
      </c>
      <c r="E459" s="16">
        <v>1.94</v>
      </c>
      <c r="F459" s="12">
        <v>43325</v>
      </c>
      <c r="G459" s="19">
        <v>8.5</v>
      </c>
      <c r="H459" s="18">
        <f t="shared" si="45"/>
        <v>0.61596958174904959</v>
      </c>
      <c r="I459" s="75">
        <f t="shared" si="49"/>
        <v>0.97590361445783147</v>
      </c>
    </row>
    <row r="460" spans="2:9" ht="15" x14ac:dyDescent="0.25">
      <c r="B460" s="10">
        <v>43320</v>
      </c>
      <c r="C460" s="13" t="s">
        <v>351</v>
      </c>
      <c r="D460" s="16">
        <v>3.23</v>
      </c>
      <c r="E460" s="16">
        <v>1.66</v>
      </c>
      <c r="F460" s="12">
        <v>43326</v>
      </c>
      <c r="G460" s="19">
        <v>2.77</v>
      </c>
      <c r="H460" s="18">
        <f t="shared" si="45"/>
        <v>-0.14241486068111453</v>
      </c>
      <c r="I460" s="75">
        <f t="shared" si="49"/>
        <v>-0.2929936305732484</v>
      </c>
    </row>
    <row r="461" spans="2:9" ht="15.75" customHeight="1" x14ac:dyDescent="0.25">
      <c r="B461" s="10">
        <v>43322</v>
      </c>
      <c r="C461" s="13" t="s">
        <v>355</v>
      </c>
      <c r="D461" s="16">
        <v>1.74</v>
      </c>
      <c r="E461" s="16">
        <v>0.72</v>
      </c>
      <c r="F461" s="12">
        <v>43326</v>
      </c>
      <c r="G461" s="19">
        <v>1.67</v>
      </c>
      <c r="H461" s="18">
        <f t="shared" si="45"/>
        <v>-4.0229885057471271E-2</v>
      </c>
      <c r="I461" s="75">
        <f t="shared" si="49"/>
        <v>-6.8627450980392218E-2</v>
      </c>
    </row>
    <row r="462" spans="2:9" ht="15" x14ac:dyDescent="0.25">
      <c r="B462" s="10">
        <v>43322</v>
      </c>
      <c r="C462" s="13" t="s">
        <v>353</v>
      </c>
      <c r="D462" s="16">
        <v>2.5099999999999998</v>
      </c>
      <c r="E462" s="16">
        <v>1.97</v>
      </c>
      <c r="F462" s="12">
        <v>43327</v>
      </c>
      <c r="G462" s="19">
        <v>2.06</v>
      </c>
      <c r="H462" s="18">
        <f t="shared" si="45"/>
        <v>-0.17928286852589637</v>
      </c>
      <c r="I462" s="75">
        <f t="shared" si="49"/>
        <v>-0.83333333333333315</v>
      </c>
    </row>
    <row r="463" spans="2:9" ht="15" x14ac:dyDescent="0.25">
      <c r="B463" s="10">
        <v>43311</v>
      </c>
      <c r="C463" s="13" t="s">
        <v>332</v>
      </c>
      <c r="D463" s="16">
        <v>2.36</v>
      </c>
      <c r="E463" s="16">
        <v>1.08</v>
      </c>
      <c r="F463" s="12">
        <v>43327</v>
      </c>
      <c r="G463" s="19">
        <v>1.84</v>
      </c>
      <c r="H463" s="18">
        <f t="shared" si="45"/>
        <v>-0.22033898305084743</v>
      </c>
      <c r="I463" s="75">
        <f t="shared" si="49"/>
        <v>-0.40624999999999989</v>
      </c>
    </row>
    <row r="464" spans="2:9" ht="15" x14ac:dyDescent="0.25">
      <c r="B464" s="10">
        <v>43328</v>
      </c>
      <c r="C464" s="13" t="s">
        <v>361</v>
      </c>
      <c r="D464" s="16">
        <v>5.44</v>
      </c>
      <c r="E464" s="16">
        <v>3.81</v>
      </c>
      <c r="F464" s="12">
        <v>43333</v>
      </c>
      <c r="G464" s="19">
        <v>3.81</v>
      </c>
      <c r="H464" s="18">
        <f t="shared" si="45"/>
        <v>-0.29963235294117652</v>
      </c>
      <c r="I464" s="75">
        <f t="shared" si="49"/>
        <v>-1</v>
      </c>
    </row>
    <row r="465" spans="1:9" x14ac:dyDescent="0.3">
      <c r="B465" s="10">
        <v>43326</v>
      </c>
      <c r="C465" s="13" t="s">
        <v>359</v>
      </c>
      <c r="D465" s="16">
        <v>0.89</v>
      </c>
      <c r="E465" s="16">
        <v>0.38</v>
      </c>
      <c r="F465" s="12">
        <v>43334</v>
      </c>
      <c r="G465" s="19">
        <v>1.08</v>
      </c>
      <c r="H465" s="18">
        <f t="shared" si="45"/>
        <v>0.21348314606741581</v>
      </c>
      <c r="I465" s="75">
        <f t="shared" si="49"/>
        <v>0.37254901960784326</v>
      </c>
    </row>
    <row r="466" spans="1:9" ht="15" x14ac:dyDescent="0.25">
      <c r="B466" s="10">
        <v>43332</v>
      </c>
      <c r="C466" s="13" t="s">
        <v>366</v>
      </c>
      <c r="D466" s="16">
        <v>6.58</v>
      </c>
      <c r="E466" s="16">
        <v>2.89</v>
      </c>
      <c r="F466" s="12">
        <v>43334</v>
      </c>
      <c r="G466" s="19">
        <v>4.1500000000000004</v>
      </c>
      <c r="H466" s="18">
        <f t="shared" si="45"/>
        <v>-0.3693009118541033</v>
      </c>
      <c r="I466" s="75">
        <f>(G466-D466)/(D466-E466)</f>
        <v>-0.65853658536585358</v>
      </c>
    </row>
    <row r="467" spans="1:9" ht="15" x14ac:dyDescent="0.25">
      <c r="B467" s="10">
        <v>43328</v>
      </c>
      <c r="C467" s="13" t="s">
        <v>334</v>
      </c>
      <c r="D467" s="16">
        <v>1.44</v>
      </c>
      <c r="E467" s="16">
        <v>0.5</v>
      </c>
      <c r="F467" s="12">
        <v>43335</v>
      </c>
      <c r="G467" s="19">
        <v>0.91</v>
      </c>
      <c r="H467" s="18">
        <f t="shared" si="45"/>
        <v>-0.36805555555555547</v>
      </c>
      <c r="I467" s="75">
        <f t="shared" ref="I467:I473" si="50">(G467-D467)/(D467-E467)</f>
        <v>-0.56382978723404253</v>
      </c>
    </row>
    <row r="468" spans="1:9" s="65" customFormat="1" ht="15" x14ac:dyDescent="0.25">
      <c r="A468" s="10" t="s">
        <v>1</v>
      </c>
      <c r="B468" s="10">
        <v>43328</v>
      </c>
      <c r="C468" s="13" t="s">
        <v>363</v>
      </c>
      <c r="D468" s="16">
        <v>6.91</v>
      </c>
      <c r="E468" s="16">
        <v>2.27</v>
      </c>
      <c r="F468" s="12">
        <v>43335</v>
      </c>
      <c r="G468" s="19">
        <v>6.84</v>
      </c>
      <c r="H468" s="18">
        <f t="shared" si="45"/>
        <v>-1.013024602026058E-2</v>
      </c>
      <c r="I468" s="75">
        <f t="shared" si="50"/>
        <v>-1.5086206896551784E-2</v>
      </c>
    </row>
    <row r="469" spans="1:9" ht="15" x14ac:dyDescent="0.25">
      <c r="B469" s="10">
        <v>43333</v>
      </c>
      <c r="C469" s="13" t="s">
        <v>369</v>
      </c>
      <c r="D469" s="16">
        <v>2.7</v>
      </c>
      <c r="E469" s="16">
        <v>0.56000000000000005</v>
      </c>
      <c r="F469" s="12">
        <v>43335</v>
      </c>
      <c r="G469" s="19">
        <v>2</v>
      </c>
      <c r="H469" s="18">
        <f t="shared" si="45"/>
        <v>-0.2592592592592593</v>
      </c>
      <c r="I469" s="75">
        <f t="shared" si="50"/>
        <v>-0.32710280373831779</v>
      </c>
    </row>
    <row r="470" spans="1:9" ht="15" x14ac:dyDescent="0.25">
      <c r="B470" s="10">
        <v>43329</v>
      </c>
      <c r="C470" s="13" t="s">
        <v>364</v>
      </c>
      <c r="D470" s="16">
        <v>3.43</v>
      </c>
      <c r="E470" s="16">
        <v>1.83</v>
      </c>
      <c r="F470" s="12">
        <v>43336</v>
      </c>
      <c r="G470" s="19">
        <v>2.89</v>
      </c>
      <c r="H470" s="18">
        <f t="shared" si="45"/>
        <v>-0.1574344023323615</v>
      </c>
      <c r="I470" s="75">
        <f t="shared" si="50"/>
        <v>-0.33750000000000002</v>
      </c>
    </row>
    <row r="471" spans="1:9" ht="15.75" customHeight="1" x14ac:dyDescent="0.25">
      <c r="B471" s="10">
        <v>43332</v>
      </c>
      <c r="C471" s="13" t="s">
        <v>367</v>
      </c>
      <c r="D471" s="16">
        <v>6.66</v>
      </c>
      <c r="E471" s="16">
        <v>1.94</v>
      </c>
      <c r="F471" s="12">
        <v>43336</v>
      </c>
      <c r="G471" s="19">
        <v>3.75</v>
      </c>
      <c r="H471" s="18">
        <f t="shared" si="45"/>
        <v>-0.43693693693693691</v>
      </c>
      <c r="I471" s="75">
        <f t="shared" si="50"/>
        <v>-0.61652542372881347</v>
      </c>
    </row>
    <row r="472" spans="1:9" ht="15.75" customHeight="1" x14ac:dyDescent="0.25">
      <c r="B472" s="10">
        <v>43333</v>
      </c>
      <c r="C472" s="13" t="s">
        <v>368</v>
      </c>
      <c r="D472" s="16">
        <v>1.04</v>
      </c>
      <c r="E472" s="16">
        <v>0.35</v>
      </c>
      <c r="F472" s="12">
        <v>43336</v>
      </c>
      <c r="G472" s="19">
        <v>0.96</v>
      </c>
      <c r="H472" s="18">
        <f t="shared" si="45"/>
        <v>-7.6923076923076983E-2</v>
      </c>
      <c r="I472" s="75">
        <f t="shared" si="50"/>
        <v>-0.11594202898550734</v>
      </c>
    </row>
    <row r="473" spans="1:9" ht="15" x14ac:dyDescent="0.25">
      <c r="B473" s="10">
        <v>43341</v>
      </c>
      <c r="C473" s="13" t="s">
        <v>379</v>
      </c>
      <c r="D473" s="16">
        <v>3.99</v>
      </c>
      <c r="E473" s="16">
        <v>1.93</v>
      </c>
      <c r="F473" s="12">
        <v>43343</v>
      </c>
      <c r="G473" s="19">
        <v>1.93</v>
      </c>
      <c r="H473" s="18">
        <f t="shared" si="45"/>
        <v>-0.51629072681704269</v>
      </c>
      <c r="I473" s="75">
        <f t="shared" si="50"/>
        <v>-1</v>
      </c>
    </row>
    <row r="474" spans="1:9" ht="15" x14ac:dyDescent="0.25">
      <c r="B474" s="10">
        <v>43328</v>
      </c>
      <c r="C474" s="13" t="s">
        <v>362</v>
      </c>
      <c r="D474" s="16">
        <v>3.83</v>
      </c>
      <c r="E474" s="16">
        <v>1.36</v>
      </c>
      <c r="F474" s="12">
        <v>43347</v>
      </c>
      <c r="G474" s="19">
        <v>3.21</v>
      </c>
      <c r="H474" s="18">
        <f t="shared" si="45"/>
        <v>-0.16187989556135773</v>
      </c>
      <c r="I474" s="75">
        <f>(G474-D474)/(D474-E474)</f>
        <v>-0.25101214574898795</v>
      </c>
    </row>
    <row r="475" spans="1:9" ht="15.75" customHeight="1" x14ac:dyDescent="0.25">
      <c r="B475" s="10">
        <v>43339</v>
      </c>
      <c r="C475" s="13" t="s">
        <v>395</v>
      </c>
      <c r="D475" s="16">
        <v>1.1599999999999999</v>
      </c>
      <c r="E475" s="16">
        <v>0.45</v>
      </c>
      <c r="F475" s="12">
        <v>43348</v>
      </c>
      <c r="G475" s="19">
        <v>0.68</v>
      </c>
      <c r="H475" s="18">
        <f t="shared" si="45"/>
        <v>-0.4137931034482758</v>
      </c>
      <c r="I475" s="75">
        <f t="shared" ref="I475:I489" si="51">(G475-D475)/(D475-E475)</f>
        <v>-0.67605633802816889</v>
      </c>
    </row>
    <row r="476" spans="1:9" ht="15.75" customHeight="1" x14ac:dyDescent="0.25">
      <c r="B476" s="10">
        <v>43340</v>
      </c>
      <c r="C476" s="13" t="s">
        <v>376</v>
      </c>
      <c r="D476" s="16">
        <v>1.62</v>
      </c>
      <c r="E476" s="16">
        <v>0.45</v>
      </c>
      <c r="F476" s="12">
        <v>43348</v>
      </c>
      <c r="G476" s="19">
        <v>0.45</v>
      </c>
      <c r="H476" s="18">
        <f t="shared" si="45"/>
        <v>-0.72222222222222221</v>
      </c>
      <c r="I476" s="75">
        <f t="shared" si="51"/>
        <v>-1</v>
      </c>
    </row>
    <row r="477" spans="1:9" ht="15" x14ac:dyDescent="0.25">
      <c r="B477" s="10">
        <v>43340</v>
      </c>
      <c r="C477" s="13" t="s">
        <v>375</v>
      </c>
      <c r="D477" s="16">
        <v>1.56</v>
      </c>
      <c r="E477" s="16">
        <v>0.48</v>
      </c>
      <c r="F477" s="12">
        <v>43348</v>
      </c>
      <c r="G477" s="19">
        <v>0.82</v>
      </c>
      <c r="H477" s="18">
        <f t="shared" si="45"/>
        <v>-0.47435897435897445</v>
      </c>
      <c r="I477" s="75">
        <f t="shared" si="51"/>
        <v>-0.68518518518518523</v>
      </c>
    </row>
    <row r="478" spans="1:9" ht="15.75" customHeight="1" x14ac:dyDescent="0.25">
      <c r="B478" s="10">
        <v>43341</v>
      </c>
      <c r="C478" s="13" t="s">
        <v>378</v>
      </c>
      <c r="D478" s="16">
        <v>6.96</v>
      </c>
      <c r="E478" s="16">
        <v>3.31</v>
      </c>
      <c r="F478" s="12">
        <v>43348</v>
      </c>
      <c r="G478" s="19">
        <v>4.93</v>
      </c>
      <c r="H478" s="18">
        <f t="shared" si="45"/>
        <v>-0.29166666666666674</v>
      </c>
      <c r="I478" s="75">
        <f t="shared" si="51"/>
        <v>-0.55616438356164388</v>
      </c>
    </row>
    <row r="479" spans="1:9" ht="15" x14ac:dyDescent="0.25">
      <c r="B479" s="10">
        <v>43355</v>
      </c>
      <c r="C479" s="13" t="s">
        <v>392</v>
      </c>
      <c r="D479" s="16">
        <v>0.89</v>
      </c>
      <c r="E479" s="16">
        <v>0.63</v>
      </c>
      <c r="F479" s="12">
        <v>43359</v>
      </c>
      <c r="G479" s="19">
        <v>0.84</v>
      </c>
      <c r="H479" s="18">
        <f t="shared" si="45"/>
        <v>-5.6179775280898903E-2</v>
      </c>
      <c r="I479" s="75">
        <f t="shared" si="51"/>
        <v>-0.19230769230769248</v>
      </c>
    </row>
    <row r="480" spans="1:9" ht="15" x14ac:dyDescent="0.25">
      <c r="B480" s="10">
        <v>43355</v>
      </c>
      <c r="C480" s="13" t="s">
        <v>389</v>
      </c>
      <c r="D480" s="16">
        <v>0.86</v>
      </c>
      <c r="E480" s="16">
        <v>0.39</v>
      </c>
      <c r="F480" s="12">
        <v>43364</v>
      </c>
      <c r="G480" s="19">
        <v>0.81</v>
      </c>
      <c r="H480" s="18">
        <f t="shared" si="45"/>
        <v>-5.8139534883720811E-2</v>
      </c>
      <c r="I480" s="75">
        <f t="shared" si="51"/>
        <v>-0.10638297872340412</v>
      </c>
    </row>
    <row r="481" spans="2:9" ht="15" x14ac:dyDescent="0.25">
      <c r="B481" s="10">
        <v>43363</v>
      </c>
      <c r="C481" s="13" t="s">
        <v>399</v>
      </c>
      <c r="D481" s="16">
        <v>2.69</v>
      </c>
      <c r="E481" s="16">
        <v>0.99</v>
      </c>
      <c r="F481" s="12">
        <v>43367</v>
      </c>
      <c r="G481" s="19">
        <v>3.64</v>
      </c>
      <c r="H481" s="18">
        <f t="shared" si="45"/>
        <v>0.35315985130111538</v>
      </c>
      <c r="I481" s="75">
        <f t="shared" si="51"/>
        <v>0.55882352941176483</v>
      </c>
    </row>
    <row r="482" spans="2:9" ht="15" x14ac:dyDescent="0.25">
      <c r="B482" s="10">
        <v>43354</v>
      </c>
      <c r="C482" s="13" t="s">
        <v>385</v>
      </c>
      <c r="D482" s="16">
        <v>2.98</v>
      </c>
      <c r="E482" s="16">
        <v>1.23</v>
      </c>
      <c r="F482" s="12">
        <v>43368</v>
      </c>
      <c r="G482" s="19">
        <v>4.1479999999999997</v>
      </c>
      <c r="H482" s="18">
        <f t="shared" si="45"/>
        <v>0.39194630872483205</v>
      </c>
      <c r="I482" s="75">
        <f t="shared" si="51"/>
        <v>0.66742857142857126</v>
      </c>
    </row>
    <row r="483" spans="2:9" ht="15" x14ac:dyDescent="0.25">
      <c r="B483" s="10">
        <v>43355</v>
      </c>
      <c r="C483" s="13" t="s">
        <v>386</v>
      </c>
      <c r="D483" s="16">
        <v>4.4000000000000004</v>
      </c>
      <c r="E483" s="16">
        <v>1.68</v>
      </c>
      <c r="F483" s="12">
        <v>43368</v>
      </c>
      <c r="G483" s="19">
        <v>7.99</v>
      </c>
      <c r="H483" s="18">
        <f t="shared" si="45"/>
        <v>0.81590909090909092</v>
      </c>
      <c r="I483" s="75">
        <f t="shared" si="51"/>
        <v>1.3198529411764701</v>
      </c>
    </row>
    <row r="484" spans="2:9" ht="15" x14ac:dyDescent="0.25">
      <c r="B484" s="10">
        <v>43355</v>
      </c>
      <c r="C484" s="13" t="s">
        <v>387</v>
      </c>
      <c r="D484" s="16">
        <v>4.3</v>
      </c>
      <c r="E484" s="16">
        <v>1.33</v>
      </c>
      <c r="F484" s="12">
        <v>43368</v>
      </c>
      <c r="G484" s="19">
        <v>5.08</v>
      </c>
      <c r="H484" s="18">
        <f t="shared" si="45"/>
        <v>0.18139534883720931</v>
      </c>
      <c r="I484" s="75">
        <f t="shared" si="51"/>
        <v>0.26262626262626271</v>
      </c>
    </row>
    <row r="485" spans="2:9" ht="15" x14ac:dyDescent="0.25">
      <c r="B485" s="10">
        <v>43361</v>
      </c>
      <c r="C485" s="13" t="s">
        <v>394</v>
      </c>
      <c r="D485" s="16">
        <v>0.84</v>
      </c>
      <c r="E485" s="16">
        <v>0.26</v>
      </c>
      <c r="F485" s="12">
        <v>43368</v>
      </c>
      <c r="G485" s="19">
        <v>1.55</v>
      </c>
      <c r="H485" s="18">
        <f t="shared" si="45"/>
        <v>0.84523809523809534</v>
      </c>
      <c r="I485" s="75">
        <f t="shared" si="51"/>
        <v>1.2241379310344829</v>
      </c>
    </row>
    <row r="486" spans="2:9" ht="15" x14ac:dyDescent="0.25">
      <c r="B486" s="10">
        <v>43367</v>
      </c>
      <c r="C486" s="13" t="s">
        <v>402</v>
      </c>
      <c r="D486" s="16">
        <v>0.8</v>
      </c>
      <c r="E486" s="16">
        <v>0.33</v>
      </c>
      <c r="F486" s="12">
        <v>43368</v>
      </c>
      <c r="G486" s="19">
        <v>0.62</v>
      </c>
      <c r="H486" s="18">
        <f t="shared" si="45"/>
        <v>-0.22500000000000009</v>
      </c>
      <c r="I486" s="75">
        <f t="shared" si="51"/>
        <v>-0.38297872340425537</v>
      </c>
    </row>
    <row r="487" spans="2:9" ht="15" x14ac:dyDescent="0.25">
      <c r="B487" s="10">
        <v>43370</v>
      </c>
      <c r="C487" s="13" t="s">
        <v>404</v>
      </c>
      <c r="D487" s="16">
        <v>6.04</v>
      </c>
      <c r="E487" s="16">
        <v>3.01</v>
      </c>
      <c r="F487" s="12">
        <v>43371</v>
      </c>
      <c r="G487" s="19">
        <v>3.97</v>
      </c>
      <c r="H487" s="18">
        <f t="shared" si="45"/>
        <v>-0.34271523178807939</v>
      </c>
      <c r="I487" s="75">
        <f t="shared" si="51"/>
        <v>-0.68316831683168311</v>
      </c>
    </row>
    <row r="488" spans="2:9" ht="15" x14ac:dyDescent="0.25">
      <c r="B488" s="10">
        <v>43370</v>
      </c>
      <c r="C488" s="13" t="s">
        <v>403</v>
      </c>
      <c r="D488" s="16">
        <v>1.81</v>
      </c>
      <c r="E488" s="16">
        <v>0.8</v>
      </c>
      <c r="F488" s="12">
        <v>43371</v>
      </c>
      <c r="G488" s="19">
        <v>1.08</v>
      </c>
      <c r="H488" s="18">
        <f t="shared" si="45"/>
        <v>-0.40331491712707179</v>
      </c>
      <c r="I488" s="75">
        <f t="shared" si="51"/>
        <v>-0.72277227722772275</v>
      </c>
    </row>
    <row r="489" spans="2:9" ht="15" x14ac:dyDescent="0.25">
      <c r="B489" s="10">
        <v>43371</v>
      </c>
      <c r="C489" s="13" t="s">
        <v>403</v>
      </c>
      <c r="D489" s="16">
        <v>1.35</v>
      </c>
      <c r="E489" s="16">
        <v>1.06</v>
      </c>
      <c r="F489" s="12">
        <v>43375</v>
      </c>
      <c r="G489" s="19">
        <v>1.24</v>
      </c>
      <c r="H489" s="18">
        <f t="shared" si="45"/>
        <v>-8.1481481481481599E-2</v>
      </c>
      <c r="I489" s="75">
        <f t="shared" si="51"/>
        <v>-0.37931034482758652</v>
      </c>
    </row>
    <row r="490" spans="2:9" ht="15" x14ac:dyDescent="0.25">
      <c r="B490" s="10" t="s">
        <v>396</v>
      </c>
      <c r="C490" s="13" t="s">
        <v>397</v>
      </c>
      <c r="D490" s="16">
        <v>2.17</v>
      </c>
      <c r="E490" s="16">
        <v>0.93</v>
      </c>
      <c r="F490" s="12">
        <v>43375</v>
      </c>
      <c r="G490" s="19">
        <v>2.2799999999999998</v>
      </c>
      <c r="H490" s="18">
        <f t="shared" si="45"/>
        <v>5.0691244239631228E-2</v>
      </c>
      <c r="I490" s="75">
        <f>(G490-D490)/(D490-E490)</f>
        <v>8.870967741935476E-2</v>
      </c>
    </row>
    <row r="491" spans="2:9" ht="15" x14ac:dyDescent="0.25">
      <c r="B491" s="10">
        <v>43371</v>
      </c>
      <c r="C491" s="13" t="s">
        <v>410</v>
      </c>
      <c r="D491" s="16">
        <v>1.17</v>
      </c>
      <c r="E491" s="16">
        <v>0.57999999999999996</v>
      </c>
      <c r="F491" s="12">
        <v>43375</v>
      </c>
      <c r="G491" s="19">
        <v>0.94</v>
      </c>
      <c r="H491" s="18">
        <f t="shared" ref="H491:H548" si="52">(G491/D491-1)</f>
        <v>-0.19658119658119655</v>
      </c>
      <c r="I491" s="75">
        <f t="shared" ref="I491:I497" si="53">(G491-D491)/(D491-E491)</f>
        <v>-0.38983050847457629</v>
      </c>
    </row>
    <row r="492" spans="2:9" ht="15" x14ac:dyDescent="0.25">
      <c r="B492" s="10">
        <v>43374</v>
      </c>
      <c r="C492" s="13" t="s">
        <v>414</v>
      </c>
      <c r="D492" s="16">
        <v>3.92</v>
      </c>
      <c r="E492" s="16">
        <v>1.68</v>
      </c>
      <c r="F492" s="12">
        <v>43381</v>
      </c>
      <c r="G492" s="19">
        <v>7.06</v>
      </c>
      <c r="H492" s="18">
        <f t="shared" si="52"/>
        <v>0.80102040816326525</v>
      </c>
      <c r="I492" s="75">
        <f t="shared" si="53"/>
        <v>1.401785714285714</v>
      </c>
    </row>
    <row r="493" spans="2:9" ht="15" x14ac:dyDescent="0.25">
      <c r="B493" s="10">
        <v>43374</v>
      </c>
      <c r="C493" s="13" t="s">
        <v>415</v>
      </c>
      <c r="D493" s="16">
        <v>3.23</v>
      </c>
      <c r="E493" s="16">
        <v>1.73</v>
      </c>
      <c r="F493" s="12">
        <v>43378</v>
      </c>
      <c r="G493" s="19">
        <v>2.84</v>
      </c>
      <c r="H493" s="18">
        <f t="shared" si="52"/>
        <v>-0.12074303405572762</v>
      </c>
      <c r="I493" s="75">
        <f t="shared" si="53"/>
        <v>-0.26000000000000006</v>
      </c>
    </row>
    <row r="494" spans="2:9" ht="15" x14ac:dyDescent="0.25">
      <c r="B494" s="10">
        <v>43383</v>
      </c>
      <c r="C494" s="13" t="s">
        <v>433</v>
      </c>
      <c r="D494" s="16">
        <v>0.91</v>
      </c>
      <c r="E494" s="16">
        <v>0.55000000000000004</v>
      </c>
      <c r="F494" s="12">
        <v>43384</v>
      </c>
      <c r="G494" s="19">
        <v>0.14000000000000001</v>
      </c>
      <c r="H494" s="18">
        <f t="shared" si="52"/>
        <v>-0.84615384615384615</v>
      </c>
      <c r="I494" s="75">
        <f t="shared" si="53"/>
        <v>-2.1388888888888888</v>
      </c>
    </row>
    <row r="495" spans="2:9" ht="15" x14ac:dyDescent="0.25">
      <c r="B495" s="10">
        <v>43378</v>
      </c>
      <c r="C495" s="13" t="s">
        <v>420</v>
      </c>
      <c r="D495" s="16">
        <v>0.83</v>
      </c>
      <c r="E495" s="16">
        <v>0.38</v>
      </c>
      <c r="F495" s="12">
        <v>43384</v>
      </c>
      <c r="G495" s="19">
        <v>1.28</v>
      </c>
      <c r="H495" s="18">
        <f t="shared" si="52"/>
        <v>0.54216867469879526</v>
      </c>
      <c r="I495" s="75">
        <f t="shared" si="53"/>
        <v>1.0000000000000002</v>
      </c>
    </row>
    <row r="496" spans="2:9" ht="15" x14ac:dyDescent="0.25">
      <c r="B496" s="10">
        <v>43378</v>
      </c>
      <c r="C496" s="13" t="s">
        <v>421</v>
      </c>
      <c r="D496" s="16">
        <v>1.74</v>
      </c>
      <c r="E496" s="16">
        <v>0.85</v>
      </c>
      <c r="F496" s="12">
        <v>43384</v>
      </c>
      <c r="G496" s="19">
        <v>2.0499999999999998</v>
      </c>
      <c r="H496" s="18">
        <f t="shared" si="52"/>
        <v>0.17816091954022983</v>
      </c>
      <c r="I496" s="75">
        <f t="shared" si="53"/>
        <v>0.34831460674157283</v>
      </c>
    </row>
    <row r="497" spans="2:9" ht="15" x14ac:dyDescent="0.25">
      <c r="B497" s="10">
        <v>43384</v>
      </c>
      <c r="C497" s="13" t="s">
        <v>435</v>
      </c>
      <c r="D497" s="16">
        <v>0.67</v>
      </c>
      <c r="E497" s="16">
        <v>0.04</v>
      </c>
      <c r="F497" s="12">
        <v>43384</v>
      </c>
      <c r="G497" s="19">
        <v>0.82</v>
      </c>
      <c r="H497" s="18">
        <f t="shared" si="52"/>
        <v>0.22388059701492513</v>
      </c>
      <c r="I497" s="75">
        <f t="shared" si="53"/>
        <v>0.23809523809523794</v>
      </c>
    </row>
    <row r="498" spans="2:9" ht="15" x14ac:dyDescent="0.25">
      <c r="B498" s="10">
        <v>43378</v>
      </c>
      <c r="C498" s="13" t="s">
        <v>418</v>
      </c>
      <c r="D498" s="16">
        <v>2.15</v>
      </c>
      <c r="E498" s="16">
        <v>1.1299999999999999</v>
      </c>
      <c r="F498" s="12">
        <v>43389</v>
      </c>
      <c r="G498" s="19">
        <v>1.69</v>
      </c>
      <c r="H498" s="18">
        <f t="shared" si="52"/>
        <v>-0.21395348837209305</v>
      </c>
      <c r="I498" s="75">
        <f>(G498-D498)/(D498-E498)</f>
        <v>-0.4509803921568627</v>
      </c>
    </row>
    <row r="499" spans="2:9" ht="15" x14ac:dyDescent="0.25">
      <c r="B499" s="10">
        <v>43390</v>
      </c>
      <c r="C499" s="13" t="s">
        <v>449</v>
      </c>
      <c r="D499" s="16">
        <v>3.29</v>
      </c>
      <c r="E499" s="16">
        <v>0.1</v>
      </c>
      <c r="F499" s="12">
        <v>43391</v>
      </c>
      <c r="G499" s="19">
        <v>2.1</v>
      </c>
      <c r="H499" s="18">
        <f t="shared" si="52"/>
        <v>-0.36170212765957444</v>
      </c>
      <c r="I499" s="75">
        <f t="shared" ref="I499:I502" si="54">(G499-D499)/(D499-E499)</f>
        <v>-0.37304075235109718</v>
      </c>
    </row>
    <row r="500" spans="2:9" ht="15" x14ac:dyDescent="0.25">
      <c r="B500" s="10">
        <v>43374</v>
      </c>
      <c r="C500" s="13" t="s">
        <v>413</v>
      </c>
      <c r="D500" s="16">
        <v>3.54</v>
      </c>
      <c r="E500" s="16">
        <v>1.63</v>
      </c>
      <c r="F500" s="12">
        <v>43391</v>
      </c>
      <c r="G500" s="19">
        <v>2.2400000000000002</v>
      </c>
      <c r="H500" s="18">
        <f t="shared" si="52"/>
        <v>-0.36723163841807904</v>
      </c>
      <c r="I500" s="75">
        <f t="shared" si="54"/>
        <v>-0.68062827225130873</v>
      </c>
    </row>
    <row r="501" spans="2:9" ht="15" x14ac:dyDescent="0.25">
      <c r="B501" s="10">
        <v>43388</v>
      </c>
      <c r="C501" s="13" t="s">
        <v>443</v>
      </c>
      <c r="D501" s="16">
        <v>0.56000000000000005</v>
      </c>
      <c r="E501" s="16">
        <v>0.03</v>
      </c>
      <c r="F501" s="12">
        <v>43395</v>
      </c>
      <c r="G501" s="19">
        <v>0.69</v>
      </c>
      <c r="H501" s="18">
        <f t="shared" si="52"/>
        <v>0.23214285714285698</v>
      </c>
      <c r="I501" s="75">
        <f t="shared" si="54"/>
        <v>0.24528301886792431</v>
      </c>
    </row>
    <row r="502" spans="2:9" ht="15" x14ac:dyDescent="0.25">
      <c r="B502" s="10">
        <v>43385</v>
      </c>
      <c r="C502" s="13" t="s">
        <v>442</v>
      </c>
      <c r="D502" s="16">
        <v>0.67</v>
      </c>
      <c r="E502" s="16">
        <v>0.02</v>
      </c>
      <c r="F502" s="12">
        <v>43396</v>
      </c>
      <c r="G502" s="19">
        <v>6.8000000000000005E-2</v>
      </c>
      <c r="H502" s="18">
        <f t="shared" si="52"/>
        <v>-0.89850746268656712</v>
      </c>
      <c r="I502" s="75">
        <f t="shared" si="54"/>
        <v>-0.92615384615384622</v>
      </c>
    </row>
    <row r="503" spans="2:9" ht="15" x14ac:dyDescent="0.25">
      <c r="B503" s="10">
        <v>43390</v>
      </c>
      <c r="C503" s="13" t="s">
        <v>448</v>
      </c>
      <c r="D503" s="16">
        <v>0.47</v>
      </c>
      <c r="E503" s="16">
        <v>0.04</v>
      </c>
      <c r="F503" s="12">
        <v>43396</v>
      </c>
      <c r="G503" s="19">
        <v>0.19</v>
      </c>
      <c r="H503" s="18">
        <f t="shared" si="52"/>
        <v>-0.5957446808510638</v>
      </c>
      <c r="I503" s="75">
        <f>(G503-D503)/(D503-E503)</f>
        <v>-0.65116279069767435</v>
      </c>
    </row>
    <row r="504" spans="2:9" ht="15" x14ac:dyDescent="0.25">
      <c r="B504" s="10">
        <v>43384</v>
      </c>
      <c r="C504" s="13" t="s">
        <v>458</v>
      </c>
      <c r="D504" s="16">
        <v>2.65</v>
      </c>
      <c r="E504" s="16">
        <v>0.19</v>
      </c>
      <c r="F504" s="12">
        <v>43397</v>
      </c>
      <c r="G504" s="19">
        <v>0.19</v>
      </c>
      <c r="H504" s="18">
        <f t="shared" si="52"/>
        <v>-0.92830188679245285</v>
      </c>
      <c r="I504" s="75">
        <f t="shared" ref="I504:I505" si="55">(G504-D504)/(D504-E504)</f>
        <v>-1</v>
      </c>
    </row>
    <row r="505" spans="2:9" ht="15" x14ac:dyDescent="0.25">
      <c r="B505" s="10">
        <v>43396</v>
      </c>
      <c r="C505" s="13" t="s">
        <v>459</v>
      </c>
      <c r="D505" s="16">
        <v>5.8</v>
      </c>
      <c r="E505" s="16">
        <v>2.34</v>
      </c>
      <c r="F505" s="12">
        <v>43397</v>
      </c>
      <c r="G505" s="19">
        <v>2.15</v>
      </c>
      <c r="H505" s="18">
        <f t="shared" si="52"/>
        <v>-0.62931034482758619</v>
      </c>
      <c r="I505" s="75">
        <f t="shared" si="55"/>
        <v>-1.0549132947976878</v>
      </c>
    </row>
    <row r="506" spans="2:9" ht="15" x14ac:dyDescent="0.25">
      <c r="B506" s="10">
        <v>43397</v>
      </c>
      <c r="C506" s="13" t="s">
        <v>460</v>
      </c>
      <c r="D506" s="16">
        <v>4.41</v>
      </c>
      <c r="E506" s="16">
        <v>0.34</v>
      </c>
      <c r="F506" s="12">
        <v>43397</v>
      </c>
      <c r="G506" s="19">
        <v>0.22</v>
      </c>
      <c r="H506" s="18">
        <f t="shared" si="52"/>
        <v>-0.95011337868480727</v>
      </c>
      <c r="I506" s="75">
        <f>(G506-D506)/(D506-E506)</f>
        <v>-1.0294840294840295</v>
      </c>
    </row>
    <row r="507" spans="2:9" ht="15" x14ac:dyDescent="0.25">
      <c r="B507" s="10">
        <v>43396</v>
      </c>
      <c r="C507" s="13" t="s">
        <v>455</v>
      </c>
      <c r="D507" s="16">
        <v>1.07</v>
      </c>
      <c r="E507" s="16">
        <v>0.18</v>
      </c>
      <c r="F507" s="12">
        <v>43398</v>
      </c>
      <c r="G507" s="19">
        <v>0.73</v>
      </c>
      <c r="H507" s="18">
        <f t="shared" si="52"/>
        <v>-0.31775700934579443</v>
      </c>
      <c r="I507" s="75">
        <f t="shared" ref="I507" si="56">(G507-D507)/(D507-E507)</f>
        <v>-0.3820224719101124</v>
      </c>
    </row>
    <row r="508" spans="2:9" x14ac:dyDescent="0.3">
      <c r="B508" s="10">
        <v>43388</v>
      </c>
      <c r="C508" s="13" t="s">
        <v>444</v>
      </c>
      <c r="D508" s="16">
        <v>0.61</v>
      </c>
      <c r="E508" s="16">
        <v>0.04</v>
      </c>
      <c r="F508" s="12">
        <v>43398</v>
      </c>
      <c r="G508" s="19">
        <v>0.37</v>
      </c>
      <c r="H508" s="18">
        <f t="shared" si="52"/>
        <v>-0.39344262295081966</v>
      </c>
      <c r="I508" s="75">
        <f>(G508-D508)/(D508-E508)</f>
        <v>-0.4210526315789474</v>
      </c>
    </row>
    <row r="509" spans="2:9" ht="15" x14ac:dyDescent="0.25">
      <c r="B509" s="10">
        <v>43385</v>
      </c>
      <c r="C509" s="13" t="s">
        <v>440</v>
      </c>
      <c r="D509" s="16">
        <v>3.43</v>
      </c>
      <c r="E509" s="16">
        <v>0.56999999999999995</v>
      </c>
      <c r="F509" s="12">
        <v>43399</v>
      </c>
      <c r="G509" s="19">
        <v>4.8499999999999996</v>
      </c>
      <c r="H509" s="18">
        <f t="shared" si="52"/>
        <v>0.41399416909620967</v>
      </c>
      <c r="I509" s="75">
        <f t="shared" ref="I509" si="57">(G509-D509)/(D509-E509)</f>
        <v>0.49650349650349629</v>
      </c>
    </row>
    <row r="510" spans="2:9" ht="15" x14ac:dyDescent="0.25">
      <c r="B510" s="10">
        <v>43399</v>
      </c>
      <c r="C510" s="13" t="s">
        <v>466</v>
      </c>
      <c r="D510" s="16">
        <v>3.13</v>
      </c>
      <c r="E510" s="16">
        <v>0.87</v>
      </c>
      <c r="F510" s="12">
        <v>43402</v>
      </c>
      <c r="G510" s="19">
        <v>0.93</v>
      </c>
      <c r="H510" s="18">
        <f t="shared" si="52"/>
        <v>-0.70287539936102239</v>
      </c>
      <c r="I510" s="75">
        <f>(G510-D510)/(D510-E510)</f>
        <v>-0.97345132743362828</v>
      </c>
    </row>
    <row r="511" spans="2:9" ht="15" x14ac:dyDescent="0.25">
      <c r="B511" s="10">
        <v>43399</v>
      </c>
      <c r="C511" s="13" t="s">
        <v>467</v>
      </c>
      <c r="D511" s="16">
        <v>1.51</v>
      </c>
      <c r="E511" s="16">
        <v>0.12</v>
      </c>
      <c r="F511" s="12">
        <v>43402</v>
      </c>
      <c r="G511" s="19">
        <v>0.13</v>
      </c>
      <c r="H511" s="18">
        <f t="shared" si="52"/>
        <v>-0.91390728476821192</v>
      </c>
      <c r="I511" s="75">
        <f>(G511-D511)/(D511-E511)</f>
        <v>-0.99280575539568328</v>
      </c>
    </row>
    <row r="512" spans="2:9" ht="15" x14ac:dyDescent="0.25">
      <c r="B512" s="10">
        <v>43396</v>
      </c>
      <c r="C512" s="13" t="s">
        <v>456</v>
      </c>
      <c r="D512" s="16">
        <v>1.51</v>
      </c>
      <c r="E512" s="16">
        <v>0.15</v>
      </c>
      <c r="F512" s="12">
        <v>43404</v>
      </c>
      <c r="G512" s="140">
        <v>1E-3</v>
      </c>
      <c r="H512" s="18">
        <f t="shared" si="52"/>
        <v>-0.99933774834437084</v>
      </c>
      <c r="I512" s="75">
        <f t="shared" ref="I512" si="58">(G512-D512)/(D512-E512)</f>
        <v>-1.1095588235294118</v>
      </c>
    </row>
    <row r="513" spans="2:9" ht="15" x14ac:dyDescent="0.25">
      <c r="B513" s="10">
        <v>43396</v>
      </c>
      <c r="C513" s="13" t="s">
        <v>454</v>
      </c>
      <c r="D513" s="16">
        <v>0.65</v>
      </c>
      <c r="E513" s="16">
        <v>0.39</v>
      </c>
      <c r="F513" s="12">
        <v>43405</v>
      </c>
      <c r="G513" s="19">
        <v>1.06</v>
      </c>
      <c r="H513" s="18">
        <f t="shared" si="52"/>
        <v>0.63076923076923075</v>
      </c>
      <c r="I513" s="75">
        <f>(G513-D513)/(D513-E513)</f>
        <v>1.5769230769230771</v>
      </c>
    </row>
    <row r="514" spans="2:9" ht="15.75" customHeight="1" x14ac:dyDescent="0.25">
      <c r="B514" s="10">
        <v>43404</v>
      </c>
      <c r="C514" s="13" t="s">
        <v>475</v>
      </c>
      <c r="D514" s="16">
        <v>2.1</v>
      </c>
      <c r="E514" s="16">
        <v>0.22</v>
      </c>
      <c r="F514" s="12">
        <v>43406</v>
      </c>
      <c r="G514" s="19">
        <v>4.12</v>
      </c>
      <c r="H514" s="18">
        <f t="shared" si="52"/>
        <v>0.96190476190476182</v>
      </c>
      <c r="I514" s="75">
        <f t="shared" ref="I514:I516" si="59">(G514-D514)/(D514-E514)</f>
        <v>1.074468085106383</v>
      </c>
    </row>
    <row r="515" spans="2:9" ht="15.75" customHeight="1" x14ac:dyDescent="0.25">
      <c r="B515" s="10">
        <v>43403</v>
      </c>
      <c r="C515" s="13" t="s">
        <v>469</v>
      </c>
      <c r="D515" s="16">
        <v>7.08</v>
      </c>
      <c r="E515" s="16">
        <v>2.0499999999999998</v>
      </c>
      <c r="F515" s="12">
        <v>43406</v>
      </c>
      <c r="G515" s="19">
        <v>11.06</v>
      </c>
      <c r="H515" s="18">
        <f t="shared" si="52"/>
        <v>0.56214689265536721</v>
      </c>
      <c r="I515" s="75">
        <f t="shared" si="59"/>
        <v>0.79125248508946322</v>
      </c>
    </row>
    <row r="516" spans="2:9" ht="15" x14ac:dyDescent="0.25">
      <c r="B516" s="10">
        <v>43399</v>
      </c>
      <c r="C516" s="13" t="s">
        <v>455</v>
      </c>
      <c r="D516" s="16">
        <v>0.91</v>
      </c>
      <c r="E516" s="16">
        <v>0.03</v>
      </c>
      <c r="F516" s="12">
        <v>43409</v>
      </c>
      <c r="G516" s="19">
        <v>1.72</v>
      </c>
      <c r="H516" s="18">
        <f t="shared" si="52"/>
        <v>0.89010989010989006</v>
      </c>
      <c r="I516" s="75">
        <f t="shared" si="59"/>
        <v>0.92045454545454541</v>
      </c>
    </row>
    <row r="517" spans="2:9" ht="15" x14ac:dyDescent="0.25">
      <c r="B517" s="10">
        <v>43399</v>
      </c>
      <c r="C517" s="13" t="s">
        <v>464</v>
      </c>
      <c r="D517" s="16">
        <v>0.79</v>
      </c>
      <c r="E517" s="16">
        <v>0.03</v>
      </c>
      <c r="F517" s="12">
        <v>43409</v>
      </c>
      <c r="G517" s="19">
        <v>1.32</v>
      </c>
      <c r="H517" s="18">
        <f t="shared" si="52"/>
        <v>0.67088607594936711</v>
      </c>
      <c r="I517" s="75">
        <f>(G517-D517)/(D517-E517)</f>
        <v>0.69736842105263164</v>
      </c>
    </row>
    <row r="518" spans="2:9" ht="15" x14ac:dyDescent="0.25">
      <c r="B518" s="10">
        <v>43403</v>
      </c>
      <c r="C518" s="13" t="s">
        <v>470</v>
      </c>
      <c r="D518" s="16">
        <v>0.88</v>
      </c>
      <c r="E518" s="16">
        <v>0.49</v>
      </c>
      <c r="F518" s="12">
        <v>43409</v>
      </c>
      <c r="G518" s="19">
        <v>1.24</v>
      </c>
      <c r="H518" s="18">
        <f t="shared" si="52"/>
        <v>0.40909090909090917</v>
      </c>
      <c r="I518" s="75">
        <f t="shared" ref="I518" si="60">(G518-D518)/(D518-E518)</f>
        <v>0.92307692307692302</v>
      </c>
    </row>
    <row r="519" spans="2:9" ht="15.75" customHeight="1" x14ac:dyDescent="0.25">
      <c r="B519" s="10">
        <v>43412</v>
      </c>
      <c r="C519" s="13" t="s">
        <v>484</v>
      </c>
      <c r="D519" s="16">
        <v>11.04</v>
      </c>
      <c r="E519" s="16">
        <v>1.07</v>
      </c>
      <c r="F519" s="12">
        <v>43416</v>
      </c>
      <c r="G519" s="19">
        <v>6.18</v>
      </c>
      <c r="H519" s="18">
        <f t="shared" si="52"/>
        <v>-0.44021739130434778</v>
      </c>
      <c r="I519" s="75">
        <f>(G519-D519)/(D519-E519)/2</f>
        <v>-0.24373119358074222</v>
      </c>
    </row>
    <row r="520" spans="2:9" ht="15.75" customHeight="1" x14ac:dyDescent="0.25">
      <c r="B520" s="10">
        <v>43417</v>
      </c>
      <c r="C520" s="13" t="s">
        <v>491</v>
      </c>
      <c r="D520" s="16">
        <v>6.61</v>
      </c>
      <c r="E520" s="16">
        <v>1.3</v>
      </c>
      <c r="F520" s="12">
        <v>43418</v>
      </c>
      <c r="G520" s="19">
        <v>3.6</v>
      </c>
      <c r="H520" s="18">
        <f t="shared" si="52"/>
        <v>-0.45537065052950076</v>
      </c>
      <c r="I520" s="75">
        <f t="shared" ref="I520:I522" si="61">(G520-D520)/(D520-E520)</f>
        <v>-0.56685499058380417</v>
      </c>
    </row>
    <row r="521" spans="2:9" ht="15.75" customHeight="1" x14ac:dyDescent="0.3">
      <c r="B521" s="10">
        <v>43412</v>
      </c>
      <c r="C521" s="13" t="s">
        <v>485</v>
      </c>
      <c r="D521" s="16">
        <v>0.89</v>
      </c>
      <c r="E521" s="16">
        <v>0.25</v>
      </c>
      <c r="F521" s="12">
        <v>43419</v>
      </c>
      <c r="G521" s="19">
        <v>1.1399999999999999</v>
      </c>
      <c r="H521" s="18">
        <f t="shared" si="52"/>
        <v>0.28089887640449418</v>
      </c>
      <c r="I521" s="75">
        <f t="shared" si="61"/>
        <v>0.39062499999999983</v>
      </c>
    </row>
    <row r="522" spans="2:9" ht="15" x14ac:dyDescent="0.25">
      <c r="B522" s="10">
        <v>43418</v>
      </c>
      <c r="C522" s="13" t="s">
        <v>496</v>
      </c>
      <c r="D522" s="16">
        <v>0.84</v>
      </c>
      <c r="E522" s="16">
        <v>0.22</v>
      </c>
      <c r="F522" s="12">
        <v>43419</v>
      </c>
      <c r="G522" s="19">
        <v>0.42</v>
      </c>
      <c r="H522" s="18">
        <f t="shared" si="52"/>
        <v>-0.5</v>
      </c>
      <c r="I522" s="75">
        <f t="shared" si="61"/>
        <v>-0.67741935483870963</v>
      </c>
    </row>
    <row r="523" spans="2:9" ht="15" x14ac:dyDescent="0.25">
      <c r="B523" s="10">
        <v>43419</v>
      </c>
      <c r="C523" s="13" t="s">
        <v>497</v>
      </c>
      <c r="D523" s="16">
        <v>2.68</v>
      </c>
      <c r="E523" s="16">
        <v>0.34</v>
      </c>
      <c r="F523" s="12">
        <v>43423</v>
      </c>
      <c r="G523" s="19">
        <v>2.84</v>
      </c>
      <c r="H523" s="18">
        <f t="shared" si="52"/>
        <v>5.9701492537313383E-2</v>
      </c>
      <c r="I523" s="75">
        <f>(G523-D523)/(D523-E523)</f>
        <v>6.8376068376068244E-2</v>
      </c>
    </row>
    <row r="524" spans="2:9" ht="15.75" customHeight="1" x14ac:dyDescent="0.25">
      <c r="B524" s="10">
        <v>43419</v>
      </c>
      <c r="C524" s="13" t="s">
        <v>498</v>
      </c>
      <c r="D524" s="16">
        <v>5.86</v>
      </c>
      <c r="E524" s="16">
        <v>1.29</v>
      </c>
      <c r="F524" s="12">
        <v>43423</v>
      </c>
      <c r="G524" s="19">
        <v>2.1</v>
      </c>
      <c r="H524" s="18">
        <f t="shared" si="52"/>
        <v>-0.64163822525597269</v>
      </c>
      <c r="I524" s="75">
        <f t="shared" ref="I524:I526" si="62">(G524-D524)/(D524-E524)</f>
        <v>-0.82275711159737419</v>
      </c>
    </row>
    <row r="525" spans="2:9" ht="15.75" customHeight="1" x14ac:dyDescent="0.25">
      <c r="B525" s="10">
        <v>43420</v>
      </c>
      <c r="C525" s="13" t="s">
        <v>499</v>
      </c>
      <c r="D525" s="16">
        <v>2.58</v>
      </c>
      <c r="E525" s="16">
        <v>0.18</v>
      </c>
      <c r="F525" s="12">
        <v>43424</v>
      </c>
      <c r="G525" s="19">
        <v>0.18</v>
      </c>
      <c r="H525" s="18">
        <f t="shared" si="52"/>
        <v>-0.93023255813953487</v>
      </c>
      <c r="I525" s="75">
        <f t="shared" si="62"/>
        <v>-1</v>
      </c>
    </row>
    <row r="526" spans="2:9" ht="15.75" customHeight="1" x14ac:dyDescent="0.25">
      <c r="B526" s="10">
        <v>43425</v>
      </c>
      <c r="C526" s="13" t="s">
        <v>505</v>
      </c>
      <c r="D526" s="16">
        <v>5.98</v>
      </c>
      <c r="E526" s="16">
        <v>0.85</v>
      </c>
      <c r="F526" s="12">
        <v>43430</v>
      </c>
      <c r="G526" s="19">
        <v>6.64</v>
      </c>
      <c r="H526" s="18">
        <f t="shared" si="52"/>
        <v>0.11036789297658856</v>
      </c>
      <c r="I526" s="75">
        <f t="shared" si="62"/>
        <v>0.12865497076023374</v>
      </c>
    </row>
    <row r="527" spans="2:9" ht="15" x14ac:dyDescent="0.25">
      <c r="B527" s="10">
        <v>43432</v>
      </c>
      <c r="C527" s="13" t="s">
        <v>517</v>
      </c>
      <c r="D527" s="16">
        <v>3.18</v>
      </c>
      <c r="E527" s="16">
        <v>0.31</v>
      </c>
      <c r="F527" s="12">
        <v>43433</v>
      </c>
      <c r="G527" s="19">
        <v>3.21</v>
      </c>
      <c r="H527" s="18">
        <f t="shared" si="52"/>
        <v>9.4339622641508303E-3</v>
      </c>
      <c r="I527" s="75">
        <f>(G527-D527)/(D527-E527)</f>
        <v>1.0452961672473799E-2</v>
      </c>
    </row>
    <row r="528" spans="2:9" ht="15.75" customHeight="1" x14ac:dyDescent="0.25">
      <c r="B528" s="10">
        <v>43432</v>
      </c>
      <c r="C528" s="13" t="s">
        <v>519</v>
      </c>
      <c r="D528" s="16">
        <v>0.43</v>
      </c>
      <c r="E528" s="16">
        <v>0.18</v>
      </c>
      <c r="F528" s="12">
        <v>43434</v>
      </c>
      <c r="G528" s="19">
        <v>0.28000000000000003</v>
      </c>
      <c r="H528" s="18">
        <f t="shared" si="52"/>
        <v>-0.34883720930232553</v>
      </c>
      <c r="I528" s="75">
        <f t="shared" ref="I528:I531" si="63">(G528-D528)/(D528-E528)</f>
        <v>-0.59999999999999987</v>
      </c>
    </row>
    <row r="529" spans="2:9" ht="15.75" customHeight="1" x14ac:dyDescent="0.25">
      <c r="B529" s="10">
        <v>43433</v>
      </c>
      <c r="C529" s="13" t="s">
        <v>522</v>
      </c>
      <c r="D529" s="16">
        <v>2.15</v>
      </c>
      <c r="E529" s="16">
        <v>0.08</v>
      </c>
      <c r="F529" s="12">
        <v>43437</v>
      </c>
      <c r="G529" s="19">
        <v>3.55</v>
      </c>
      <c r="H529" s="18">
        <f t="shared" si="52"/>
        <v>0.65116279069767447</v>
      </c>
      <c r="I529" s="75">
        <f t="shared" si="63"/>
        <v>0.67632850241545894</v>
      </c>
    </row>
    <row r="530" spans="2:9" ht="15" x14ac:dyDescent="0.25">
      <c r="B530" s="10">
        <v>43425</v>
      </c>
      <c r="C530" s="13" t="s">
        <v>506</v>
      </c>
      <c r="D530" s="16">
        <v>2.2599999999999998</v>
      </c>
      <c r="E530" s="16">
        <v>1.03</v>
      </c>
      <c r="F530" s="12">
        <v>43438</v>
      </c>
      <c r="G530" s="19">
        <v>2.3199999999999998</v>
      </c>
      <c r="H530" s="18">
        <f t="shared" si="52"/>
        <v>2.6548672566371723E-2</v>
      </c>
      <c r="I530" s="75">
        <f t="shared" si="63"/>
        <v>4.8780487804878099E-2</v>
      </c>
    </row>
    <row r="531" spans="2:9" ht="15.75" customHeight="1" x14ac:dyDescent="0.25">
      <c r="B531" s="10">
        <v>43432</v>
      </c>
      <c r="C531" s="13" t="s">
        <v>518</v>
      </c>
      <c r="D531" s="16">
        <v>6.88</v>
      </c>
      <c r="E531" s="16">
        <v>1.01</v>
      </c>
      <c r="F531" s="12">
        <v>43438</v>
      </c>
      <c r="G531" s="19">
        <v>13.3</v>
      </c>
      <c r="H531" s="18">
        <f t="shared" si="52"/>
        <v>0.93313953488372103</v>
      </c>
      <c r="I531" s="75">
        <f t="shared" si="63"/>
        <v>1.0936967632027259</v>
      </c>
    </row>
    <row r="532" spans="2:9" ht="15" x14ac:dyDescent="0.25">
      <c r="B532" s="10">
        <v>43417</v>
      </c>
      <c r="C532" s="13" t="s">
        <v>492</v>
      </c>
      <c r="D532" s="16">
        <v>1.96</v>
      </c>
      <c r="E532" s="16">
        <v>1.3</v>
      </c>
      <c r="F532" s="12">
        <v>43439</v>
      </c>
      <c r="G532" s="19">
        <v>2.27</v>
      </c>
      <c r="H532" s="18">
        <f t="shared" si="52"/>
        <v>0.15816326530612246</v>
      </c>
      <c r="I532" s="75">
        <f>(G532-D532)/(D532-E532)</f>
        <v>0.46969696969696983</v>
      </c>
    </row>
    <row r="533" spans="2:9" ht="15" x14ac:dyDescent="0.25">
      <c r="B533" s="10">
        <v>43433</v>
      </c>
      <c r="C533" s="13" t="s">
        <v>521</v>
      </c>
      <c r="D533" s="16">
        <v>2.13</v>
      </c>
      <c r="E533" s="16">
        <v>0.57999999999999996</v>
      </c>
      <c r="F533" s="12">
        <v>43439</v>
      </c>
      <c r="G533" s="19">
        <v>1.35</v>
      </c>
      <c r="H533" s="18">
        <f t="shared" si="52"/>
        <v>-0.36619718309859151</v>
      </c>
      <c r="I533" s="75">
        <f t="shared" ref="I533" si="64">(G533-D533)/(D533-E533)</f>
        <v>-0.50322580645161286</v>
      </c>
    </row>
    <row r="534" spans="2:9" ht="15" x14ac:dyDescent="0.25">
      <c r="B534" s="10">
        <v>43437</v>
      </c>
      <c r="C534" s="13" t="s">
        <v>497</v>
      </c>
      <c r="D534" s="16">
        <v>3.45</v>
      </c>
      <c r="E534" s="16">
        <v>1.1000000000000001</v>
      </c>
      <c r="F534" s="12">
        <v>43440</v>
      </c>
      <c r="G534" s="19">
        <v>5.95</v>
      </c>
      <c r="H534" s="18">
        <f t="shared" si="52"/>
        <v>0.72463768115942018</v>
      </c>
      <c r="I534" s="75">
        <f>(G534-D534)/(D534-E534)</f>
        <v>1.0638297872340425</v>
      </c>
    </row>
    <row r="535" spans="2:9" ht="15" x14ac:dyDescent="0.25">
      <c r="B535" s="10">
        <v>43439</v>
      </c>
      <c r="C535" s="13" t="s">
        <v>529</v>
      </c>
      <c r="D535" s="16">
        <v>3.88</v>
      </c>
      <c r="E535" s="16">
        <v>0.95</v>
      </c>
      <c r="F535" s="12">
        <v>43440</v>
      </c>
      <c r="G535" s="19">
        <v>5.95</v>
      </c>
      <c r="H535" s="18">
        <f t="shared" si="52"/>
        <v>0.53350515463917536</v>
      </c>
      <c r="I535" s="75">
        <f>(G535-D535)/(D535-E535)</f>
        <v>0.70648464163822544</v>
      </c>
    </row>
    <row r="536" spans="2:9" ht="15" x14ac:dyDescent="0.25">
      <c r="B536" s="10">
        <v>43437</v>
      </c>
      <c r="C536" s="13" t="s">
        <v>526</v>
      </c>
      <c r="D536" s="16">
        <v>6.53</v>
      </c>
      <c r="E536" s="16">
        <v>3.36</v>
      </c>
      <c r="F536" s="12">
        <v>43440</v>
      </c>
      <c r="G536" s="19">
        <v>8.49</v>
      </c>
      <c r="H536" s="18">
        <f t="shared" si="52"/>
        <v>0.30015313935681465</v>
      </c>
      <c r="I536" s="75">
        <f>(G536-D536)/(D536-E536)</f>
        <v>0.61829652996845419</v>
      </c>
    </row>
    <row r="537" spans="2:9" ht="15.75" customHeight="1" x14ac:dyDescent="0.3">
      <c r="B537" s="10">
        <v>43440</v>
      </c>
      <c r="C537" s="13" t="s">
        <v>533</v>
      </c>
      <c r="D537" s="16">
        <v>0.7</v>
      </c>
      <c r="E537" s="16">
        <v>0.06</v>
      </c>
      <c r="F537" s="12">
        <v>43440</v>
      </c>
      <c r="G537" s="19">
        <v>0.99</v>
      </c>
      <c r="H537" s="18">
        <f t="shared" si="52"/>
        <v>0.41428571428571437</v>
      </c>
      <c r="I537" s="75">
        <f t="shared" ref="I537:I539" si="65">(G537-D537)/(D537-E537)</f>
        <v>0.45312500000000011</v>
      </c>
    </row>
    <row r="538" spans="2:9" ht="15.75" customHeight="1" x14ac:dyDescent="0.25">
      <c r="B538" s="10">
        <v>43440</v>
      </c>
      <c r="C538" s="13" t="s">
        <v>536</v>
      </c>
      <c r="D538" s="16">
        <v>1.84</v>
      </c>
      <c r="E538" s="16">
        <v>0.18</v>
      </c>
      <c r="F538" s="12">
        <v>43440</v>
      </c>
      <c r="G538" s="19">
        <v>2.89</v>
      </c>
      <c r="H538" s="18">
        <f t="shared" si="52"/>
        <v>0.57065217391304346</v>
      </c>
      <c r="I538" s="75">
        <f t="shared" si="65"/>
        <v>0.63253012048192769</v>
      </c>
    </row>
    <row r="539" spans="2:9" ht="15.75" customHeight="1" x14ac:dyDescent="0.25">
      <c r="B539" s="10">
        <v>43444</v>
      </c>
      <c r="C539" s="13" t="s">
        <v>540</v>
      </c>
      <c r="D539" s="16">
        <v>4.24</v>
      </c>
      <c r="E539" s="16">
        <v>0.62</v>
      </c>
      <c r="F539" s="12">
        <v>43445</v>
      </c>
      <c r="G539" s="19">
        <v>4.04</v>
      </c>
      <c r="H539" s="18">
        <f t="shared" si="52"/>
        <v>-4.7169811320754707E-2</v>
      </c>
      <c r="I539" s="75">
        <f t="shared" si="65"/>
        <v>-5.5248618784530433E-2</v>
      </c>
    </row>
    <row r="540" spans="2:9" ht="15" x14ac:dyDescent="0.25">
      <c r="B540" s="10">
        <v>43446</v>
      </c>
      <c r="C540" s="13" t="s">
        <v>543</v>
      </c>
      <c r="D540" s="16">
        <v>2.35</v>
      </c>
      <c r="E540" s="16">
        <v>0.45</v>
      </c>
      <c r="F540" s="12">
        <v>43447</v>
      </c>
      <c r="G540" s="19">
        <v>2.82</v>
      </c>
      <c r="H540" s="18">
        <f t="shared" si="52"/>
        <v>0.19999999999999996</v>
      </c>
      <c r="I540" s="75">
        <f>(G540-D540)/(D540-E540)</f>
        <v>0.24736842105263143</v>
      </c>
    </row>
    <row r="541" spans="2:9" ht="15.75" customHeight="1" x14ac:dyDescent="0.25">
      <c r="B541" s="10">
        <v>43445</v>
      </c>
      <c r="C541" s="13" t="s">
        <v>541</v>
      </c>
      <c r="D541" s="16">
        <v>0.77</v>
      </c>
      <c r="E541" s="16">
        <v>0.46</v>
      </c>
      <c r="F541" s="12">
        <v>43447</v>
      </c>
      <c r="G541" s="19">
        <v>0.89</v>
      </c>
      <c r="H541" s="18">
        <f t="shared" si="52"/>
        <v>0.1558441558441559</v>
      </c>
      <c r="I541" s="75">
        <f t="shared" ref="I541:I543" si="66">(G541-D541)/(D541-E541)</f>
        <v>0.38709677419354838</v>
      </c>
    </row>
    <row r="542" spans="2:9" ht="15.75" customHeight="1" x14ac:dyDescent="0.25">
      <c r="B542" s="10">
        <v>43446</v>
      </c>
      <c r="C542" s="13" t="s">
        <v>544</v>
      </c>
      <c r="D542" s="16">
        <v>1.7</v>
      </c>
      <c r="E542" s="16">
        <v>0.63</v>
      </c>
      <c r="F542" s="12">
        <v>43451</v>
      </c>
      <c r="G542" s="19">
        <v>1.38</v>
      </c>
      <c r="H542" s="18">
        <f t="shared" si="52"/>
        <v>-0.18823529411764706</v>
      </c>
      <c r="I542" s="75">
        <f t="shared" si="66"/>
        <v>-0.29906542056074775</v>
      </c>
    </row>
    <row r="543" spans="2:9" ht="15.75" customHeight="1" x14ac:dyDescent="0.3">
      <c r="B543" s="10">
        <v>43451</v>
      </c>
      <c r="C543" s="13" t="s">
        <v>548</v>
      </c>
      <c r="D543" s="16">
        <v>0.53</v>
      </c>
      <c r="E543" s="16">
        <v>0.22</v>
      </c>
      <c r="F543" s="12">
        <v>43451</v>
      </c>
      <c r="G543" s="19">
        <v>0.21</v>
      </c>
      <c r="H543" s="18">
        <f t="shared" si="52"/>
        <v>-0.60377358490566047</v>
      </c>
      <c r="I543" s="75">
        <f t="shared" si="66"/>
        <v>-1.032258064516129</v>
      </c>
    </row>
    <row r="544" spans="2:9" ht="15" x14ac:dyDescent="0.25">
      <c r="B544" s="10">
        <v>43447</v>
      </c>
      <c r="C544" s="13" t="s">
        <v>545</v>
      </c>
      <c r="D544" s="16">
        <v>4.43</v>
      </c>
      <c r="E544" s="16">
        <v>1.75</v>
      </c>
      <c r="F544" s="12">
        <v>43453</v>
      </c>
      <c r="G544" s="19">
        <v>5.59</v>
      </c>
      <c r="H544" s="18">
        <f t="shared" si="52"/>
        <v>0.2618510158013545</v>
      </c>
      <c r="I544" s="75">
        <f>(G544-D544)/(D544-E544)</f>
        <v>0.43283582089552247</v>
      </c>
    </row>
    <row r="545" spans="2:9" ht="15.75" customHeight="1" x14ac:dyDescent="0.3">
      <c r="B545" s="10">
        <v>43452</v>
      </c>
      <c r="C545" s="13" t="s">
        <v>550</v>
      </c>
      <c r="D545" s="16">
        <v>0.47</v>
      </c>
      <c r="E545" s="16">
        <v>0.05</v>
      </c>
      <c r="F545" s="12">
        <v>43453</v>
      </c>
      <c r="G545" s="19">
        <v>0.03</v>
      </c>
      <c r="H545" s="18">
        <f t="shared" si="52"/>
        <v>-0.93617021276595747</v>
      </c>
      <c r="I545" s="75">
        <f t="shared" ref="I545" si="67">(G545-D545)/(D545-E545)</f>
        <v>-1.0476190476190474</v>
      </c>
    </row>
    <row r="546" spans="2:9" x14ac:dyDescent="0.3">
      <c r="B546" s="10">
        <v>43440</v>
      </c>
      <c r="C546" s="13" t="s">
        <v>535</v>
      </c>
      <c r="D546" s="16">
        <v>3.47</v>
      </c>
      <c r="E546" s="16">
        <v>0.11</v>
      </c>
      <c r="F546" s="12">
        <v>43462</v>
      </c>
      <c r="G546" s="19">
        <v>6.24</v>
      </c>
      <c r="H546" s="18">
        <f t="shared" si="52"/>
        <v>0.79827089337175794</v>
      </c>
      <c r="I546" s="75">
        <f>(G546-D546)/(D546-E546)</f>
        <v>0.82440476190476186</v>
      </c>
    </row>
    <row r="547" spans="2:9" x14ac:dyDescent="0.3">
      <c r="B547" s="10">
        <v>43452</v>
      </c>
      <c r="C547" s="13" t="s">
        <v>552</v>
      </c>
      <c r="D547" s="16">
        <v>1.49</v>
      </c>
      <c r="E547" s="16">
        <v>0.05</v>
      </c>
      <c r="F547" s="12">
        <v>43455</v>
      </c>
      <c r="G547" s="19">
        <v>1.34</v>
      </c>
      <c r="H547" s="18">
        <f t="shared" si="52"/>
        <v>-0.10067114093959728</v>
      </c>
      <c r="I547" s="75">
        <f t="shared" ref="I547:I548" si="68">(G547-D547)/(D547-E547)</f>
        <v>-0.1041666666666666</v>
      </c>
    </row>
    <row r="548" spans="2:9" x14ac:dyDescent="0.3">
      <c r="B548" s="10">
        <v>43363</v>
      </c>
      <c r="C548" s="13" t="s">
        <v>553</v>
      </c>
      <c r="D548" s="16">
        <v>1.35</v>
      </c>
      <c r="E548" s="16">
        <v>0.24</v>
      </c>
      <c r="F548" s="12">
        <v>43461</v>
      </c>
      <c r="G548" s="19">
        <v>0.24</v>
      </c>
      <c r="H548" s="18">
        <f t="shared" si="52"/>
        <v>-0.82222222222222219</v>
      </c>
      <c r="I548" s="75">
        <f t="shared" si="68"/>
        <v>-1</v>
      </c>
    </row>
    <row r="549" spans="2:9" x14ac:dyDescent="0.3">
      <c r="B549" s="10"/>
      <c r="C549" s="13"/>
      <c r="D549" s="16"/>
      <c r="E549" s="16"/>
      <c r="F549" s="12"/>
      <c r="G549" s="19"/>
      <c r="H549" s="18"/>
      <c r="I549" s="75"/>
    </row>
    <row r="550" spans="2:9" x14ac:dyDescent="0.3">
      <c r="B550" s="10"/>
      <c r="C550" s="22" t="s">
        <v>45</v>
      </c>
      <c r="D550" s="13"/>
      <c r="E550" s="13"/>
      <c r="F550" s="23"/>
      <c r="G550" s="70" t="s">
        <v>12</v>
      </c>
      <c r="H550" s="71" t="s">
        <v>10</v>
      </c>
      <c r="I550" s="79">
        <f>SUM(I361:I549)</f>
        <v>-10.083396533431726</v>
      </c>
    </row>
    <row r="551" spans="2:9" x14ac:dyDescent="0.3">
      <c r="B551" s="10"/>
      <c r="C551" s="22"/>
      <c r="D551" s="13"/>
      <c r="E551" s="13"/>
      <c r="F551" s="23"/>
      <c r="G551" s="11"/>
      <c r="H551" s="24"/>
      <c r="I551" s="14"/>
    </row>
    <row r="552" spans="2:9" ht="15" thickBot="1" x14ac:dyDescent="0.35">
      <c r="B552" s="10"/>
      <c r="C552" s="13"/>
      <c r="D552" s="16"/>
      <c r="E552" s="16"/>
      <c r="F552" s="12"/>
      <c r="G552" s="105"/>
      <c r="H552" s="43"/>
      <c r="I552" s="79"/>
    </row>
    <row r="553" spans="2:9" ht="15.75" thickBot="1" x14ac:dyDescent="0.3">
      <c r="B553" s="1" t="s">
        <v>1</v>
      </c>
      <c r="C553" s="2"/>
      <c r="D553" s="118" t="s">
        <v>1</v>
      </c>
      <c r="E553" s="118"/>
      <c r="F553" s="3" t="s">
        <v>1</v>
      </c>
      <c r="G553" s="119" t="s">
        <v>1</v>
      </c>
      <c r="H553" s="120" t="s">
        <v>1</v>
      </c>
      <c r="I553" s="4" t="s">
        <v>1</v>
      </c>
    </row>
    <row r="554" spans="2:9" ht="24" thickBot="1" x14ac:dyDescent="0.4">
      <c r="B554" s="1"/>
      <c r="C554" s="121" t="s">
        <v>46</v>
      </c>
      <c r="D554" s="2"/>
      <c r="E554" s="2"/>
      <c r="F554" s="3"/>
      <c r="G554" s="2"/>
      <c r="H554" s="2"/>
      <c r="I554" s="4"/>
    </row>
    <row r="555" spans="2:9" ht="15" x14ac:dyDescent="0.25">
      <c r="B555" s="47"/>
      <c r="C555" s="51"/>
      <c r="D555" s="17"/>
      <c r="E555" s="17"/>
      <c r="F555" s="50"/>
      <c r="G555" s="21"/>
      <c r="H555" s="48"/>
      <c r="I555" s="49"/>
    </row>
    <row r="556" spans="2:9" ht="15" x14ac:dyDescent="0.25">
      <c r="B556" s="47"/>
      <c r="C556" s="51"/>
      <c r="D556" s="17"/>
      <c r="E556" s="17"/>
      <c r="F556" s="50"/>
      <c r="G556" s="21"/>
      <c r="H556" s="48"/>
      <c r="I556" s="49"/>
    </row>
    <row r="557" spans="2:9" ht="15" x14ac:dyDescent="0.25">
      <c r="B557" s="60" t="s">
        <v>2</v>
      </c>
      <c r="C557" s="61" t="s">
        <v>3</v>
      </c>
      <c r="D557" s="61" t="s">
        <v>2</v>
      </c>
      <c r="E557" s="61" t="s">
        <v>18</v>
      </c>
      <c r="F557" s="62" t="s">
        <v>4</v>
      </c>
      <c r="G557" s="61" t="s">
        <v>4</v>
      </c>
      <c r="H557" s="61" t="s">
        <v>5</v>
      </c>
      <c r="I557" s="63" t="s">
        <v>5</v>
      </c>
    </row>
    <row r="558" spans="2:9" ht="15" x14ac:dyDescent="0.25">
      <c r="B558" s="60" t="s">
        <v>6</v>
      </c>
      <c r="C558" s="64"/>
      <c r="D558" s="61" t="s">
        <v>7</v>
      </c>
      <c r="E558" s="61" t="s">
        <v>19</v>
      </c>
      <c r="F558" s="62" t="s">
        <v>6</v>
      </c>
      <c r="G558" s="61" t="s">
        <v>8</v>
      </c>
      <c r="H558" s="61" t="s">
        <v>11</v>
      </c>
      <c r="I558" s="63" t="s">
        <v>20</v>
      </c>
    </row>
    <row r="559" spans="2:9" x14ac:dyDescent="0.3">
      <c r="B559" s="60"/>
      <c r="C559" s="61" t="s">
        <v>38</v>
      </c>
      <c r="D559" s="61"/>
      <c r="E559" s="61"/>
      <c r="F559" s="62"/>
      <c r="G559" s="61"/>
      <c r="H559" s="61"/>
      <c r="I559" s="63"/>
    </row>
    <row r="560" spans="2:9" ht="15" x14ac:dyDescent="0.25">
      <c r="B560" s="60"/>
      <c r="C560" s="61"/>
      <c r="D560" s="61"/>
      <c r="E560" s="61"/>
      <c r="F560" s="62"/>
      <c r="G560" s="61"/>
      <c r="H560" s="61"/>
      <c r="I560" s="63"/>
    </row>
    <row r="561" spans="2:9" ht="15" x14ac:dyDescent="0.25">
      <c r="B561" s="10">
        <v>43103</v>
      </c>
      <c r="C561" s="13" t="s">
        <v>61</v>
      </c>
      <c r="D561" s="16">
        <v>29.55</v>
      </c>
      <c r="E561" s="16">
        <v>22.11</v>
      </c>
      <c r="F561" s="12">
        <v>43109</v>
      </c>
      <c r="G561" s="19">
        <v>22.11</v>
      </c>
      <c r="H561" s="18">
        <f t="shared" ref="H561:H576" si="69">(G561/D561-1)</f>
        <v>-0.25177664974619296</v>
      </c>
      <c r="I561" s="75">
        <f>(G561-D561)/(D561-E561)</f>
        <v>-1</v>
      </c>
    </row>
    <row r="562" spans="2:9" ht="15" x14ac:dyDescent="0.25">
      <c r="B562" s="10">
        <v>43125</v>
      </c>
      <c r="C562" s="13" t="s">
        <v>278</v>
      </c>
      <c r="D562" s="16">
        <v>44.22</v>
      </c>
      <c r="E562" s="16">
        <v>31.7</v>
      </c>
      <c r="F562" s="12">
        <v>43130</v>
      </c>
      <c r="G562" s="19">
        <v>49.01</v>
      </c>
      <c r="H562" s="18">
        <f t="shared" si="69"/>
        <v>0.108322026232474</v>
      </c>
      <c r="I562" s="75">
        <f>(G562-D562)/(D562-E562)</f>
        <v>0.38258785942492007</v>
      </c>
    </row>
    <row r="563" spans="2:9" ht="15" x14ac:dyDescent="0.25">
      <c r="B563" s="10">
        <v>43133</v>
      </c>
      <c r="C563" s="13" t="s">
        <v>103</v>
      </c>
      <c r="D563" s="16">
        <v>4.88</v>
      </c>
      <c r="E563" s="16">
        <v>1.82</v>
      </c>
      <c r="F563" s="12">
        <v>43136</v>
      </c>
      <c r="G563" s="19">
        <v>7.42</v>
      </c>
      <c r="H563" s="18">
        <f t="shared" si="69"/>
        <v>0.52049180327868849</v>
      </c>
      <c r="I563" s="75">
        <f t="shared" ref="I563:I569" si="70">(G563-D563)/(D563-E563)</f>
        <v>0.83006535947712434</v>
      </c>
    </row>
    <row r="564" spans="2:9" ht="15" x14ac:dyDescent="0.25">
      <c r="B564" s="10">
        <v>43130</v>
      </c>
      <c r="C564" s="13" t="s">
        <v>101</v>
      </c>
      <c r="D564" s="16">
        <v>6.86</v>
      </c>
      <c r="E564" s="16">
        <v>4.33</v>
      </c>
      <c r="F564" s="12">
        <v>43136</v>
      </c>
      <c r="G564" s="19">
        <v>5</v>
      </c>
      <c r="H564" s="18">
        <f t="shared" si="69"/>
        <v>-0.2711370262390671</v>
      </c>
      <c r="I564" s="75">
        <f t="shared" si="70"/>
        <v>-0.73517786561264831</v>
      </c>
    </row>
    <row r="565" spans="2:9" ht="15" x14ac:dyDescent="0.25">
      <c r="B565" s="10">
        <v>43138</v>
      </c>
      <c r="C565" s="13" t="s">
        <v>146</v>
      </c>
      <c r="D565" s="16">
        <v>6.86</v>
      </c>
      <c r="E565" s="16">
        <v>4.12</v>
      </c>
      <c r="F565" s="12">
        <v>43140</v>
      </c>
      <c r="G565" s="19">
        <v>5.95</v>
      </c>
      <c r="H565" s="18">
        <f t="shared" si="69"/>
        <v>-0.13265306122448983</v>
      </c>
      <c r="I565" s="75">
        <f t="shared" si="70"/>
        <v>-0.33211678832116792</v>
      </c>
    </row>
    <row r="566" spans="2:9" ht="15" x14ac:dyDescent="0.25">
      <c r="B566" s="10">
        <v>43147</v>
      </c>
      <c r="C566" s="13" t="s">
        <v>139</v>
      </c>
      <c r="D566" s="16">
        <v>5.95</v>
      </c>
      <c r="E566" s="16">
        <v>2.77</v>
      </c>
      <c r="F566" s="12">
        <v>43152</v>
      </c>
      <c r="G566" s="19">
        <v>4.4800000000000004</v>
      </c>
      <c r="H566" s="18">
        <f t="shared" si="69"/>
        <v>-0.24705882352941166</v>
      </c>
      <c r="I566" s="75">
        <f t="shared" si="70"/>
        <v>-0.46226415094339612</v>
      </c>
    </row>
    <row r="567" spans="2:9" ht="15" x14ac:dyDescent="0.25">
      <c r="B567" s="10">
        <v>43137</v>
      </c>
      <c r="C567" s="13" t="s">
        <v>115</v>
      </c>
      <c r="D567" s="16">
        <v>5.71</v>
      </c>
      <c r="E567" s="16">
        <v>2.2799999999999998</v>
      </c>
      <c r="F567" s="12">
        <v>43153</v>
      </c>
      <c r="G567" s="19">
        <v>6.3</v>
      </c>
      <c r="H567" s="18">
        <f t="shared" si="69"/>
        <v>0.10332749562171628</v>
      </c>
      <c r="I567" s="75">
        <f t="shared" si="70"/>
        <v>0.17201166180758012</v>
      </c>
    </row>
    <row r="568" spans="2:9" ht="15" x14ac:dyDescent="0.25">
      <c r="B568" s="10">
        <v>43150</v>
      </c>
      <c r="C568" s="13" t="s">
        <v>145</v>
      </c>
      <c r="D568" s="16">
        <v>5.04</v>
      </c>
      <c r="E568" s="16">
        <v>2.1800000000000002</v>
      </c>
      <c r="F568" s="12">
        <v>43153</v>
      </c>
      <c r="G568" s="19">
        <v>5.44</v>
      </c>
      <c r="H568" s="18">
        <f t="shared" si="69"/>
        <v>7.9365079365079527E-2</v>
      </c>
      <c r="I568" s="75">
        <f t="shared" si="70"/>
        <v>0.13986013986013998</v>
      </c>
    </row>
    <row r="569" spans="2:9" ht="15" x14ac:dyDescent="0.25">
      <c r="B569" s="10">
        <v>43206</v>
      </c>
      <c r="C569" s="13" t="s">
        <v>233</v>
      </c>
      <c r="D569" s="16">
        <v>5.87</v>
      </c>
      <c r="E569" s="16">
        <v>1.82</v>
      </c>
      <c r="F569" s="12">
        <v>43209</v>
      </c>
      <c r="G569" s="19">
        <v>3</v>
      </c>
      <c r="H569" s="18">
        <f t="shared" si="69"/>
        <v>-0.48892674616695064</v>
      </c>
      <c r="I569" s="75">
        <f t="shared" si="70"/>
        <v>-0.70864197530864204</v>
      </c>
    </row>
    <row r="570" spans="2:9" ht="15" x14ac:dyDescent="0.25">
      <c r="B570" s="10" t="s">
        <v>259</v>
      </c>
      <c r="C570" s="13" t="s">
        <v>266</v>
      </c>
      <c r="D570" s="16">
        <v>26.414999999999999</v>
      </c>
      <c r="E570" s="16">
        <v>9.0299999999999994</v>
      </c>
      <c r="F570" s="12">
        <v>43231</v>
      </c>
      <c r="G570" s="19">
        <v>19.059999999999999</v>
      </c>
      <c r="H570" s="18">
        <f t="shared" si="69"/>
        <v>-0.27844028014385769</v>
      </c>
      <c r="I570" s="75">
        <f>(G570-D570)/(D570-E570)</f>
        <v>-0.42306586137474844</v>
      </c>
    </row>
    <row r="571" spans="2:9" ht="15" x14ac:dyDescent="0.25">
      <c r="B571" s="10">
        <v>43223</v>
      </c>
      <c r="C571" s="13" t="s">
        <v>272</v>
      </c>
      <c r="D571" s="16">
        <v>4.8099999999999996</v>
      </c>
      <c r="E571" s="16">
        <v>1.85</v>
      </c>
      <c r="F571" s="12">
        <v>43231</v>
      </c>
      <c r="G571" s="19">
        <v>2</v>
      </c>
      <c r="H571" s="18">
        <f t="shared" si="69"/>
        <v>-0.58419958419958418</v>
      </c>
      <c r="I571" s="75">
        <f t="shared" ref="I571" si="71">(G571-D571)/(D571-E571)</f>
        <v>-0.94932432432432434</v>
      </c>
    </row>
    <row r="572" spans="2:9" ht="15.75" customHeight="1" x14ac:dyDescent="0.25">
      <c r="B572" s="10">
        <v>43243</v>
      </c>
      <c r="C572" s="13" t="s">
        <v>279</v>
      </c>
      <c r="D572" s="16">
        <v>49.54</v>
      </c>
      <c r="E572" s="16">
        <v>37.22</v>
      </c>
      <c r="F572" s="12">
        <v>43249</v>
      </c>
      <c r="G572" s="19">
        <v>59.59</v>
      </c>
      <c r="H572" s="18">
        <f t="shared" si="69"/>
        <v>0.20286637060960855</v>
      </c>
      <c r="I572" s="75">
        <f>(G572-D572)/(D572-E572)</f>
        <v>0.81574675324675361</v>
      </c>
    </row>
    <row r="573" spans="2:9" ht="15" x14ac:dyDescent="0.25">
      <c r="B573" s="10">
        <v>43250</v>
      </c>
      <c r="C573" s="13" t="s">
        <v>284</v>
      </c>
      <c r="D573" s="16">
        <v>12.79</v>
      </c>
      <c r="E573" s="16">
        <v>10.08</v>
      </c>
      <c r="F573" s="12">
        <v>43262</v>
      </c>
      <c r="G573" s="19">
        <v>11.08</v>
      </c>
      <c r="H573" s="18">
        <f t="shared" si="69"/>
        <v>-0.13369820172009372</v>
      </c>
      <c r="I573" s="75">
        <f>(G573-D573)/(D573-E573)</f>
        <v>-0.63099630996309952</v>
      </c>
    </row>
    <row r="574" spans="2:9" ht="15" x14ac:dyDescent="0.25">
      <c r="B574" s="10" t="s">
        <v>300</v>
      </c>
      <c r="C574" s="13" t="s">
        <v>301</v>
      </c>
      <c r="D574" s="16">
        <v>60.31</v>
      </c>
      <c r="E574" s="16">
        <v>42.77</v>
      </c>
      <c r="F574" s="12">
        <v>43265</v>
      </c>
      <c r="G574" s="19">
        <v>52.54</v>
      </c>
      <c r="H574" s="18">
        <f t="shared" si="69"/>
        <v>-0.12883435582822089</v>
      </c>
      <c r="I574" s="75">
        <f>(G574-D574)/(D574-E574)</f>
        <v>-0.44298745724059313</v>
      </c>
    </row>
    <row r="575" spans="2:9" ht="15" x14ac:dyDescent="0.25">
      <c r="B575" s="10">
        <v>43255</v>
      </c>
      <c r="C575" s="13" t="s">
        <v>289</v>
      </c>
      <c r="D575" s="16">
        <v>5.05</v>
      </c>
      <c r="E575" s="16">
        <v>1.78</v>
      </c>
      <c r="F575" s="12">
        <v>43285</v>
      </c>
      <c r="G575" s="19">
        <v>7.46</v>
      </c>
      <c r="H575" s="18">
        <f t="shared" si="69"/>
        <v>0.47722772277227721</v>
      </c>
      <c r="I575" s="75">
        <f t="shared" ref="I575:I576" si="72">(G575-D575)/(D575-E575)</f>
        <v>0.73700305810397571</v>
      </c>
    </row>
    <row r="576" spans="2:9" ht="15" x14ac:dyDescent="0.25">
      <c r="B576" s="10">
        <v>43287</v>
      </c>
      <c r="C576" s="13" t="s">
        <v>310</v>
      </c>
      <c r="D576" s="16">
        <v>0.34</v>
      </c>
      <c r="E576" s="16">
        <v>0</v>
      </c>
      <c r="F576" s="12">
        <v>43297</v>
      </c>
      <c r="G576" s="19">
        <v>0.21</v>
      </c>
      <c r="H576" s="18">
        <f t="shared" si="69"/>
        <v>-0.38235294117647067</v>
      </c>
      <c r="I576" s="75">
        <f t="shared" si="72"/>
        <v>-0.38235294117647067</v>
      </c>
    </row>
    <row r="577" spans="2:9" ht="15" x14ac:dyDescent="0.25">
      <c r="B577" s="126"/>
      <c r="C577" s="127" t="s">
        <v>136</v>
      </c>
      <c r="D577" s="128"/>
      <c r="E577" s="128"/>
      <c r="F577" s="129"/>
      <c r="G577" s="130"/>
      <c r="H577" s="131"/>
      <c r="I577" s="132"/>
    </row>
    <row r="578" spans="2:9" ht="15" x14ac:dyDescent="0.25">
      <c r="B578" s="10">
        <v>43349</v>
      </c>
      <c r="C578" s="13" t="s">
        <v>381</v>
      </c>
      <c r="D578" s="16">
        <v>1.42</v>
      </c>
      <c r="E578" s="16">
        <v>0</v>
      </c>
      <c r="F578" s="12"/>
      <c r="G578" s="19">
        <v>0.7</v>
      </c>
      <c r="H578" s="18">
        <f t="shared" ref="H578:H580" si="73">(G578/D578-1)</f>
        <v>-0.50704225352112675</v>
      </c>
      <c r="I578" s="75">
        <f t="shared" ref="I578:I579" si="74">(G578-D578)/(D578-E578)</f>
        <v>-0.50704225352112675</v>
      </c>
    </row>
    <row r="579" spans="2:9" ht="15" x14ac:dyDescent="0.25">
      <c r="B579" s="133">
        <v>39697</v>
      </c>
      <c r="C579" s="134" t="s">
        <v>429</v>
      </c>
      <c r="D579" s="135">
        <v>1.86</v>
      </c>
      <c r="E579" s="135">
        <v>0</v>
      </c>
      <c r="F579" s="136"/>
      <c r="G579" s="137">
        <v>3.42</v>
      </c>
      <c r="H579" s="138">
        <f t="shared" si="73"/>
        <v>0.83870967741935476</v>
      </c>
      <c r="I579" s="139">
        <f t="shared" si="74"/>
        <v>0.83870967741935465</v>
      </c>
    </row>
    <row r="580" spans="2:9" ht="15" x14ac:dyDescent="0.25">
      <c r="B580" s="10">
        <v>43371</v>
      </c>
      <c r="C580" s="13" t="s">
        <v>425</v>
      </c>
      <c r="D580" s="16">
        <v>0.57999999999999996</v>
      </c>
      <c r="E580" s="16">
        <v>0.19</v>
      </c>
      <c r="F580" s="12">
        <v>43375</v>
      </c>
      <c r="G580" s="19">
        <v>0.28999999999999998</v>
      </c>
      <c r="H580" s="18">
        <f t="shared" si="73"/>
        <v>-0.5</v>
      </c>
      <c r="I580" s="75">
        <f>(G580-D580)/(D580-E580)</f>
        <v>-0.74358974358974361</v>
      </c>
    </row>
    <row r="581" spans="2:9" x14ac:dyDescent="0.3">
      <c r="B581" s="126"/>
      <c r="C581" s="127" t="s">
        <v>426</v>
      </c>
      <c r="D581" s="128"/>
      <c r="E581" s="128"/>
      <c r="F581" s="129"/>
      <c r="G581" s="130"/>
      <c r="H581" s="131"/>
      <c r="I581" s="132"/>
    </row>
    <row r="582" spans="2:9" ht="15" x14ac:dyDescent="0.25">
      <c r="B582" s="10">
        <v>43382</v>
      </c>
      <c r="C582" s="13" t="s">
        <v>427</v>
      </c>
      <c r="D582" s="16">
        <v>3.69</v>
      </c>
      <c r="E582" s="16">
        <v>0</v>
      </c>
      <c r="F582" s="12">
        <v>43396</v>
      </c>
      <c r="G582" s="19">
        <v>2.84</v>
      </c>
      <c r="H582" s="18">
        <f t="shared" ref="H582:H584" si="75">(G582/D582-1)</f>
        <v>-0.23035230352303526</v>
      </c>
      <c r="I582" s="75">
        <f t="shared" ref="I582:I583" si="76">(G582-D582)/(D582-E582)</f>
        <v>-0.23035230352303526</v>
      </c>
    </row>
    <row r="583" spans="2:9" ht="15" x14ac:dyDescent="0.25">
      <c r="B583" s="133">
        <v>43382</v>
      </c>
      <c r="C583" s="134" t="s">
        <v>428</v>
      </c>
      <c r="D583" s="135">
        <v>3.77</v>
      </c>
      <c r="E583" s="135">
        <v>0</v>
      </c>
      <c r="F583" s="136">
        <v>43396</v>
      </c>
      <c r="G583" s="137">
        <v>2.78</v>
      </c>
      <c r="H583" s="138">
        <f t="shared" si="75"/>
        <v>-0.26259946949602131</v>
      </c>
      <c r="I583" s="139">
        <f t="shared" si="76"/>
        <v>-0.26259946949602125</v>
      </c>
    </row>
    <row r="584" spans="2:9" ht="15" x14ac:dyDescent="0.25">
      <c r="B584" s="10">
        <v>43452</v>
      </c>
      <c r="C584" s="13" t="s">
        <v>551</v>
      </c>
      <c r="D584" s="16">
        <v>169.97</v>
      </c>
      <c r="E584" s="16">
        <v>134.19999999999999</v>
      </c>
      <c r="F584" s="12">
        <v>43454</v>
      </c>
      <c r="G584" s="19">
        <v>133.01</v>
      </c>
      <c r="H584" s="18">
        <f t="shared" si="75"/>
        <v>-0.21745013825969295</v>
      </c>
      <c r="I584" s="75">
        <f>(G584-D584)/(D584-E584)</f>
        <v>-1.0332681017612524</v>
      </c>
    </row>
    <row r="585" spans="2:9" ht="15.75" customHeight="1" x14ac:dyDescent="0.25">
      <c r="B585" s="10"/>
      <c r="C585" s="13"/>
      <c r="D585" s="16"/>
      <c r="E585" s="16"/>
      <c r="F585" s="12"/>
      <c r="G585" s="19"/>
      <c r="H585" s="18"/>
      <c r="I585" s="75"/>
    </row>
    <row r="586" spans="2:9" ht="15" x14ac:dyDescent="0.25">
      <c r="B586" s="10"/>
      <c r="C586" s="13"/>
      <c r="D586" s="16"/>
      <c r="E586" s="16"/>
      <c r="F586" s="12"/>
      <c r="G586" s="19"/>
      <c r="H586" s="18"/>
      <c r="I586" s="75"/>
    </row>
    <row r="587" spans="2:9" x14ac:dyDescent="0.3">
      <c r="B587" s="10"/>
      <c r="C587" s="22" t="s">
        <v>45</v>
      </c>
      <c r="D587" s="13"/>
      <c r="E587" s="13"/>
      <c r="F587" s="23"/>
      <c r="G587" s="70" t="s">
        <v>12</v>
      </c>
      <c r="H587" s="71" t="s">
        <v>10</v>
      </c>
      <c r="I587" s="124">
        <f>SUM(I560:I586)</f>
        <v>-4.9277950368164207</v>
      </c>
    </row>
    <row r="588" spans="2:9" ht="15" thickBot="1" x14ac:dyDescent="0.35">
      <c r="B588" s="10"/>
      <c r="C588" s="22"/>
      <c r="D588" s="13"/>
      <c r="E588" s="13"/>
      <c r="F588" s="23"/>
      <c r="G588" s="11"/>
      <c r="H588" s="24"/>
      <c r="I588" s="14"/>
    </row>
    <row r="589" spans="2:9" ht="23.4" thickBot="1" x14ac:dyDescent="0.45">
      <c r="B589" s="1"/>
      <c r="C589" s="121" t="s">
        <v>224</v>
      </c>
      <c r="D589" s="2"/>
      <c r="E589" s="2"/>
      <c r="F589" s="3"/>
      <c r="G589" s="2"/>
      <c r="H589" s="2"/>
      <c r="I589" s="4"/>
    </row>
    <row r="590" spans="2:9" ht="15" x14ac:dyDescent="0.25">
      <c r="B590" s="47"/>
      <c r="C590" s="51"/>
      <c r="D590" s="17"/>
      <c r="E590" s="17"/>
      <c r="F590" s="50"/>
      <c r="G590" s="21"/>
      <c r="H590" s="48"/>
      <c r="I590" s="49"/>
    </row>
    <row r="591" spans="2:9" ht="15" x14ac:dyDescent="0.25">
      <c r="B591" s="47"/>
      <c r="C591" s="51"/>
      <c r="D591" s="17"/>
      <c r="E591" s="17"/>
      <c r="F591" s="50"/>
      <c r="G591" s="21"/>
      <c r="H591" s="48"/>
      <c r="I591" s="49"/>
    </row>
    <row r="592" spans="2:9" ht="15" x14ac:dyDescent="0.25">
      <c r="B592" s="60" t="s">
        <v>2</v>
      </c>
      <c r="C592" s="61" t="s">
        <v>3</v>
      </c>
      <c r="D592" s="61" t="s">
        <v>2</v>
      </c>
      <c r="E592" s="61" t="s">
        <v>18</v>
      </c>
      <c r="F592" s="62" t="s">
        <v>4</v>
      </c>
      <c r="G592" s="61" t="s">
        <v>4</v>
      </c>
      <c r="H592" s="61" t="s">
        <v>5</v>
      </c>
      <c r="I592" s="63" t="s">
        <v>5</v>
      </c>
    </row>
    <row r="593" spans="2:9" ht="15" x14ac:dyDescent="0.25">
      <c r="B593" s="60" t="s">
        <v>6</v>
      </c>
      <c r="C593" s="64"/>
      <c r="D593" s="61" t="s">
        <v>7</v>
      </c>
      <c r="E593" s="61" t="s">
        <v>19</v>
      </c>
      <c r="F593" s="62" t="s">
        <v>6</v>
      </c>
      <c r="G593" s="61" t="s">
        <v>8</v>
      </c>
      <c r="H593" s="61" t="s">
        <v>11</v>
      </c>
      <c r="I593" s="63" t="s">
        <v>20</v>
      </c>
    </row>
    <row r="594" spans="2:9" x14ac:dyDescent="0.3">
      <c r="B594" s="60"/>
      <c r="C594" s="61" t="s">
        <v>38</v>
      </c>
      <c r="D594" s="61"/>
      <c r="E594" s="61"/>
      <c r="F594" s="62"/>
      <c r="G594" s="61"/>
      <c r="H594" s="61"/>
      <c r="I594" s="63"/>
    </row>
    <row r="595" spans="2:9" ht="15" x14ac:dyDescent="0.25">
      <c r="B595" s="60"/>
      <c r="C595" s="61"/>
      <c r="D595" s="61"/>
      <c r="E595" s="61"/>
      <c r="F595" s="62"/>
      <c r="G595" s="61"/>
      <c r="H595" s="61"/>
      <c r="I595" s="63"/>
    </row>
    <row r="596" spans="2:9" ht="15" x14ac:dyDescent="0.25">
      <c r="B596" s="126">
        <v>43196</v>
      </c>
      <c r="C596" s="127" t="s">
        <v>312</v>
      </c>
      <c r="D596" s="128">
        <v>5.91</v>
      </c>
      <c r="E596" s="128">
        <v>0.95</v>
      </c>
      <c r="F596" s="129">
        <v>43222</v>
      </c>
      <c r="G596" s="130">
        <v>11.1</v>
      </c>
      <c r="H596" s="131">
        <f t="shared" ref="H596:H599" si="77">(G596/D596-1)</f>
        <v>0.87817258883248717</v>
      </c>
      <c r="I596" s="132">
        <f>(G596-D596)/(D596-E596)/2</f>
        <v>0.52318548387096775</v>
      </c>
    </row>
    <row r="597" spans="2:9" ht="15" x14ac:dyDescent="0.25">
      <c r="B597" s="133">
        <v>43196</v>
      </c>
      <c r="C597" s="134" t="s">
        <v>257</v>
      </c>
      <c r="D597" s="135">
        <v>5.91</v>
      </c>
      <c r="E597" s="135">
        <v>0.95</v>
      </c>
      <c r="F597" s="136">
        <v>43281</v>
      </c>
      <c r="G597" s="137">
        <v>6.72</v>
      </c>
      <c r="H597" s="138">
        <f t="shared" si="77"/>
        <v>0.13705583756345163</v>
      </c>
      <c r="I597" s="139">
        <f>(G597-D597)/(D597-E597)/2</f>
        <v>8.1653225806451568E-2</v>
      </c>
    </row>
    <row r="598" spans="2:9" ht="15" x14ac:dyDescent="0.25">
      <c r="B598" s="10">
        <v>43298</v>
      </c>
      <c r="C598" s="13" t="s">
        <v>319</v>
      </c>
      <c r="D598" s="16">
        <v>5.89</v>
      </c>
      <c r="E598" s="16">
        <v>1.56</v>
      </c>
      <c r="F598" s="12">
        <v>43327</v>
      </c>
      <c r="G598" s="19">
        <v>1.56</v>
      </c>
      <c r="H598" s="18">
        <f t="shared" si="77"/>
        <v>-0.73514431239388789</v>
      </c>
      <c r="I598" s="75">
        <f>(G598-D598)/(D598-E598)</f>
        <v>-1</v>
      </c>
    </row>
    <row r="599" spans="2:9" x14ac:dyDescent="0.3">
      <c r="B599" s="10">
        <v>43364</v>
      </c>
      <c r="C599" s="13" t="s">
        <v>441</v>
      </c>
      <c r="D599" s="16">
        <v>6.29</v>
      </c>
      <c r="E599" s="16">
        <v>0.76</v>
      </c>
      <c r="F599" s="12">
        <v>43382</v>
      </c>
      <c r="G599" s="19">
        <v>0.76</v>
      </c>
      <c r="H599" s="18">
        <f t="shared" si="77"/>
        <v>-0.87917329093799679</v>
      </c>
      <c r="I599" s="75">
        <f>(G599-D599)/(D599-E599)</f>
        <v>-1</v>
      </c>
    </row>
    <row r="600" spans="2:9" x14ac:dyDescent="0.3">
      <c r="B600" s="10"/>
      <c r="C600" s="13"/>
      <c r="D600" s="16"/>
      <c r="E600" s="16"/>
      <c r="F600" s="12"/>
      <c r="G600" s="19"/>
      <c r="H600" s="18"/>
      <c r="I600" s="75"/>
    </row>
    <row r="601" spans="2:9" x14ac:dyDescent="0.3">
      <c r="B601" s="10"/>
      <c r="C601" s="22" t="s">
        <v>45</v>
      </c>
      <c r="D601" s="13"/>
      <c r="E601" s="13"/>
      <c r="F601" s="23"/>
      <c r="G601" s="70" t="s">
        <v>12</v>
      </c>
      <c r="H601" s="71" t="s">
        <v>10</v>
      </c>
      <c r="I601" s="124">
        <f>SUM(I595:I600)</f>
        <v>-1.3951612903225807</v>
      </c>
    </row>
    <row r="602" spans="2:9" ht="15" thickBot="1" x14ac:dyDescent="0.35">
      <c r="B602" s="10"/>
      <c r="C602" s="22"/>
      <c r="D602" s="13"/>
      <c r="E602" s="13"/>
      <c r="F602" s="23"/>
      <c r="G602" s="11"/>
      <c r="H602" s="24"/>
      <c r="I602" s="14"/>
    </row>
    <row r="603" spans="2:9" x14ac:dyDescent="0.3">
      <c r="B603" s="5" t="s">
        <v>1</v>
      </c>
      <c r="C603" s="56" t="s">
        <v>13</v>
      </c>
      <c r="D603" s="35" t="s">
        <v>1</v>
      </c>
      <c r="E603" s="35"/>
      <c r="F603" s="7" t="s">
        <v>1</v>
      </c>
      <c r="G603" s="35" t="s">
        <v>1</v>
      </c>
      <c r="H603" s="35" t="s">
        <v>1</v>
      </c>
      <c r="I603" s="36" t="s">
        <v>1</v>
      </c>
    </row>
    <row r="604" spans="2:9" x14ac:dyDescent="0.3">
      <c r="B604" s="37" t="s">
        <v>6</v>
      </c>
      <c r="C604" s="38" t="s">
        <v>1</v>
      </c>
      <c r="D604" s="38" t="s">
        <v>2</v>
      </c>
      <c r="E604" s="73" t="s">
        <v>18</v>
      </c>
      <c r="F604" s="39"/>
      <c r="G604" s="38" t="s">
        <v>8</v>
      </c>
      <c r="H604" s="38" t="s">
        <v>5</v>
      </c>
      <c r="I604" s="40" t="s">
        <v>5</v>
      </c>
    </row>
    <row r="605" spans="2:9" x14ac:dyDescent="0.3">
      <c r="B605" s="10"/>
      <c r="C605" s="61" t="s">
        <v>38</v>
      </c>
      <c r="D605" s="41"/>
      <c r="E605" s="61" t="s">
        <v>19</v>
      </c>
      <c r="F605" s="12"/>
      <c r="G605" s="15" t="s">
        <v>15</v>
      </c>
      <c r="H605" s="15" t="s">
        <v>16</v>
      </c>
      <c r="I605" s="63" t="s">
        <v>20</v>
      </c>
    </row>
    <row r="606" spans="2:9" x14ac:dyDescent="0.3">
      <c r="B606" s="10"/>
      <c r="C606" s="11" t="s">
        <v>1</v>
      </c>
      <c r="D606" s="41" t="s">
        <v>1</v>
      </c>
      <c r="E606" s="41"/>
      <c r="F606" s="12" t="s">
        <v>1</v>
      </c>
      <c r="G606" s="15" t="s">
        <v>1</v>
      </c>
      <c r="H606" s="15"/>
      <c r="I606" s="42"/>
    </row>
    <row r="607" spans="2:9" x14ac:dyDescent="0.3">
      <c r="B607" s="10" t="s">
        <v>1</v>
      </c>
      <c r="C607" s="13" t="s">
        <v>430</v>
      </c>
      <c r="D607" s="16" t="s">
        <v>1</v>
      </c>
      <c r="E607" s="16" t="s">
        <v>1</v>
      </c>
      <c r="F607" s="12" t="s">
        <v>1</v>
      </c>
      <c r="G607" s="19" t="s">
        <v>1</v>
      </c>
      <c r="H607" s="18" t="s">
        <v>1</v>
      </c>
      <c r="I607" s="75" t="s">
        <v>1</v>
      </c>
    </row>
    <row r="608" spans="2:9" x14ac:dyDescent="0.3">
      <c r="B608" s="10"/>
      <c r="C608" s="13"/>
      <c r="D608" s="16"/>
      <c r="E608" s="16"/>
      <c r="F608" s="12"/>
      <c r="G608" s="19"/>
      <c r="H608" s="18"/>
      <c r="I608" s="75"/>
    </row>
    <row r="609" spans="2:9" ht="15" thickBot="1" x14ac:dyDescent="0.35">
      <c r="B609" s="27" t="s">
        <v>1</v>
      </c>
      <c r="C609" s="29"/>
      <c r="D609" s="44" t="s">
        <v>1</v>
      </c>
      <c r="E609" s="44"/>
      <c r="F609" s="45" t="s">
        <v>1</v>
      </c>
      <c r="G609" s="102" t="s">
        <v>31</v>
      </c>
      <c r="H609" s="103" t="s">
        <v>30</v>
      </c>
      <c r="I609" s="106">
        <f>SUM(I606:I608)</f>
        <v>0</v>
      </c>
    </row>
    <row r="610" spans="2:9" ht="15" thickBot="1" x14ac:dyDescent="0.35">
      <c r="B610" s="116"/>
      <c r="C610" s="13"/>
      <c r="D610" s="16"/>
      <c r="E610" s="16"/>
      <c r="F610" s="12"/>
      <c r="G610" s="105"/>
      <c r="H610" s="43"/>
      <c r="I610" s="117"/>
    </row>
    <row r="611" spans="2:9" x14ac:dyDescent="0.3">
      <c r="B611" s="90"/>
      <c r="C611" s="56"/>
      <c r="D611" s="91" t="s">
        <v>1</v>
      </c>
      <c r="E611" s="91"/>
      <c r="F611" s="92"/>
      <c r="G611" s="91"/>
      <c r="H611" s="91"/>
      <c r="I611" s="93" t="s">
        <v>1</v>
      </c>
    </row>
    <row r="612" spans="2:9" x14ac:dyDescent="0.3">
      <c r="B612" s="98"/>
      <c r="C612" s="99"/>
      <c r="D612" s="65"/>
      <c r="E612" s="65"/>
      <c r="F612" s="100"/>
      <c r="G612" s="65"/>
      <c r="H612" s="65"/>
      <c r="I612" s="101"/>
    </row>
    <row r="613" spans="2:9" x14ac:dyDescent="0.3">
      <c r="B613" s="94"/>
      <c r="C613" s="96" t="s">
        <v>37</v>
      </c>
      <c r="D613" s="65"/>
      <c r="E613" s="65"/>
      <c r="F613" s="65"/>
      <c r="G613" s="65"/>
      <c r="H613" s="65"/>
      <c r="I613" s="95"/>
    </row>
    <row r="614" spans="2:9" x14ac:dyDescent="0.3">
      <c r="B614" s="94"/>
      <c r="C614" s="65"/>
      <c r="D614" s="65"/>
      <c r="E614" s="65"/>
      <c r="F614" s="97"/>
      <c r="G614" s="65"/>
      <c r="H614" s="65"/>
      <c r="I614" s="95"/>
    </row>
    <row r="615" spans="2:9" x14ac:dyDescent="0.3">
      <c r="B615" s="94"/>
      <c r="C615" s="65" t="s">
        <v>36</v>
      </c>
      <c r="D615" s="65"/>
      <c r="E615" s="65"/>
      <c r="F615" s="65"/>
      <c r="G615" s="65"/>
      <c r="H615" s="65"/>
      <c r="I615" s="107">
        <f>I352+I550+I587+I601</f>
        <v>-20.341704131056794</v>
      </c>
    </row>
    <row r="616" spans="2:9" x14ac:dyDescent="0.3">
      <c r="B616" s="94"/>
      <c r="C616" s="65"/>
      <c r="D616" s="65"/>
      <c r="E616" s="65"/>
      <c r="F616" s="104"/>
      <c r="G616" s="105"/>
      <c r="H616" s="43"/>
      <c r="I616" s="88"/>
    </row>
    <row r="617" spans="2:9" ht="18.600000000000001" thickBot="1" x14ac:dyDescent="0.4">
      <c r="B617" s="108"/>
      <c r="C617" s="109" t="s">
        <v>47</v>
      </c>
      <c r="D617" s="110"/>
      <c r="E617" s="110"/>
      <c r="F617" s="111"/>
      <c r="G617" s="112" t="s">
        <v>32</v>
      </c>
      <c r="H617" s="113" t="s">
        <v>33</v>
      </c>
      <c r="I617" s="114">
        <f>(I615)/100</f>
        <v>-0.20341704131056793</v>
      </c>
    </row>
    <row r="619" spans="2:9" x14ac:dyDescent="0.3">
      <c r="F619" s="57" t="s">
        <v>1</v>
      </c>
    </row>
    <row r="621" spans="2:9" ht="15.6" x14ac:dyDescent="0.3">
      <c r="B621" s="125" t="s">
        <v>39</v>
      </c>
    </row>
    <row r="622" spans="2:9" x14ac:dyDescent="0.3">
      <c r="C622" s="57" t="s">
        <v>1</v>
      </c>
      <c r="F622" s="57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"/>
  <sheetViews>
    <sheetView topLeftCell="A34" workbookViewId="0">
      <selection activeCell="C60" sqref="C60"/>
    </sheetView>
  </sheetViews>
  <sheetFormatPr baseColWidth="10" defaultColWidth="11.44140625" defaultRowHeight="14.4" x14ac:dyDescent="0.3"/>
  <cols>
    <col min="1" max="2" width="11.44140625" style="57"/>
    <col min="3" max="3" width="47.109375" style="57" customWidth="1"/>
    <col min="4" max="16384" width="11.44140625" style="57"/>
  </cols>
  <sheetData>
    <row r="1" spans="2:8" ht="15.75" thickBot="1" x14ac:dyDescent="0.3"/>
    <row r="2" spans="2:8" ht="33" customHeight="1" thickBot="1" x14ac:dyDescent="0.3">
      <c r="B2" s="1"/>
      <c r="C2" s="54" t="s">
        <v>48</v>
      </c>
      <c r="D2" s="2"/>
      <c r="E2" s="3"/>
      <c r="F2" s="2"/>
      <c r="G2" s="2"/>
      <c r="H2" s="4"/>
    </row>
    <row r="3" spans="2:8" ht="15" x14ac:dyDescent="0.25">
      <c r="B3" s="5"/>
      <c r="C3" s="52" t="s">
        <v>1</v>
      </c>
      <c r="D3" s="77" t="s">
        <v>1</v>
      </c>
      <c r="E3" s="7"/>
      <c r="F3" s="8"/>
      <c r="G3" s="8"/>
      <c r="H3" s="9"/>
    </row>
    <row r="4" spans="2:8" ht="15.75" thickBot="1" x14ac:dyDescent="0.3">
      <c r="B4" s="10"/>
      <c r="C4" s="59"/>
      <c r="D4" s="53"/>
      <c r="E4" s="12"/>
      <c r="F4" s="13"/>
      <c r="G4" s="13"/>
      <c r="H4" s="14"/>
    </row>
    <row r="5" spans="2:8" ht="33.75" customHeight="1" thickBot="1" x14ac:dyDescent="0.3">
      <c r="B5" s="1"/>
      <c r="C5" s="55" t="s">
        <v>49</v>
      </c>
      <c r="D5" s="2"/>
      <c r="E5" s="3"/>
      <c r="F5" s="2"/>
      <c r="G5" s="2"/>
      <c r="H5" s="4"/>
    </row>
    <row r="6" spans="2:8" ht="15" x14ac:dyDescent="0.25">
      <c r="B6" s="10"/>
      <c r="C6" s="59"/>
      <c r="D6" s="53"/>
      <c r="E6" s="12"/>
      <c r="F6" s="13"/>
      <c r="G6" s="13"/>
      <c r="H6" s="14"/>
    </row>
    <row r="7" spans="2:8" x14ac:dyDescent="0.3">
      <c r="B7" s="10"/>
      <c r="C7" s="11" t="s">
        <v>0</v>
      </c>
      <c r="D7" s="11"/>
      <c r="E7" s="12"/>
      <c r="F7" s="13"/>
      <c r="G7" s="13"/>
      <c r="H7" s="14"/>
    </row>
    <row r="8" spans="2:8" ht="15" x14ac:dyDescent="0.25">
      <c r="B8" s="10"/>
      <c r="C8" s="15" t="s">
        <v>1</v>
      </c>
      <c r="D8" s="11"/>
      <c r="E8" s="12"/>
      <c r="F8" s="13"/>
      <c r="G8" s="13"/>
      <c r="H8" s="14"/>
    </row>
    <row r="9" spans="2:8" ht="15" x14ac:dyDescent="0.25">
      <c r="B9" s="10"/>
      <c r="C9" s="22"/>
      <c r="D9" s="13"/>
      <c r="E9" s="23"/>
      <c r="F9" s="11"/>
      <c r="G9" s="24"/>
      <c r="H9" s="14"/>
    </row>
    <row r="10" spans="2:8" ht="15" x14ac:dyDescent="0.25">
      <c r="B10" s="60"/>
      <c r="C10" s="61" t="s">
        <v>3</v>
      </c>
      <c r="D10" s="61" t="s">
        <v>2</v>
      </c>
      <c r="E10" s="62" t="s">
        <v>4</v>
      </c>
      <c r="F10" s="61" t="s">
        <v>4</v>
      </c>
      <c r="G10" s="61" t="s">
        <v>5</v>
      </c>
      <c r="H10" s="63" t="s">
        <v>1</v>
      </c>
    </row>
    <row r="11" spans="2:8" ht="15" x14ac:dyDescent="0.25">
      <c r="B11" s="60" t="s">
        <v>6</v>
      </c>
      <c r="C11" s="61" t="s">
        <v>26</v>
      </c>
      <c r="D11" s="61" t="s">
        <v>7</v>
      </c>
      <c r="E11" s="62" t="s">
        <v>6</v>
      </c>
      <c r="F11" s="61" t="s">
        <v>8</v>
      </c>
      <c r="G11" s="61" t="s">
        <v>11</v>
      </c>
      <c r="H11" s="63" t="s">
        <v>1</v>
      </c>
    </row>
    <row r="12" spans="2:8" ht="15" x14ac:dyDescent="0.25">
      <c r="B12" s="60"/>
      <c r="C12" s="61" t="s">
        <v>1</v>
      </c>
      <c r="D12" s="61"/>
      <c r="E12" s="62"/>
      <c r="F12" s="61"/>
      <c r="G12" s="61"/>
      <c r="H12" s="63"/>
    </row>
    <row r="13" spans="2:8" ht="15" x14ac:dyDescent="0.25">
      <c r="B13" s="10">
        <v>43090</v>
      </c>
      <c r="C13" s="11" t="s">
        <v>56</v>
      </c>
      <c r="D13" s="16">
        <v>60</v>
      </c>
      <c r="E13" s="12">
        <v>43102</v>
      </c>
      <c r="F13" s="25">
        <v>69.5</v>
      </c>
      <c r="G13" s="18">
        <f t="shared" ref="G13:G42" si="0">(F13/D13-1)*-1</f>
        <v>-0.15833333333333344</v>
      </c>
      <c r="H13" s="26"/>
    </row>
    <row r="14" spans="2:8" ht="15" x14ac:dyDescent="0.25">
      <c r="B14" s="10">
        <v>43102</v>
      </c>
      <c r="C14" s="11" t="s">
        <v>59</v>
      </c>
      <c r="D14" s="16">
        <v>36</v>
      </c>
      <c r="E14" s="12">
        <v>43103</v>
      </c>
      <c r="F14" s="25">
        <v>14.9</v>
      </c>
      <c r="G14" s="18">
        <f t="shared" si="0"/>
        <v>0.58611111111111103</v>
      </c>
      <c r="H14" s="26"/>
    </row>
    <row r="15" spans="2:8" ht="15" x14ac:dyDescent="0.25">
      <c r="B15" s="10">
        <v>43104</v>
      </c>
      <c r="C15" s="11" t="s">
        <v>64</v>
      </c>
      <c r="D15" s="16">
        <v>45</v>
      </c>
      <c r="E15" s="12">
        <v>43105</v>
      </c>
      <c r="F15" s="25">
        <v>75</v>
      </c>
      <c r="G15" s="18">
        <f t="shared" si="0"/>
        <v>-0.66666666666666674</v>
      </c>
      <c r="H15" s="26"/>
    </row>
    <row r="16" spans="2:8" ht="15" x14ac:dyDescent="0.25">
      <c r="B16" s="10">
        <v>43111</v>
      </c>
      <c r="C16" s="11" t="s">
        <v>72</v>
      </c>
      <c r="D16" s="16">
        <v>46</v>
      </c>
      <c r="E16" s="12">
        <v>43111</v>
      </c>
      <c r="F16" s="25">
        <v>58</v>
      </c>
      <c r="G16" s="18">
        <f t="shared" si="0"/>
        <v>-0.26086956521739135</v>
      </c>
      <c r="H16" s="26"/>
    </row>
    <row r="17" spans="2:8" ht="15" x14ac:dyDescent="0.25">
      <c r="B17" s="10">
        <v>43112</v>
      </c>
      <c r="C17" s="11" t="s">
        <v>72</v>
      </c>
      <c r="D17" s="16">
        <v>48</v>
      </c>
      <c r="E17" s="12">
        <v>43115</v>
      </c>
      <c r="F17" s="25">
        <v>38</v>
      </c>
      <c r="G17" s="18">
        <f t="shared" si="0"/>
        <v>0.20833333333333337</v>
      </c>
      <c r="H17" s="26"/>
    </row>
    <row r="18" spans="2:8" ht="15" x14ac:dyDescent="0.25">
      <c r="B18" s="10">
        <v>43116</v>
      </c>
      <c r="C18" s="11" t="s">
        <v>64</v>
      </c>
      <c r="D18" s="16">
        <v>38</v>
      </c>
      <c r="E18" s="12">
        <v>43116</v>
      </c>
      <c r="F18" s="25">
        <v>59</v>
      </c>
      <c r="G18" s="18">
        <f t="shared" si="0"/>
        <v>-0.55263157894736836</v>
      </c>
      <c r="H18" s="26"/>
    </row>
    <row r="19" spans="2:8" ht="15" x14ac:dyDescent="0.25">
      <c r="B19" s="10">
        <v>43117</v>
      </c>
      <c r="C19" s="11" t="s">
        <v>80</v>
      </c>
      <c r="D19" s="16">
        <v>38.5</v>
      </c>
      <c r="E19" s="12">
        <v>43118</v>
      </c>
      <c r="F19" s="25">
        <v>34.799999999999997</v>
      </c>
      <c r="G19" s="18">
        <f t="shared" si="0"/>
        <v>9.6103896103896136E-2</v>
      </c>
      <c r="H19" s="26"/>
    </row>
    <row r="20" spans="2:8" ht="15" x14ac:dyDescent="0.25">
      <c r="B20" s="10">
        <v>43126</v>
      </c>
      <c r="C20" s="11" t="s">
        <v>64</v>
      </c>
      <c r="D20" s="16">
        <v>43.1</v>
      </c>
      <c r="E20" s="12">
        <v>43129</v>
      </c>
      <c r="F20" s="25">
        <v>49.2</v>
      </c>
      <c r="G20" s="18">
        <f t="shared" si="0"/>
        <v>-0.14153132250580058</v>
      </c>
      <c r="H20" s="26"/>
    </row>
    <row r="21" spans="2:8" ht="15" x14ac:dyDescent="0.25">
      <c r="B21" s="10">
        <v>43130</v>
      </c>
      <c r="C21" s="11" t="s">
        <v>96</v>
      </c>
      <c r="D21" s="16">
        <v>80.099999999999994</v>
      </c>
      <c r="E21" s="12">
        <v>43130</v>
      </c>
      <c r="F21" s="25">
        <v>94</v>
      </c>
      <c r="G21" s="18">
        <f t="shared" si="0"/>
        <v>-0.17353308364544318</v>
      </c>
      <c r="H21" s="26"/>
    </row>
    <row r="22" spans="2:8" ht="15" x14ac:dyDescent="0.25">
      <c r="B22" s="10">
        <v>43131</v>
      </c>
      <c r="C22" s="11" t="s">
        <v>96</v>
      </c>
      <c r="D22" s="16">
        <v>93</v>
      </c>
      <c r="E22" s="12">
        <v>43132</v>
      </c>
      <c r="F22" s="25">
        <v>99</v>
      </c>
      <c r="G22" s="18">
        <f t="shared" si="0"/>
        <v>-6.4516129032258007E-2</v>
      </c>
      <c r="H22" s="26"/>
    </row>
    <row r="23" spans="2:8" ht="15" x14ac:dyDescent="0.25">
      <c r="B23" s="10">
        <v>43136</v>
      </c>
      <c r="C23" s="11" t="s">
        <v>112</v>
      </c>
      <c r="D23" s="16">
        <v>37</v>
      </c>
      <c r="E23" s="12">
        <v>43137</v>
      </c>
      <c r="F23" s="25">
        <v>107.4</v>
      </c>
      <c r="G23" s="18">
        <f t="shared" si="0"/>
        <v>-1.9027027027027028</v>
      </c>
      <c r="H23" s="26"/>
    </row>
    <row r="24" spans="2:8" ht="15" x14ac:dyDescent="0.25">
      <c r="B24" s="10">
        <v>43138</v>
      </c>
      <c r="C24" s="11" t="s">
        <v>117</v>
      </c>
      <c r="D24" s="16">
        <v>63</v>
      </c>
      <c r="E24" s="12">
        <v>43139</v>
      </c>
      <c r="F24" s="25">
        <v>43</v>
      </c>
      <c r="G24" s="18">
        <f t="shared" si="0"/>
        <v>0.31746031746031744</v>
      </c>
      <c r="H24" s="26"/>
    </row>
    <row r="25" spans="2:8" x14ac:dyDescent="0.3">
      <c r="B25" s="10">
        <v>43145</v>
      </c>
      <c r="C25" s="11" t="s">
        <v>131</v>
      </c>
      <c r="D25" s="16">
        <v>90</v>
      </c>
      <c r="E25" s="12">
        <v>43146</v>
      </c>
      <c r="F25" s="25">
        <v>67.599999999999994</v>
      </c>
      <c r="G25" s="18">
        <f t="shared" si="0"/>
        <v>0.24888888888888894</v>
      </c>
      <c r="H25" s="26"/>
    </row>
    <row r="26" spans="2:8" x14ac:dyDescent="0.3">
      <c r="B26" s="10">
        <v>43147</v>
      </c>
      <c r="C26" s="11" t="s">
        <v>138</v>
      </c>
      <c r="D26" s="16">
        <v>134</v>
      </c>
      <c r="E26" s="12">
        <v>43147</v>
      </c>
      <c r="F26" s="25">
        <v>152</v>
      </c>
      <c r="G26" s="18">
        <f t="shared" si="0"/>
        <v>-0.13432835820895517</v>
      </c>
      <c r="H26" s="26"/>
    </row>
    <row r="27" spans="2:8" x14ac:dyDescent="0.3">
      <c r="B27" s="10">
        <v>43147</v>
      </c>
      <c r="C27" s="11" t="s">
        <v>140</v>
      </c>
      <c r="D27" s="16">
        <v>63</v>
      </c>
      <c r="E27" s="12">
        <v>43150</v>
      </c>
      <c r="F27" s="25">
        <v>71</v>
      </c>
      <c r="G27" s="18">
        <f t="shared" si="0"/>
        <v>-0.12698412698412698</v>
      </c>
      <c r="H27" s="26"/>
    </row>
    <row r="28" spans="2:8" x14ac:dyDescent="0.3">
      <c r="B28" s="10">
        <v>43150</v>
      </c>
      <c r="C28" s="11" t="s">
        <v>138</v>
      </c>
      <c r="D28" s="16">
        <v>118</v>
      </c>
      <c r="E28" s="12">
        <v>43151</v>
      </c>
      <c r="F28" s="25">
        <v>119</v>
      </c>
      <c r="G28" s="18">
        <f t="shared" si="0"/>
        <v>-8.4745762711864181E-3</v>
      </c>
      <c r="H28" s="26"/>
    </row>
    <row r="29" spans="2:8" x14ac:dyDescent="0.3">
      <c r="B29" s="10">
        <v>43152</v>
      </c>
      <c r="C29" s="11" t="s">
        <v>149</v>
      </c>
      <c r="D29" s="16">
        <v>91.7</v>
      </c>
      <c r="E29" s="12">
        <v>43152</v>
      </c>
      <c r="F29" s="25">
        <v>102</v>
      </c>
      <c r="G29" s="18">
        <f t="shared" si="0"/>
        <v>-0.11232279171210457</v>
      </c>
      <c r="H29" s="26"/>
    </row>
    <row r="30" spans="2:8" x14ac:dyDescent="0.3">
      <c r="B30" s="10">
        <v>43152</v>
      </c>
      <c r="C30" s="11" t="s">
        <v>140</v>
      </c>
      <c r="D30" s="16">
        <v>62</v>
      </c>
      <c r="E30" s="12">
        <v>43153</v>
      </c>
      <c r="F30" s="25">
        <v>38.799999999999997</v>
      </c>
      <c r="G30" s="18">
        <f t="shared" si="0"/>
        <v>0.37419354838709684</v>
      </c>
      <c r="H30" s="26"/>
    </row>
    <row r="31" spans="2:8" x14ac:dyDescent="0.3">
      <c r="B31" s="10">
        <v>43157</v>
      </c>
      <c r="C31" s="11" t="s">
        <v>160</v>
      </c>
      <c r="D31" s="16">
        <v>77</v>
      </c>
      <c r="E31" s="12">
        <v>43157</v>
      </c>
      <c r="F31" s="25">
        <v>78</v>
      </c>
      <c r="G31" s="18">
        <f t="shared" si="0"/>
        <v>-1.298701298701288E-2</v>
      </c>
      <c r="H31" s="26"/>
    </row>
    <row r="32" spans="2:8" x14ac:dyDescent="0.3">
      <c r="B32" s="10">
        <v>43159</v>
      </c>
      <c r="C32" s="11" t="s">
        <v>149</v>
      </c>
      <c r="D32" s="16">
        <v>69</v>
      </c>
      <c r="E32" s="12">
        <v>43159</v>
      </c>
      <c r="F32" s="25">
        <v>55</v>
      </c>
      <c r="G32" s="18">
        <f t="shared" si="0"/>
        <v>0.20289855072463769</v>
      </c>
      <c r="H32" s="26"/>
    </row>
    <row r="33" spans="2:8" x14ac:dyDescent="0.3">
      <c r="B33" s="10">
        <v>43160</v>
      </c>
      <c r="C33" s="11" t="s">
        <v>149</v>
      </c>
      <c r="D33" s="16">
        <v>82</v>
      </c>
      <c r="E33" s="12">
        <v>43160</v>
      </c>
      <c r="F33" s="25">
        <v>94</v>
      </c>
      <c r="G33" s="18">
        <f t="shared" si="0"/>
        <v>-0.14634146341463405</v>
      </c>
      <c r="H33" s="26"/>
    </row>
    <row r="34" spans="2:8" x14ac:dyDescent="0.3">
      <c r="B34" s="10">
        <v>43165</v>
      </c>
      <c r="C34" s="11" t="s">
        <v>149</v>
      </c>
      <c r="D34" s="16">
        <v>99</v>
      </c>
      <c r="E34" s="12">
        <v>43166</v>
      </c>
      <c r="F34" s="25">
        <v>125.6</v>
      </c>
      <c r="G34" s="18">
        <f t="shared" si="0"/>
        <v>-0.26868686868686864</v>
      </c>
      <c r="H34" s="26"/>
    </row>
    <row r="35" spans="2:8" x14ac:dyDescent="0.3">
      <c r="B35" s="10">
        <v>43167</v>
      </c>
      <c r="C35" s="11" t="s">
        <v>149</v>
      </c>
      <c r="D35" s="16">
        <v>61</v>
      </c>
      <c r="E35" s="12">
        <v>43168</v>
      </c>
      <c r="F35" s="25">
        <v>17.2</v>
      </c>
      <c r="G35" s="18">
        <f t="shared" si="0"/>
        <v>0.71803278688524586</v>
      </c>
      <c r="H35" s="26"/>
    </row>
    <row r="36" spans="2:8" ht="15" x14ac:dyDescent="0.25">
      <c r="B36" s="10">
        <v>43172</v>
      </c>
      <c r="C36" s="11" t="s">
        <v>189</v>
      </c>
      <c r="D36" s="16">
        <v>102</v>
      </c>
      <c r="E36" s="12">
        <v>43172</v>
      </c>
      <c r="F36" s="25">
        <v>124</v>
      </c>
      <c r="G36" s="18">
        <f t="shared" si="0"/>
        <v>-0.21568627450980382</v>
      </c>
      <c r="H36" s="26"/>
    </row>
    <row r="37" spans="2:8" ht="15" x14ac:dyDescent="0.25">
      <c r="B37" s="10">
        <v>43179</v>
      </c>
      <c r="C37" s="11" t="s">
        <v>191</v>
      </c>
      <c r="D37" s="16">
        <v>95</v>
      </c>
      <c r="E37" s="12">
        <v>43180</v>
      </c>
      <c r="F37" s="25">
        <v>69</v>
      </c>
      <c r="G37" s="18">
        <f t="shared" si="0"/>
        <v>0.27368421052631575</v>
      </c>
      <c r="H37" s="26"/>
    </row>
    <row r="38" spans="2:8" ht="15" x14ac:dyDescent="0.25">
      <c r="B38" s="10">
        <v>43180</v>
      </c>
      <c r="C38" s="11" t="s">
        <v>189</v>
      </c>
      <c r="D38" s="16">
        <v>111</v>
      </c>
      <c r="E38" s="12">
        <v>43181</v>
      </c>
      <c r="F38" s="25">
        <v>160</v>
      </c>
      <c r="G38" s="18">
        <f t="shared" si="0"/>
        <v>-0.44144144144144137</v>
      </c>
      <c r="H38" s="26"/>
    </row>
    <row r="39" spans="2:8" ht="15" x14ac:dyDescent="0.25">
      <c r="B39" s="10">
        <v>43186</v>
      </c>
      <c r="C39" s="11" t="s">
        <v>203</v>
      </c>
      <c r="D39" s="16">
        <v>101.5</v>
      </c>
      <c r="E39" s="12">
        <v>43186</v>
      </c>
      <c r="F39" s="25">
        <v>92</v>
      </c>
      <c r="G39" s="18">
        <f t="shared" si="0"/>
        <v>9.3596059113300489E-2</v>
      </c>
      <c r="H39" s="26"/>
    </row>
    <row r="40" spans="2:8" x14ac:dyDescent="0.3">
      <c r="B40" s="10">
        <v>43186</v>
      </c>
      <c r="C40" s="11" t="s">
        <v>207</v>
      </c>
      <c r="D40" s="16">
        <v>116</v>
      </c>
      <c r="E40" s="12">
        <v>43187</v>
      </c>
      <c r="F40" s="25">
        <v>150</v>
      </c>
      <c r="G40" s="18">
        <f t="shared" si="0"/>
        <v>-0.2931034482758621</v>
      </c>
      <c r="H40" s="26"/>
    </row>
    <row r="41" spans="2:8" x14ac:dyDescent="0.3">
      <c r="B41" s="10">
        <v>43187</v>
      </c>
      <c r="C41" s="11" t="s">
        <v>212</v>
      </c>
      <c r="D41" s="16">
        <v>34</v>
      </c>
      <c r="E41" s="12">
        <v>43187</v>
      </c>
      <c r="F41" s="25">
        <v>37</v>
      </c>
      <c r="G41" s="18">
        <f t="shared" si="0"/>
        <v>-8.8235294117646967E-2</v>
      </c>
      <c r="H41" s="26"/>
    </row>
    <row r="42" spans="2:8" x14ac:dyDescent="0.3">
      <c r="B42" s="10">
        <v>43193</v>
      </c>
      <c r="C42" s="11" t="s">
        <v>213</v>
      </c>
      <c r="D42" s="16">
        <v>76.7</v>
      </c>
      <c r="E42" s="12">
        <v>43194</v>
      </c>
      <c r="F42" s="25">
        <v>83</v>
      </c>
      <c r="G42" s="18">
        <f t="shared" si="0"/>
        <v>-8.2138200782268633E-2</v>
      </c>
      <c r="H42" s="26"/>
    </row>
    <row r="43" spans="2:8" x14ac:dyDescent="0.3">
      <c r="B43" s="10"/>
      <c r="C43" s="11"/>
      <c r="D43" s="16"/>
      <c r="E43" s="12"/>
      <c r="F43" s="25"/>
      <c r="G43" s="18"/>
      <c r="H43" s="26"/>
    </row>
    <row r="44" spans="2:8" ht="15.75" customHeight="1" x14ac:dyDescent="0.3">
      <c r="B44" s="10"/>
      <c r="C44" s="13"/>
      <c r="D44" s="19" t="s">
        <v>1</v>
      </c>
      <c r="E44" s="12" t="s">
        <v>1</v>
      </c>
      <c r="F44" s="21" t="s">
        <v>1</v>
      </c>
      <c r="G44" s="18"/>
      <c r="H44" s="14"/>
    </row>
    <row r="45" spans="2:8" ht="15" thickBot="1" x14ac:dyDescent="0.35">
      <c r="B45" s="27"/>
      <c r="C45" s="28" t="s">
        <v>50</v>
      </c>
      <c r="D45" s="29"/>
      <c r="E45" s="30" t="s">
        <v>12</v>
      </c>
      <c r="F45" s="31" t="s">
        <v>10</v>
      </c>
      <c r="G45" s="32">
        <f>SUM(G12:G44)/COUNT(G12:G44)</f>
        <v>-9.1073717896957798E-2</v>
      </c>
      <c r="H45" s="33"/>
    </row>
    <row r="46" spans="2:8" ht="15" thickBot="1" x14ac:dyDescent="0.35">
      <c r="B46" s="27"/>
      <c r="C46" s="28" t="s">
        <v>51</v>
      </c>
      <c r="D46" s="29"/>
      <c r="E46" s="30" t="s">
        <v>12</v>
      </c>
      <c r="F46" s="31" t="s">
        <v>10</v>
      </c>
      <c r="G46" s="32">
        <f>SUM(G12:G44)</f>
        <v>-2.7322115369087339</v>
      </c>
      <c r="H46" s="33"/>
    </row>
    <row r="47" spans="2:8" ht="63" customHeight="1" thickBot="1" x14ac:dyDescent="0.35">
      <c r="B47" s="10"/>
      <c r="C47" s="13" t="s">
        <v>1</v>
      </c>
      <c r="D47" s="13"/>
      <c r="E47" s="12"/>
      <c r="F47" s="13"/>
      <c r="G47" s="34" t="s">
        <v>1</v>
      </c>
      <c r="H47" s="14"/>
    </row>
    <row r="48" spans="2:8" ht="23.25" customHeight="1" x14ac:dyDescent="0.3">
      <c r="B48" s="5" t="s">
        <v>1</v>
      </c>
      <c r="C48" s="76" t="s">
        <v>13</v>
      </c>
      <c r="D48" s="35" t="s">
        <v>1</v>
      </c>
      <c r="E48" s="7" t="s">
        <v>1</v>
      </c>
      <c r="F48" s="35" t="s">
        <v>1</v>
      </c>
      <c r="G48" s="35" t="s">
        <v>1</v>
      </c>
      <c r="H48" s="36" t="s">
        <v>1</v>
      </c>
    </row>
    <row r="49" spans="2:8" x14ac:dyDescent="0.3">
      <c r="B49" s="37" t="s">
        <v>6</v>
      </c>
      <c r="C49" s="38" t="s">
        <v>1</v>
      </c>
      <c r="D49" s="38" t="s">
        <v>2</v>
      </c>
      <c r="E49" s="39"/>
      <c r="F49" s="38" t="s">
        <v>8</v>
      </c>
      <c r="G49" s="38" t="s">
        <v>5</v>
      </c>
      <c r="H49" s="40" t="s">
        <v>5</v>
      </c>
    </row>
    <row r="50" spans="2:8" x14ac:dyDescent="0.3">
      <c r="B50" s="10"/>
      <c r="C50" s="15" t="s">
        <v>14</v>
      </c>
      <c r="D50" s="41"/>
      <c r="E50" s="12"/>
      <c r="F50" s="15" t="s">
        <v>15</v>
      </c>
      <c r="G50" s="15" t="s">
        <v>16</v>
      </c>
      <c r="H50" s="42" t="s">
        <v>9</v>
      </c>
    </row>
    <row r="51" spans="2:8" x14ac:dyDescent="0.3">
      <c r="B51" s="10"/>
      <c r="C51" s="15"/>
      <c r="D51" s="41"/>
      <c r="E51" s="12"/>
      <c r="F51" s="15"/>
      <c r="G51" s="15"/>
      <c r="H51" s="42"/>
    </row>
    <row r="52" spans="2:8" x14ac:dyDescent="0.3">
      <c r="B52" s="10" t="s">
        <v>1</v>
      </c>
      <c r="C52" s="11" t="s">
        <v>297</v>
      </c>
      <c r="D52" s="16" t="s">
        <v>1</v>
      </c>
      <c r="E52" s="12" t="s">
        <v>1</v>
      </c>
      <c r="F52" s="25" t="s">
        <v>1</v>
      </c>
      <c r="G52" s="18" t="s">
        <v>35</v>
      </c>
      <c r="H52" s="26"/>
    </row>
    <row r="53" spans="2:8" x14ac:dyDescent="0.3">
      <c r="B53" s="10" t="s">
        <v>1</v>
      </c>
      <c r="C53" s="11" t="s">
        <v>1</v>
      </c>
      <c r="D53" s="16" t="s">
        <v>1</v>
      </c>
      <c r="E53" s="12" t="s">
        <v>1</v>
      </c>
      <c r="F53" s="25" t="s">
        <v>1</v>
      </c>
      <c r="G53" s="18" t="s">
        <v>35</v>
      </c>
      <c r="H53" s="26"/>
    </row>
    <row r="54" spans="2:8" ht="15" thickBot="1" x14ac:dyDescent="0.35">
      <c r="B54" s="27" t="s">
        <v>1</v>
      </c>
      <c r="C54" s="29" t="s">
        <v>1</v>
      </c>
      <c r="D54" s="44" t="s">
        <v>1</v>
      </c>
      <c r="E54" s="45"/>
      <c r="F54" s="20"/>
      <c r="G54" s="46" t="s">
        <v>1</v>
      </c>
      <c r="H54" s="33" t="s">
        <v>1</v>
      </c>
    </row>
    <row r="55" spans="2:8" x14ac:dyDescent="0.3">
      <c r="B55" s="66"/>
      <c r="D55" s="57" t="s">
        <v>1</v>
      </c>
      <c r="E55" s="66"/>
      <c r="H55" s="67" t="s">
        <v>1</v>
      </c>
    </row>
    <row r="58" spans="2:8" x14ac:dyDescent="0.3">
      <c r="D58" s="11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Hebelprodukte</vt:lpstr>
      <vt:lpstr>Stillhalter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HJH</cp:lastModifiedBy>
  <cp:lastPrinted>2013-01-02T07:55:27Z</cp:lastPrinted>
  <dcterms:created xsi:type="dcterms:W3CDTF">2011-01-17T07:42:08Z</dcterms:created>
  <dcterms:modified xsi:type="dcterms:W3CDTF">2018-12-31T11:19:11Z</dcterms:modified>
</cp:coreProperties>
</file>