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8505" windowWidth="12600" windowHeight="3885"/>
  </bookViews>
  <sheets>
    <sheet name="Hebelprodukte" sheetId="2" r:id="rId1"/>
    <sheet name="Stillhalter" sheetId="3" r:id="rId2"/>
  </sheets>
  <calcPr calcId="145621"/>
</workbook>
</file>

<file path=xl/calcChain.xml><?xml version="1.0" encoding="utf-8"?>
<calcChain xmlns="http://schemas.openxmlformats.org/spreadsheetml/2006/main">
  <c r="I624" i="2" l="1"/>
  <c r="I348" i="2"/>
  <c r="H348" i="2"/>
  <c r="I546" i="2" l="1"/>
  <c r="H546" i="2"/>
  <c r="I612" i="2" l="1"/>
  <c r="H612" i="2"/>
  <c r="I400" i="2"/>
  <c r="H400" i="2"/>
  <c r="I216" i="2" l="1"/>
  <c r="H216" i="2"/>
  <c r="I146" i="2" l="1"/>
  <c r="H146" i="2"/>
  <c r="I545" i="2" l="1"/>
  <c r="H545" i="2"/>
  <c r="I611" i="2"/>
  <c r="H611" i="2"/>
  <c r="I544" i="2"/>
  <c r="H544" i="2"/>
  <c r="I399" i="2" l="1"/>
  <c r="H399" i="2"/>
  <c r="I145" i="2"/>
  <c r="H145" i="2"/>
  <c r="G94" i="3"/>
  <c r="I144" i="2" l="1"/>
  <c r="H144" i="2"/>
  <c r="G93" i="3"/>
  <c r="I543" i="2"/>
  <c r="H543" i="2"/>
  <c r="I542" i="2" l="1"/>
  <c r="H542" i="2"/>
  <c r="I541" i="2" l="1"/>
  <c r="H541" i="2"/>
  <c r="I540" i="2"/>
  <c r="H540" i="2"/>
  <c r="I183" i="2"/>
  <c r="H183" i="2"/>
  <c r="I277" i="2"/>
  <c r="H277" i="2"/>
  <c r="G92" i="3"/>
  <c r="I539" i="2"/>
  <c r="H539" i="2"/>
  <c r="I143" i="2"/>
  <c r="H143" i="2"/>
  <c r="G91" i="3" l="1"/>
  <c r="I142" i="2" l="1"/>
  <c r="H142" i="2"/>
  <c r="I538" i="2" l="1"/>
  <c r="H538" i="2"/>
  <c r="I537" i="2"/>
  <c r="H537" i="2"/>
  <c r="I182" i="2" l="1"/>
  <c r="H182" i="2"/>
  <c r="I610" i="2" l="1"/>
  <c r="H610" i="2"/>
  <c r="I141" i="2" l="1"/>
  <c r="H141" i="2"/>
  <c r="G90" i="3"/>
  <c r="I330" i="2"/>
  <c r="H330" i="2"/>
  <c r="I536" i="2" l="1"/>
  <c r="H536" i="2"/>
  <c r="I140" i="2"/>
  <c r="H140" i="2"/>
  <c r="I398" i="2"/>
  <c r="H398" i="2"/>
  <c r="I535" i="2"/>
  <c r="H535" i="2"/>
  <c r="G89" i="3"/>
  <c r="I181" i="2" l="1"/>
  <c r="H181" i="2"/>
  <c r="G88" i="3"/>
  <c r="I139" i="2"/>
  <c r="H139" i="2"/>
  <c r="I534" i="2" l="1"/>
  <c r="H534" i="2"/>
  <c r="I329" i="2" l="1"/>
  <c r="H329" i="2"/>
  <c r="I276" i="2"/>
  <c r="H276" i="2"/>
  <c r="I275" i="2"/>
  <c r="H275" i="2"/>
  <c r="G87" i="3" l="1"/>
  <c r="I533" i="2"/>
  <c r="H533" i="2"/>
  <c r="I138" i="2" l="1"/>
  <c r="H138" i="2"/>
  <c r="G86" i="3" l="1"/>
  <c r="I137" i="2"/>
  <c r="H137" i="2"/>
  <c r="I274" i="2" l="1"/>
  <c r="H274" i="2"/>
  <c r="I136" i="2"/>
  <c r="H136" i="2"/>
  <c r="G85" i="3"/>
  <c r="I180" i="2" l="1"/>
  <c r="H180" i="2"/>
  <c r="I532" i="2" l="1"/>
  <c r="H532" i="2"/>
  <c r="I531" i="2"/>
  <c r="H531" i="2"/>
  <c r="G84" i="3" l="1"/>
  <c r="I135" i="2"/>
  <c r="H135" i="2"/>
  <c r="I530" i="2" l="1"/>
  <c r="H530" i="2"/>
  <c r="I134" i="2"/>
  <c r="H134" i="2"/>
  <c r="I529" i="2"/>
  <c r="H529" i="2"/>
  <c r="I528" i="2"/>
  <c r="H528" i="2"/>
  <c r="G83" i="3"/>
  <c r="I608" i="2" l="1"/>
  <c r="H608" i="2"/>
  <c r="I328" i="2" l="1"/>
  <c r="H328" i="2"/>
  <c r="I327" i="2"/>
  <c r="H327" i="2"/>
  <c r="I527" i="2" l="1"/>
  <c r="H527" i="2"/>
  <c r="I273" i="2"/>
  <c r="I526" i="2"/>
  <c r="H526" i="2"/>
  <c r="I272" i="2"/>
  <c r="H272" i="2"/>
  <c r="I133" i="2" l="1"/>
  <c r="H133" i="2"/>
  <c r="I525" i="2" l="1"/>
  <c r="H525" i="2"/>
  <c r="I609" i="2" l="1"/>
  <c r="H609" i="2"/>
  <c r="I132" i="2" l="1"/>
  <c r="H132" i="2"/>
  <c r="I179" i="2" l="1"/>
  <c r="H179" i="2"/>
  <c r="I131" i="2"/>
  <c r="H131" i="2"/>
  <c r="I524" i="2" l="1"/>
  <c r="H524" i="2"/>
  <c r="I523" i="2"/>
  <c r="H523" i="2"/>
  <c r="I522" i="2"/>
  <c r="H522" i="2"/>
  <c r="I607" i="2" l="1"/>
  <c r="H607" i="2"/>
  <c r="I271" i="2"/>
  <c r="H271" i="2"/>
  <c r="I521" i="2"/>
  <c r="H521" i="2"/>
  <c r="I520" i="2"/>
  <c r="H520" i="2"/>
  <c r="G82" i="3"/>
  <c r="I130" i="2"/>
  <c r="H130" i="2"/>
  <c r="I326" i="2" l="1"/>
  <c r="H326" i="2"/>
  <c r="I325" i="2" l="1"/>
  <c r="H325" i="2"/>
  <c r="I519" i="2"/>
  <c r="H519" i="2"/>
  <c r="I129" i="2"/>
  <c r="H129" i="2"/>
  <c r="I606" i="2" l="1"/>
  <c r="H606" i="2"/>
  <c r="I128" i="2" l="1"/>
  <c r="H128" i="2"/>
  <c r="I605" i="2"/>
  <c r="H605" i="2"/>
  <c r="I127" i="2"/>
  <c r="H127" i="2"/>
  <c r="I397" i="2"/>
  <c r="H397" i="2"/>
  <c r="I178" i="2"/>
  <c r="H178" i="2"/>
  <c r="I324" i="2" l="1"/>
  <c r="H324" i="2"/>
  <c r="I126" i="2"/>
  <c r="H126" i="2"/>
  <c r="G81" i="3"/>
  <c r="G80" i="3" l="1"/>
  <c r="I125" i="2"/>
  <c r="H125" i="2"/>
  <c r="I518" i="2"/>
  <c r="H518" i="2"/>
  <c r="I270" i="2" l="1"/>
  <c r="H270" i="2"/>
  <c r="I517" i="2" l="1"/>
  <c r="H517" i="2"/>
  <c r="I516" i="2"/>
  <c r="H516" i="2"/>
  <c r="I515" i="2" l="1"/>
  <c r="H515" i="2"/>
  <c r="I215" i="2" l="1"/>
  <c r="H215" i="2"/>
  <c r="I177" i="2"/>
  <c r="H177" i="2"/>
  <c r="I269" i="2" l="1"/>
  <c r="H269" i="2"/>
  <c r="I604" i="2" l="1"/>
  <c r="H604" i="2"/>
  <c r="I176" i="2" l="1"/>
  <c r="H176" i="2"/>
  <c r="I514" i="2" l="1"/>
  <c r="H514" i="2"/>
  <c r="I268" i="2"/>
  <c r="H268" i="2"/>
  <c r="I513" i="2"/>
  <c r="H513" i="2"/>
  <c r="I124" i="2" l="1"/>
  <c r="H124" i="2"/>
  <c r="G79" i="3"/>
  <c r="I123" i="2" l="1"/>
  <c r="H123" i="2"/>
  <c r="I323" i="2"/>
  <c r="H323" i="2"/>
  <c r="I267" i="2" l="1"/>
  <c r="H267" i="2"/>
  <c r="I322" i="2" l="1"/>
  <c r="H322" i="2"/>
  <c r="I214" i="2" l="1"/>
  <c r="H214" i="2"/>
  <c r="I175" i="2" l="1"/>
  <c r="H175" i="2"/>
  <c r="I512" i="2"/>
  <c r="H512" i="2"/>
  <c r="I122" i="2"/>
  <c r="H122" i="2"/>
  <c r="I511" i="2" l="1"/>
  <c r="H511" i="2"/>
  <c r="I510" i="2" l="1"/>
  <c r="H510" i="2"/>
  <c r="I509" i="2"/>
  <c r="H509" i="2"/>
  <c r="I121" i="2" l="1"/>
  <c r="H121" i="2"/>
  <c r="I396" i="2"/>
  <c r="H396" i="2"/>
  <c r="I347" i="2"/>
  <c r="H347" i="2"/>
  <c r="I266" i="2"/>
  <c r="H266" i="2"/>
  <c r="I265" i="2"/>
  <c r="H265" i="2"/>
  <c r="I174" i="2" l="1"/>
  <c r="H174" i="2"/>
  <c r="I120" i="2" l="1"/>
  <c r="H120" i="2"/>
  <c r="I508" i="2" l="1"/>
  <c r="H508" i="2"/>
  <c r="I507" i="2" l="1"/>
  <c r="H507" i="2"/>
  <c r="I213" i="2"/>
  <c r="H213" i="2"/>
  <c r="I264" i="2"/>
  <c r="H264" i="2"/>
  <c r="I263" i="2"/>
  <c r="H263" i="2"/>
  <c r="I119" i="2" l="1"/>
  <c r="H119" i="2"/>
  <c r="I603" i="2" l="1"/>
  <c r="H603" i="2"/>
  <c r="I506" i="2" l="1"/>
  <c r="H506" i="2"/>
  <c r="I505" i="2" l="1"/>
  <c r="H505" i="2"/>
  <c r="I118" i="2" l="1"/>
  <c r="H118" i="2"/>
  <c r="G78" i="3"/>
  <c r="I504" i="2" l="1"/>
  <c r="H504" i="2"/>
  <c r="I503" i="2"/>
  <c r="H503" i="2"/>
  <c r="I602" i="2" l="1"/>
  <c r="H602" i="2"/>
  <c r="I502" i="2" l="1"/>
  <c r="H502" i="2"/>
  <c r="I501" i="2"/>
  <c r="H501" i="2"/>
  <c r="I117" i="2" l="1"/>
  <c r="H117" i="2"/>
  <c r="I601" i="2" l="1"/>
  <c r="H601" i="2"/>
  <c r="I116" i="2"/>
  <c r="H116" i="2"/>
  <c r="I262" i="2"/>
  <c r="H262" i="2"/>
  <c r="G77" i="3" l="1"/>
  <c r="I115" i="2"/>
  <c r="H115" i="2"/>
  <c r="I114" i="2" l="1"/>
  <c r="H114" i="2"/>
  <c r="I395" i="2"/>
  <c r="H395" i="2"/>
  <c r="I394" i="2"/>
  <c r="H394" i="2"/>
  <c r="I500" i="2"/>
  <c r="H500" i="2"/>
  <c r="I173" i="2" l="1"/>
  <c r="H173" i="2"/>
  <c r="I321" i="2"/>
  <c r="H321" i="2"/>
  <c r="I320" i="2" l="1"/>
  <c r="H320" i="2"/>
  <c r="I113" i="2" l="1"/>
  <c r="H113" i="2"/>
  <c r="I600" i="2" l="1"/>
  <c r="H600" i="2"/>
  <c r="I393" i="2"/>
  <c r="H393" i="2"/>
  <c r="I392" i="2"/>
  <c r="H392" i="2"/>
  <c r="I172" i="2"/>
  <c r="H172" i="2"/>
  <c r="I499" i="2"/>
  <c r="H499" i="2"/>
  <c r="I261" i="2"/>
  <c r="H261" i="2"/>
  <c r="I498" i="2"/>
  <c r="H498" i="2"/>
  <c r="I599" i="2" l="1"/>
  <c r="H599" i="2"/>
  <c r="I319" i="2"/>
  <c r="H319" i="2"/>
  <c r="I212" i="2"/>
  <c r="H212" i="2"/>
  <c r="I112" i="2" l="1"/>
  <c r="H112" i="2"/>
  <c r="I111" i="2"/>
  <c r="H111" i="2"/>
  <c r="I110" i="2" l="1"/>
  <c r="H110" i="2"/>
  <c r="I497" i="2"/>
  <c r="H497" i="2"/>
  <c r="I496" i="2" l="1"/>
  <c r="H496" i="2"/>
  <c r="I495" i="2" l="1"/>
  <c r="H495" i="2"/>
  <c r="I494" i="2"/>
  <c r="H494" i="2"/>
  <c r="I109" i="2"/>
  <c r="H109" i="2"/>
  <c r="I108" i="2" l="1"/>
  <c r="H108" i="2"/>
  <c r="G76" i="3" l="1"/>
  <c r="I107" i="2"/>
  <c r="H107" i="2"/>
  <c r="I493" i="2"/>
  <c r="H493" i="2"/>
  <c r="I598" i="2"/>
  <c r="H598" i="2"/>
  <c r="I492" i="2" l="1"/>
  <c r="H492" i="2"/>
  <c r="G75" i="3" l="1"/>
  <c r="I106" i="2"/>
  <c r="H106" i="2"/>
  <c r="G74" i="3"/>
  <c r="I105" i="2"/>
  <c r="H105" i="2"/>
  <c r="I260" i="2" l="1"/>
  <c r="H260" i="2"/>
  <c r="I491" i="2" l="1"/>
  <c r="H491" i="2"/>
  <c r="I259" i="2"/>
  <c r="H259" i="2"/>
  <c r="I104" i="2"/>
  <c r="H104" i="2"/>
  <c r="I318" i="2" l="1"/>
  <c r="H318" i="2"/>
  <c r="I103" i="2" l="1"/>
  <c r="H103" i="2"/>
  <c r="I258" i="2" l="1"/>
  <c r="H258" i="2"/>
  <c r="I171" i="2"/>
  <c r="H171" i="2"/>
  <c r="I490" i="2"/>
  <c r="H490" i="2"/>
  <c r="I597" i="2"/>
  <c r="H597" i="2"/>
  <c r="I317" i="2" l="1"/>
  <c r="H317" i="2"/>
  <c r="I102" i="2"/>
  <c r="H102" i="2"/>
  <c r="I170" i="2"/>
  <c r="H170" i="2"/>
  <c r="I101" i="2" l="1"/>
  <c r="H101" i="2"/>
  <c r="G73" i="3"/>
  <c r="H100" i="2" l="1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I100" i="2"/>
  <c r="I596" i="2" l="1"/>
  <c r="H596" i="2"/>
  <c r="I211" i="2"/>
  <c r="H211" i="2"/>
  <c r="I257" i="2"/>
  <c r="H257" i="2"/>
  <c r="I99" i="2" l="1"/>
  <c r="G72" i="3"/>
  <c r="I489" i="2" l="1"/>
  <c r="H489" i="2"/>
  <c r="I488" i="2" l="1"/>
  <c r="H488" i="2"/>
  <c r="I98" i="2" l="1"/>
  <c r="I169" i="2"/>
  <c r="H169" i="2"/>
  <c r="I97" i="2" l="1"/>
  <c r="I316" i="2"/>
  <c r="H316" i="2"/>
  <c r="I487" i="2" l="1"/>
  <c r="H487" i="2"/>
  <c r="I595" i="2"/>
  <c r="H595" i="2"/>
  <c r="I210" i="2"/>
  <c r="H210" i="2"/>
  <c r="I391" i="2" l="1"/>
  <c r="H391" i="2"/>
  <c r="I96" i="2"/>
  <c r="G71" i="3" l="1"/>
  <c r="I486" i="2"/>
  <c r="H486" i="2"/>
  <c r="I95" i="2"/>
  <c r="I594" i="2" l="1"/>
  <c r="H594" i="2"/>
  <c r="I593" i="2" l="1"/>
  <c r="H593" i="2"/>
  <c r="I94" i="2"/>
  <c r="I256" i="2"/>
  <c r="H256" i="2"/>
  <c r="G70" i="3"/>
  <c r="I168" i="2" l="1"/>
  <c r="H168" i="2"/>
  <c r="G69" i="3" l="1"/>
  <c r="I93" i="2"/>
  <c r="I315" i="2"/>
  <c r="H315" i="2"/>
  <c r="I314" i="2"/>
  <c r="H314" i="2"/>
  <c r="I346" i="2"/>
  <c r="H346" i="2"/>
  <c r="I485" i="2" l="1"/>
  <c r="H485" i="2"/>
  <c r="I92" i="2" l="1"/>
  <c r="I484" i="2" l="1"/>
  <c r="H484" i="2"/>
  <c r="I313" i="2" l="1"/>
  <c r="H313" i="2"/>
  <c r="I91" i="2"/>
  <c r="G68" i="3"/>
  <c r="I209" i="2" l="1"/>
  <c r="H209" i="2"/>
  <c r="G67" i="3"/>
  <c r="I167" i="2"/>
  <c r="H167" i="2"/>
  <c r="I90" i="2"/>
  <c r="I592" i="2"/>
  <c r="H592" i="2"/>
  <c r="I390" i="2" l="1"/>
  <c r="H390" i="2"/>
  <c r="I89" i="2"/>
  <c r="G66" i="3"/>
  <c r="I389" i="2" l="1"/>
  <c r="H389" i="2"/>
  <c r="I255" i="2"/>
  <c r="H255" i="2"/>
  <c r="I480" i="2" l="1"/>
  <c r="H480" i="2"/>
  <c r="I345" i="2" l="1"/>
  <c r="H345" i="2"/>
  <c r="I166" i="2"/>
  <c r="H166" i="2"/>
  <c r="I88" i="2" l="1"/>
  <c r="I87" i="2" l="1"/>
  <c r="I388" i="2"/>
  <c r="H388" i="2"/>
  <c r="G65" i="3"/>
  <c r="I483" i="2"/>
  <c r="H483" i="2"/>
  <c r="I86" i="2" l="1"/>
  <c r="I312" i="2"/>
  <c r="H312" i="2"/>
  <c r="I85" i="2" l="1"/>
  <c r="G64" i="3" l="1"/>
  <c r="I482" i="2"/>
  <c r="H482" i="2"/>
  <c r="I481" i="2"/>
  <c r="H481" i="2"/>
  <c r="I208" i="2" l="1"/>
  <c r="H208" i="2"/>
  <c r="I479" i="2" l="1"/>
  <c r="H479" i="2"/>
  <c r="I165" i="2" l="1"/>
  <c r="H165" i="2"/>
  <c r="G63" i="3" l="1"/>
  <c r="I84" i="2" l="1"/>
  <c r="I478" i="2"/>
  <c r="H478" i="2"/>
  <c r="G62" i="3" l="1"/>
  <c r="G61" i="3"/>
  <c r="I254" i="2" l="1"/>
  <c r="H254" i="2"/>
  <c r="I83" i="2"/>
  <c r="I344" i="2" l="1"/>
  <c r="H344" i="2"/>
  <c r="I253" i="2" l="1"/>
  <c r="H253" i="2"/>
  <c r="I82" i="2" l="1"/>
  <c r="I387" i="2" l="1"/>
  <c r="I591" i="2" l="1"/>
  <c r="H591" i="2"/>
  <c r="I386" i="2"/>
  <c r="H386" i="2"/>
  <c r="I385" i="2"/>
  <c r="H385" i="2"/>
  <c r="G60" i="3" l="1"/>
  <c r="I81" i="2"/>
  <c r="G59" i="3" l="1"/>
  <c r="I80" i="2"/>
  <c r="I477" i="2" l="1"/>
  <c r="H477" i="2"/>
  <c r="I590" i="2" l="1"/>
  <c r="H590" i="2"/>
  <c r="I79" i="2" l="1"/>
  <c r="I384" i="2" l="1"/>
  <c r="H384" i="2"/>
  <c r="I383" i="2"/>
  <c r="H383" i="2"/>
  <c r="I207" i="2"/>
  <c r="H207" i="2"/>
  <c r="I311" i="2"/>
  <c r="H311" i="2"/>
  <c r="I164" i="2" l="1"/>
  <c r="H164" i="2"/>
  <c r="I78" i="2" l="1"/>
  <c r="G58" i="3"/>
  <c r="I589" i="2" l="1"/>
  <c r="H589" i="2"/>
  <c r="G57" i="3" l="1"/>
  <c r="I476" i="2"/>
  <c r="H476" i="2"/>
  <c r="I77" i="2"/>
  <c r="I163" i="2"/>
  <c r="H163" i="2"/>
  <c r="I475" i="2" l="1"/>
  <c r="H475" i="2"/>
  <c r="I76" i="2" l="1"/>
  <c r="I474" i="2"/>
  <c r="H474" i="2"/>
  <c r="I162" i="2" l="1"/>
  <c r="H162" i="2"/>
  <c r="I252" i="2"/>
  <c r="H252" i="2"/>
  <c r="I473" i="2" l="1"/>
  <c r="H473" i="2"/>
  <c r="G56" i="3" l="1"/>
  <c r="I75" i="2"/>
  <c r="I74" i="2" l="1"/>
  <c r="G55" i="3"/>
  <c r="I471" i="2"/>
  <c r="H471" i="2"/>
  <c r="I73" i="2" l="1"/>
  <c r="I472" i="2" l="1"/>
  <c r="H472" i="2"/>
  <c r="I310" i="2"/>
  <c r="H310" i="2"/>
  <c r="I72" i="2" l="1"/>
  <c r="H72" i="2"/>
  <c r="I206" i="2" l="1"/>
  <c r="H206" i="2"/>
  <c r="I470" i="2" l="1"/>
  <c r="H470" i="2"/>
  <c r="I382" i="2" l="1"/>
  <c r="H382" i="2"/>
  <c r="I71" i="2"/>
  <c r="H71" i="2"/>
  <c r="G54" i="3"/>
  <c r="I381" i="2"/>
  <c r="H381" i="2"/>
  <c r="I251" i="2" l="1"/>
  <c r="H251" i="2"/>
  <c r="I70" i="2" l="1"/>
  <c r="H70" i="2"/>
  <c r="G53" i="3"/>
  <c r="I309" i="2" l="1"/>
  <c r="H309" i="2"/>
  <c r="I588" i="2"/>
  <c r="H588" i="2"/>
  <c r="I469" i="2"/>
  <c r="H469" i="2"/>
  <c r="I69" i="2"/>
  <c r="H69" i="2"/>
  <c r="I250" i="2"/>
  <c r="H250" i="2"/>
  <c r="I308" i="2"/>
  <c r="H308" i="2"/>
  <c r="I468" i="2"/>
  <c r="H468" i="2"/>
  <c r="I249" i="2"/>
  <c r="H249" i="2"/>
  <c r="I380" i="2"/>
  <c r="H380" i="2"/>
  <c r="I587" i="2" l="1"/>
  <c r="H587" i="2"/>
  <c r="I586" i="2"/>
  <c r="H586" i="2"/>
  <c r="I467" i="2" l="1"/>
  <c r="H467" i="2"/>
  <c r="I466" i="2"/>
  <c r="H466" i="2"/>
  <c r="I585" i="2"/>
  <c r="H585" i="2"/>
  <c r="I68" i="2" l="1"/>
  <c r="H68" i="2"/>
  <c r="G52" i="3" l="1"/>
  <c r="I307" i="2" l="1"/>
  <c r="H307" i="2"/>
  <c r="I379" i="2" l="1"/>
  <c r="H379" i="2"/>
  <c r="I584" i="2"/>
  <c r="H584" i="2"/>
  <c r="I67" i="2" l="1"/>
  <c r="H67" i="2"/>
  <c r="I378" i="2" l="1"/>
  <c r="H378" i="2"/>
  <c r="I465" i="2"/>
  <c r="H465" i="2"/>
  <c r="I66" i="2" l="1"/>
  <c r="H66" i="2"/>
  <c r="I377" i="2"/>
  <c r="H377" i="2"/>
  <c r="G51" i="3"/>
  <c r="I205" i="2" l="1"/>
  <c r="H205" i="2"/>
  <c r="I464" i="2" l="1"/>
  <c r="H464" i="2"/>
  <c r="G50" i="3" l="1"/>
  <c r="I306" i="2"/>
  <c r="H306" i="2"/>
  <c r="I65" i="2"/>
  <c r="H65" i="2"/>
  <c r="I376" i="2" l="1"/>
  <c r="H376" i="2"/>
  <c r="I583" i="2" l="1"/>
  <c r="H583" i="2"/>
  <c r="I375" i="2"/>
  <c r="H375" i="2"/>
  <c r="I64" i="2" l="1"/>
  <c r="H64" i="2"/>
  <c r="I248" i="2" l="1"/>
  <c r="H248" i="2"/>
  <c r="I63" i="2"/>
  <c r="H63" i="2"/>
  <c r="I343" i="2"/>
  <c r="H343" i="2"/>
  <c r="G49" i="3" l="1"/>
  <c r="I62" i="2"/>
  <c r="H62" i="2"/>
  <c r="I305" i="2"/>
  <c r="H305" i="2"/>
  <c r="I463" i="2"/>
  <c r="H463" i="2"/>
  <c r="I374" i="2" l="1"/>
  <c r="H374" i="2"/>
  <c r="I247" i="2" l="1"/>
  <c r="H247" i="2"/>
  <c r="I582" i="2"/>
  <c r="H582" i="2"/>
  <c r="I462" i="2"/>
  <c r="H462" i="2"/>
  <c r="I461" i="2"/>
  <c r="H461" i="2"/>
  <c r="I61" i="2" l="1"/>
  <c r="H61" i="2"/>
  <c r="G48" i="3"/>
  <c r="I373" i="2" l="1"/>
  <c r="H373" i="2"/>
  <c r="I304" i="2" l="1"/>
  <c r="H304" i="2"/>
  <c r="I460" i="2" l="1"/>
  <c r="H460" i="2"/>
  <c r="I459" i="2" l="1"/>
  <c r="H459" i="2"/>
  <c r="I60" i="2" l="1"/>
  <c r="H60" i="2"/>
  <c r="G47" i="3" l="1"/>
  <c r="I59" i="2" l="1"/>
  <c r="H59" i="2"/>
  <c r="I458" i="2"/>
  <c r="H458" i="2"/>
  <c r="I457" i="2"/>
  <c r="H457" i="2"/>
  <c r="I246" i="2" l="1"/>
  <c r="H246" i="2"/>
  <c r="I204" i="2" l="1"/>
  <c r="H204" i="2"/>
  <c r="I581" i="2" l="1"/>
  <c r="H581" i="2"/>
  <c r="I456" i="2" l="1"/>
  <c r="H456" i="2"/>
  <c r="I303" i="2"/>
  <c r="H303" i="2"/>
  <c r="I58" i="2" l="1"/>
  <c r="H58" i="2"/>
  <c r="I455" i="2" l="1"/>
  <c r="H455" i="2"/>
  <c r="I372" i="2" l="1"/>
  <c r="H372" i="2"/>
  <c r="G46" i="3"/>
  <c r="I580" i="2"/>
  <c r="H580" i="2"/>
  <c r="I57" i="2" l="1"/>
  <c r="H57" i="2"/>
  <c r="I579" i="2" l="1"/>
  <c r="H579" i="2"/>
  <c r="I454" i="2"/>
  <c r="H454" i="2"/>
  <c r="I56" i="2"/>
  <c r="H56" i="2"/>
  <c r="I453" i="2" l="1"/>
  <c r="H453" i="2"/>
  <c r="I452" i="2"/>
  <c r="H452" i="2"/>
  <c r="I302" i="2"/>
  <c r="H302" i="2"/>
  <c r="I245" i="2"/>
  <c r="H245" i="2"/>
  <c r="I244" i="2"/>
  <c r="H244" i="2"/>
  <c r="I578" i="2" l="1"/>
  <c r="H578" i="2"/>
  <c r="I161" i="2"/>
  <c r="H161" i="2"/>
  <c r="I243" i="2"/>
  <c r="H243" i="2"/>
  <c r="I451" i="2" l="1"/>
  <c r="H451" i="2"/>
  <c r="G45" i="3" l="1"/>
  <c r="I55" i="2"/>
  <c r="H55" i="2"/>
  <c r="I577" i="2" l="1"/>
  <c r="H577" i="2"/>
  <c r="I450" i="2"/>
  <c r="H450" i="2"/>
  <c r="I576" i="2" l="1"/>
  <c r="H576" i="2"/>
  <c r="I574" i="2" l="1"/>
  <c r="H574" i="2"/>
  <c r="I573" i="2"/>
  <c r="H573" i="2"/>
  <c r="I301" i="2"/>
  <c r="H301" i="2"/>
  <c r="I54" i="2" l="1"/>
  <c r="H54" i="2"/>
  <c r="I203" i="2" l="1"/>
  <c r="H203" i="2"/>
  <c r="I571" i="2"/>
  <c r="H571" i="2"/>
  <c r="I570" i="2" l="1"/>
  <c r="H570" i="2"/>
  <c r="G44" i="3"/>
  <c r="I449" i="2"/>
  <c r="H449" i="2"/>
  <c r="I53" i="2"/>
  <c r="H53" i="2"/>
  <c r="I569" i="2" l="1"/>
  <c r="H569" i="2"/>
  <c r="I568" i="2" l="1"/>
  <c r="H568" i="2"/>
  <c r="I52" i="2"/>
  <c r="H52" i="2"/>
  <c r="G43" i="3"/>
  <c r="I300" i="2" l="1"/>
  <c r="H300" i="2"/>
  <c r="I299" i="2"/>
  <c r="H299" i="2"/>
  <c r="I160" i="2" l="1"/>
  <c r="H160" i="2"/>
  <c r="G42" i="3" l="1"/>
  <c r="I51" i="2"/>
  <c r="H51" i="2"/>
  <c r="I50" i="2" l="1"/>
  <c r="H50" i="2"/>
  <c r="G41" i="3"/>
  <c r="I567" i="2" l="1"/>
  <c r="H567" i="2"/>
  <c r="I242" i="2"/>
  <c r="H242" i="2"/>
  <c r="I448" i="2"/>
  <c r="H448" i="2"/>
  <c r="I49" i="2" l="1"/>
  <c r="H49" i="2"/>
  <c r="G40" i="3"/>
  <c r="I241" i="2"/>
  <c r="H241" i="2"/>
  <c r="I371" i="2"/>
  <c r="H371" i="2"/>
  <c r="I447" i="2" l="1"/>
  <c r="H447" i="2"/>
  <c r="I202" i="2"/>
  <c r="H202" i="2"/>
  <c r="I298" i="2" l="1"/>
  <c r="H298" i="2"/>
  <c r="I446" i="2" l="1"/>
  <c r="H446" i="2"/>
  <c r="I48" i="2" l="1"/>
  <c r="H48" i="2"/>
  <c r="G39" i="3"/>
  <c r="G38" i="3" l="1"/>
  <c r="I47" i="2"/>
  <c r="H47" i="2"/>
  <c r="I566" i="2" l="1"/>
  <c r="H566" i="2"/>
  <c r="I297" i="2"/>
  <c r="H297" i="2"/>
  <c r="I240" i="2"/>
  <c r="H240" i="2"/>
  <c r="G37" i="3" l="1"/>
  <c r="I46" i="2"/>
  <c r="H46" i="2"/>
  <c r="I239" i="2"/>
  <c r="H239" i="2"/>
  <c r="I238" i="2" l="1"/>
  <c r="H238" i="2"/>
  <c r="I370" i="2" l="1"/>
  <c r="H370" i="2"/>
  <c r="G36" i="3"/>
  <c r="I45" i="2" l="1"/>
  <c r="H45" i="2"/>
  <c r="I296" i="2" l="1"/>
  <c r="H296" i="2"/>
  <c r="I565" i="2"/>
  <c r="H565" i="2"/>
  <c r="I445" i="2"/>
  <c r="H445" i="2"/>
  <c r="I564" i="2"/>
  <c r="H564" i="2"/>
  <c r="G35" i="3" l="1"/>
  <c r="I44" i="2"/>
  <c r="H44" i="2"/>
  <c r="I444" i="2" l="1"/>
  <c r="H444" i="2"/>
  <c r="I443" i="2"/>
  <c r="H443" i="2"/>
  <c r="I369" i="2"/>
  <c r="H369" i="2"/>
  <c r="I43" i="2"/>
  <c r="H43" i="2"/>
  <c r="I295" i="2" l="1"/>
  <c r="H295" i="2"/>
  <c r="I42" i="2"/>
  <c r="H42" i="2"/>
  <c r="G34" i="3"/>
  <c r="I442" i="2" l="1"/>
  <c r="H442" i="2"/>
  <c r="I441" i="2" l="1"/>
  <c r="H441" i="2"/>
  <c r="I368" i="2" l="1"/>
  <c r="H368" i="2"/>
  <c r="I294" i="2" l="1"/>
  <c r="H294" i="2"/>
  <c r="I367" i="2" l="1"/>
  <c r="H367" i="2"/>
  <c r="I366" i="2" l="1"/>
  <c r="H366" i="2"/>
  <c r="I237" i="2" l="1"/>
  <c r="H237" i="2"/>
  <c r="I236" i="2"/>
  <c r="H236" i="2"/>
  <c r="I41" i="2" l="1"/>
  <c r="H41" i="2"/>
  <c r="G33" i="3"/>
  <c r="I365" i="2" l="1"/>
  <c r="H365" i="2"/>
  <c r="I440" i="2"/>
  <c r="H440" i="2"/>
  <c r="I201" i="2"/>
  <c r="H201" i="2"/>
  <c r="I40" i="2" l="1"/>
  <c r="H40" i="2"/>
  <c r="I159" i="2" l="1"/>
  <c r="H159" i="2"/>
  <c r="G32" i="3"/>
  <c r="I364" i="2"/>
  <c r="H364" i="2"/>
  <c r="I293" i="2"/>
  <c r="H293" i="2"/>
  <c r="I563" i="2" l="1"/>
  <c r="H563" i="2"/>
  <c r="I292" i="2"/>
  <c r="H292" i="2"/>
  <c r="I439" i="2" l="1"/>
  <c r="H439" i="2"/>
  <c r="I200" i="2"/>
  <c r="H200" i="2"/>
  <c r="I235" i="2" l="1"/>
  <c r="H235" i="2"/>
  <c r="I438" i="2"/>
  <c r="H438" i="2"/>
  <c r="I363" i="2"/>
  <c r="H363" i="2"/>
  <c r="I39" i="2"/>
  <c r="H39" i="2"/>
  <c r="G31" i="3" l="1"/>
  <c r="I38" i="2"/>
  <c r="H38" i="2"/>
  <c r="I158" i="2" l="1"/>
  <c r="H158" i="2"/>
  <c r="I437" i="2"/>
  <c r="H437" i="2"/>
  <c r="I199" i="2" l="1"/>
  <c r="H199" i="2"/>
  <c r="I436" i="2" l="1"/>
  <c r="H436" i="2"/>
  <c r="I37" i="2" l="1"/>
  <c r="H37" i="2"/>
  <c r="I435" i="2" l="1"/>
  <c r="H435" i="2"/>
  <c r="I562" i="2"/>
  <c r="H562" i="2"/>
  <c r="I342" i="2" l="1"/>
  <c r="H342" i="2"/>
  <c r="I434" i="2" l="1"/>
  <c r="H434" i="2"/>
  <c r="G30" i="3" l="1"/>
  <c r="I36" i="2"/>
  <c r="H36" i="2"/>
  <c r="I198" i="2" l="1"/>
  <c r="H198" i="2"/>
  <c r="G29" i="3" l="1"/>
  <c r="I35" i="2"/>
  <c r="H35" i="2"/>
  <c r="I433" i="2"/>
  <c r="H433" i="2"/>
  <c r="G28" i="3" l="1"/>
  <c r="I34" i="2"/>
  <c r="H34" i="2"/>
  <c r="G27" i="3"/>
  <c r="I33" i="2"/>
  <c r="H33" i="2"/>
  <c r="I234" i="2" l="1"/>
  <c r="H234" i="2"/>
  <c r="I233" i="2"/>
  <c r="H233" i="2"/>
  <c r="I32" i="2"/>
  <c r="H32" i="2"/>
  <c r="G26" i="3"/>
  <c r="G25" i="3" l="1"/>
  <c r="I31" i="2"/>
  <c r="H31" i="2"/>
  <c r="G24" i="3" l="1"/>
  <c r="I232" i="2"/>
  <c r="H232" i="2"/>
  <c r="I30" i="2"/>
  <c r="H30" i="2"/>
  <c r="I432" i="2"/>
  <c r="H432" i="2"/>
  <c r="I561" i="2" l="1"/>
  <c r="H561" i="2"/>
  <c r="I231" i="2" l="1"/>
  <c r="H231" i="2"/>
  <c r="I431" i="2"/>
  <c r="H431" i="2"/>
  <c r="G23" i="3"/>
  <c r="I430" i="2"/>
  <c r="H430" i="2"/>
  <c r="I29" i="2" l="1"/>
  <c r="H29" i="2"/>
  <c r="G22" i="3" l="1"/>
  <c r="I28" i="2"/>
  <c r="H28" i="2"/>
  <c r="I362" i="2"/>
  <c r="H362" i="2"/>
  <c r="I291" i="2"/>
  <c r="H291" i="2"/>
  <c r="I560" i="2" l="1"/>
  <c r="H560" i="2"/>
  <c r="G21" i="3" l="1"/>
  <c r="I27" i="2"/>
  <c r="H27" i="2"/>
  <c r="I429" i="2" l="1"/>
  <c r="H429" i="2"/>
  <c r="I428" i="2" l="1"/>
  <c r="H428" i="2"/>
  <c r="I26" i="2" l="1"/>
  <c r="H26" i="2"/>
  <c r="I197" i="2"/>
  <c r="H197" i="2"/>
  <c r="I427" i="2"/>
  <c r="H427" i="2"/>
  <c r="I25" i="2"/>
  <c r="H25" i="2"/>
  <c r="I361" i="2"/>
  <c r="H361" i="2"/>
  <c r="I24" i="2"/>
  <c r="H24" i="2"/>
  <c r="I196" i="2" l="1"/>
  <c r="H196" i="2"/>
  <c r="I426" i="2" l="1"/>
  <c r="H426" i="2"/>
  <c r="I425" i="2"/>
  <c r="H425" i="2"/>
  <c r="I424" i="2" l="1"/>
  <c r="H424" i="2"/>
  <c r="I360" i="2"/>
  <c r="H360" i="2"/>
  <c r="I23" i="2" l="1"/>
  <c r="H23" i="2"/>
  <c r="I423" i="2" l="1"/>
  <c r="H423" i="2"/>
  <c r="G20" i="3"/>
  <c r="I22" i="2" l="1"/>
  <c r="H22" i="2"/>
  <c r="I230" i="2" l="1"/>
  <c r="H230" i="2"/>
  <c r="I290" i="2"/>
  <c r="H290" i="2"/>
  <c r="I21" i="2" l="1"/>
  <c r="H21" i="2"/>
  <c r="G19" i="3"/>
  <c r="I20" i="2" l="1"/>
  <c r="H20" i="2"/>
  <c r="I19" i="2" l="1"/>
  <c r="H19" i="2"/>
  <c r="I341" i="2"/>
  <c r="H341" i="2"/>
  <c r="I195" i="2" l="1"/>
  <c r="H195" i="2"/>
  <c r="I422" i="2"/>
  <c r="H422" i="2"/>
  <c r="I194" i="2" l="1"/>
  <c r="H194" i="2"/>
  <c r="G18" i="3" l="1"/>
  <c r="I18" i="2"/>
  <c r="H18" i="2"/>
  <c r="I421" i="2" l="1"/>
  <c r="H421" i="2"/>
  <c r="I229" i="2"/>
  <c r="H229" i="2"/>
  <c r="I359" i="2"/>
  <c r="H359" i="2"/>
  <c r="I228" i="2"/>
  <c r="H228" i="2"/>
  <c r="G17" i="3"/>
  <c r="I17" i="2" l="1"/>
  <c r="H17" i="2"/>
  <c r="I227" i="2"/>
  <c r="H227" i="2"/>
  <c r="I289" i="2" l="1"/>
  <c r="H289" i="2"/>
  <c r="I157" i="2" l="1"/>
  <c r="H157" i="2"/>
  <c r="I288" i="2" l="1"/>
  <c r="H288" i="2"/>
  <c r="I193" i="2"/>
  <c r="H193" i="2"/>
  <c r="I16" i="2" l="1"/>
  <c r="H16" i="2"/>
  <c r="G16" i="3"/>
  <c r="I420" i="2" l="1"/>
  <c r="H420" i="2"/>
  <c r="I419" i="2"/>
  <c r="H419" i="2"/>
  <c r="I418" i="2" l="1"/>
  <c r="H418" i="2"/>
  <c r="I417" i="2"/>
  <c r="H417" i="2"/>
  <c r="I416" i="2"/>
  <c r="H416" i="2"/>
  <c r="G15" i="3"/>
  <c r="I15" i="2"/>
  <c r="H15" i="2"/>
  <c r="G14" i="3" l="1"/>
  <c r="I14" i="2"/>
  <c r="H14" i="2"/>
  <c r="I13" i="2" l="1"/>
  <c r="H13" i="2"/>
  <c r="G13" i="3"/>
  <c r="G97" i="3" s="1"/>
  <c r="I614" i="2" l="1"/>
  <c r="I548" i="2" l="1"/>
  <c r="G98" i="3" l="1"/>
  <c r="I218" i="2"/>
  <c r="I279" i="2"/>
  <c r="I350" i="2"/>
  <c r="I185" i="2"/>
  <c r="I332" i="2"/>
  <c r="I402" i="2"/>
  <c r="I148" i="2"/>
  <c r="I406" i="2" l="1"/>
  <c r="I622" i="2" s="1"/>
</calcChain>
</file>

<file path=xl/sharedStrings.xml><?xml version="1.0" encoding="utf-8"?>
<sst xmlns="http://schemas.openxmlformats.org/spreadsheetml/2006/main" count="929" uniqueCount="607">
  <si>
    <t>Einige Kauf- und Verkaufskurse sind Durchschnittskäufe aus gestaffelten Käufen/Verkäufen</t>
  </si>
  <si>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</si>
  <si>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</si>
  <si>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</si>
  <si>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</si>
  <si>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</si>
  <si>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</si>
  <si>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</si>
  <si>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</si>
  <si>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Gebühren</t>
  </si>
  <si>
    <t xml:space="preserve">   in %</t>
  </si>
  <si>
    <t>ohne</t>
  </si>
  <si>
    <t>Laufende Positionen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</si>
  <si>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</si>
  <si>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</si>
  <si>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</si>
  <si>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</si>
  <si>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</si>
  <si>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</si>
  <si>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</si>
  <si>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</si>
  <si>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</si>
  <si>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>Optionen</t>
  </si>
  <si>
    <t>Hebelprodukt/Optionsschein</t>
  </si>
  <si>
    <t>* 1 Risiko-Einheit (RE) = 1 % vom Depot als je Trade riskierte Summe (z.B. 1 % von 15.000 € = 150 €)</t>
  </si>
  <si>
    <t>gesamt:</t>
  </si>
  <si>
    <t xml:space="preserve">Gesamt-Rendite </t>
  </si>
  <si>
    <t>ohne Gebühren</t>
  </si>
  <si>
    <t>Metalle + sonst. Rohstoffe</t>
  </si>
  <si>
    <t xml:space="preserve">  </t>
  </si>
  <si>
    <t>wenn je Trade 1 % des Depots (1 RE) riskiert wurden (in %):</t>
  </si>
  <si>
    <t>Rendite  gesamt:</t>
  </si>
  <si>
    <t>Hebelprodukt/Optionsschein/Zertifikat o.ä.</t>
  </si>
  <si>
    <t>Hinweis: Tabelle wird NICHT zwingend ständig aktualisiert!</t>
  </si>
  <si>
    <t>HAACK-DAILY Engagements 2017 in Stillhalter-Positionen</t>
  </si>
  <si>
    <t>Stillhalter-Engagements 2017</t>
  </si>
  <si>
    <t>Durchschn. Gewinn Stillhalter-Optionen 2017</t>
  </si>
  <si>
    <t>Kumulierter Gewinn Stillhalter-Optionen 2017</t>
  </si>
  <si>
    <t>HAACK-DAILY-Gesamtperformance 2017</t>
  </si>
  <si>
    <t>Positionstrading-Engagements 2017</t>
  </si>
  <si>
    <t>Kumulierter Gewinn 2017 in Risiko-Einheiten (RE)</t>
  </si>
  <si>
    <t>Gesamter Gewinn 2017 in %, wenn je Trade 1 % des Depots (1 RE) riskiert wurden</t>
  </si>
  <si>
    <t>Strategische Sektion-Engagements 2017</t>
  </si>
  <si>
    <t>Kummulierter Gewinn 2017 in %, wenn je Trade 1 % des Depots (1 RE) riskiert wurden</t>
  </si>
  <si>
    <t>Spezial-Ecke- Engagements 2017</t>
  </si>
  <si>
    <t>Ergebnis 2017:</t>
  </si>
  <si>
    <t>Kupfer-Mini-Fut.-Short (Vont.), 2,93/2,85 - VN29EJ</t>
  </si>
  <si>
    <t>S&amp;P 500-Turbo-Call (Vont.) 03/17, 2.175 - VN5M1M (halbe Pos.)</t>
  </si>
  <si>
    <t>DAX-Call-OS (Vont.) 01/17, 11.500 - VN3R6M</t>
  </si>
  <si>
    <t>DAX-Put Jan./10.800 (Stillhalter)</t>
  </si>
  <si>
    <t xml:space="preserve">DAX-WAVE-Call (Dt.Bk.) 02/17, 10.800 - DL9TJN </t>
  </si>
  <si>
    <t>29.12.+ 02.01.</t>
  </si>
  <si>
    <t>DAX-Put Jan./11.200 (Stillhalter)</t>
  </si>
  <si>
    <t>DAX-Turbo-Call (Vont.) 02/17, 11.380 - VN59KW</t>
  </si>
  <si>
    <t>S&amp;P 500-WAVE Ultd.-Call (Dt.Bk.) 2.174 - DL9HJL (halbe Pos.)</t>
  </si>
  <si>
    <t>EUR/USD-Turbo-Put (Vont.), 06/17, 1,1000 - VN5GMY (halbe Pos.)</t>
  </si>
  <si>
    <t>HSCE-WAVE-Put (Dt.Bk.) 06/17, 10.500 - DL8048</t>
  </si>
  <si>
    <t>DAX-Turbo-Call (Vont.) 02/17, 11.400 - VN59KY</t>
  </si>
  <si>
    <t>DAX-Put Jan./11.000 (Stillhalter)</t>
  </si>
  <si>
    <t>Platin-Mini-Fut.-Long (Vont.), 872/889 - VS8GAE</t>
  </si>
  <si>
    <t>S&amp;P 500-Turbo-Put (Vont.) 02/17, 2.310 - VN46TN</t>
  </si>
  <si>
    <t>AUD/USD-WAVE-Call (Dt.Bk.) 03/17, 0,7000 - DL75RK</t>
  </si>
  <si>
    <t>Euro Bund-Turbo-Put (Vont.) 3/17, 165,70 - VN42HP</t>
  </si>
  <si>
    <t>DAX-WAVE-Put (Dt.Bk.) 02/17, 11.750 - DL64TD</t>
  </si>
  <si>
    <t>DAX-Call Feb./11.800 (Stillhalter)</t>
  </si>
  <si>
    <t>EUR/USD-WAVE-Call (Dt.Bk.) 02/17, 1,0250 - DL9N41</t>
  </si>
  <si>
    <t>ThysssenKrupp-Turbo-Put (Vont.) 02/17, 25,25 - VN4N91</t>
  </si>
  <si>
    <t>T-Bond-Turbo-BEST-Call (Co.Bk..), 147,25 - CN9MF3</t>
  </si>
  <si>
    <t>USD/JPY-WAVE-Put (Dt.Bk.) 03/17, 120,00 - DL755W</t>
  </si>
  <si>
    <t>Silber-WAVE-Call (Dt.Bk.) 02/17, 15,50 - DL9NA1</t>
  </si>
  <si>
    <t>DAX-Call Feb./12.000 (Stillhalter)</t>
  </si>
  <si>
    <t>DAX-Turbo-Put (Vont.) 02/17, 11.780 - VN54WS</t>
  </si>
  <si>
    <t>MCDonalds-WAVE-Put (Dt.Bk.) 03/17, 140,00 - DL8MMS</t>
  </si>
  <si>
    <t>Dow Jones-o.e. Stop-Loss-Put (Soc.Gen.) 20.403 - SE0GRR</t>
  </si>
  <si>
    <t>WTI Crude Oil-o.e. K.O.-Put (Soc.Gen.) 56,10 - SE5ESW</t>
  </si>
  <si>
    <t>Euro Bund-Turbo-Call (Vont.) 3/17, 161,40 - VN575Z</t>
  </si>
  <si>
    <t>DAX-Put-OS (Vont.) 02/17, 11.500 - VN57YM</t>
  </si>
  <si>
    <t>DAX-Turbo-Call (Vont.) 02/17, 11.450 - VN6PH2</t>
  </si>
  <si>
    <t>Gold-WAVE-Put (Dt.Bk.) 06/17, 1.270 - DL894B</t>
  </si>
  <si>
    <t>Bristol-Myers Squibb-Stop-loss-Put (Co.Bk.) 68,89/65,71 - CE3B8N</t>
  </si>
  <si>
    <t>DAX-Turbo-Call (Vont.) 02/17, 11.440 - VN6PH0</t>
  </si>
  <si>
    <t>EUR/USD-WAVE-Call (Dt.Bk.) 03/17, 1,0250 - DL5CF9</t>
  </si>
  <si>
    <t>WTI Crude Oil-Inline-OS (Soc.Gen.), 04/17, 25/57,50 - SE9Q6J</t>
  </si>
  <si>
    <t>DAX-Turbo-Put (Vont.) 02/17, 11.690 - VN6YAS</t>
  </si>
  <si>
    <t>Silber-Turbo-Call (Vont.) 6/17, 16,50 - VN6WEZ</t>
  </si>
  <si>
    <t>Dow Jones-o.e.-Put (Goldm.Sachs) 20.200 - GD2T9Z</t>
  </si>
  <si>
    <t>GBP/JPY-Mini-Future-Long (BNP) 134,46/135,81 - PR0UY5</t>
  </si>
  <si>
    <t>DAX-Call Feb./12.200 (Stillhalter)</t>
  </si>
  <si>
    <t>DAX-Put-OS (G.S.) 02/17, 11.500 - GD1837</t>
  </si>
  <si>
    <t>Euro Bund-Turbo-Put (Vont.) 3/17, 165,10 - VN5JQT</t>
  </si>
  <si>
    <t>USD/JPY-WAVE-Call (Dt.Bk.) 03/17, 109,50 - DL9GV3</t>
  </si>
  <si>
    <t>Commerzbank-Turbo-Call (Vont.) 6/17, 6,75 - VN6N00</t>
  </si>
  <si>
    <t>DAX-Call-OS (Vont.) 01/17, 11.600 - VN3R6N</t>
  </si>
  <si>
    <t>BTP-WAVE-Put (Dt.Bk.) 03/17, 138,00 - DL9M85</t>
  </si>
  <si>
    <t>DAX-Call-OS (Vont.) 02/17, 11.600 - VN4LGF</t>
  </si>
  <si>
    <t>EUR/USD-WAVE-Put (Dt.Bk.) 03/17, 1,1100 - DL83S3</t>
  </si>
  <si>
    <t>20. + 23.01.</t>
  </si>
  <si>
    <t>E.On Turbo-Call (Soc.Gen.), ,06/17, 6,50 - SE93TA</t>
  </si>
  <si>
    <t>Dt.Bank-Turbo-Call (Vont.) 03/17, 17,50 - VN627S</t>
  </si>
  <si>
    <t>EUR/GBP Stop-loss-Put (Soc.Gen.), 0,8977/0,8800 - SC0N3K</t>
  </si>
  <si>
    <t>T-Bond Stop-loss-Put (Soc.Gen.), 154,19/152,70 - SC0RYE</t>
  </si>
  <si>
    <t>DAX-Turbo-Call (Vont.) 02/17, 11.490 - VN62D3</t>
  </si>
  <si>
    <t xml:space="preserve">DAX-Turbo-Call (Soc. Gen)  02/17, 11.550 - SC0UXL </t>
  </si>
  <si>
    <t>FTSE-MIB-Mini-Fut.-Short (Vont.), 20.496/20.080 - VN54TT</t>
  </si>
  <si>
    <t>DAX-Turbo-Put (Vont.) 02/17, 12.070 - VN590N</t>
  </si>
  <si>
    <t>USD/CAD-WAVE-Call (Dt.Bk.) 03/17, 1,2900 - DL75SL</t>
  </si>
  <si>
    <t>Gold-WAVE-Call (Dt.Bk.) 02/17, 1.160 - DM0HBC</t>
  </si>
  <si>
    <t>Eurostoxx 50-o.e. Knock-out-Put (Soc.Gen.) 3.377 - SE0KP4</t>
  </si>
  <si>
    <t>DAX-Turbo-Put (Vont.) 02/17, 11.970 - VN58QC</t>
  </si>
  <si>
    <t>DAX-Put-OS (Vont.) 02/17, 11.800 - VN6MSH</t>
  </si>
  <si>
    <t>Apple-Put-OS (Goldm.Sachs) 02/17, 122,50 - GD23PT</t>
  </si>
  <si>
    <t>DAX-Put-OS (G.S.) 02/17, 11.700 - GD2DCB</t>
  </si>
  <si>
    <t>Silber-WAVE-Call (Dt.Bk.) 03/17, 16,75 - DM085S</t>
  </si>
  <si>
    <t>T-Bond Stop-loss-Call (Soc.Gen.), 146,82/148,12 - SC0DEV</t>
  </si>
  <si>
    <t>EUR/USD-WAVE-Call (Dt.Bk.) 03/17, 1,0600 - DM0089</t>
  </si>
  <si>
    <t>01. + 02.02.</t>
  </si>
  <si>
    <t>WTI Crude Oil-WAVE-Put (Dt.Bk.) 03/17, 57,50 - DL81TP</t>
  </si>
  <si>
    <t>DAX-Call März/12.200 (Stillhalter)</t>
  </si>
  <si>
    <t>DAX-Call März/12.100 (Stillhalter)</t>
  </si>
  <si>
    <t>DAX-WAVE-Put (Dt.Bk.) 02/17, 11.825 - DM077P</t>
  </si>
  <si>
    <t>DAX-WAVE-Put (Dt.Bk.) 03/17, 11.850 - DM06VH</t>
  </si>
  <si>
    <t>AUD/JPY-WAVE-XXL-Call (Dt.Bk.)  83,27/84,05 - DM0HJZ</t>
  </si>
  <si>
    <t>S&amp;P 500-Turbo-Put (Vont.) 05/17, 2.340 - VN7C9T</t>
  </si>
  <si>
    <t>DAX-WAVE-Put (Dt.Bk.) 05/17, 12.075 - DL9XPZ</t>
  </si>
  <si>
    <t xml:space="preserve">DAX-WAVE-Put (Dt.Bk.) 02/17, 11.750 - DM0ZMJ </t>
  </si>
  <si>
    <t>DAX-Call März/12.000 (Stillhalter)</t>
  </si>
  <si>
    <t>DAX-Call März/11.800 (Stillhalter)</t>
  </si>
  <si>
    <t>DAX-WAVE-Put (Dt.Bk.) 03/17, 11.675 - DM1HP7</t>
  </si>
  <si>
    <t>Euro Bund-Turbo-Call (Vont.) 3/17, 161,50 - VN7CK9</t>
  </si>
  <si>
    <t>DAX-Call März/11.900 (Stillhalter)</t>
  </si>
  <si>
    <t>DAX-WAVE-Put (Dt.Bk.) 03/17, 11.750 - DM0ZMK</t>
  </si>
  <si>
    <t>EUR/GBP-WAVE-Put (Dt.Bk.) 03/17, 0,8700 - DM0YPU</t>
  </si>
  <si>
    <t>DAX Reverse Bonus-Zt.(Goldm.Sachs) 03/17, 12.000 - GL36SM</t>
  </si>
  <si>
    <t>DAX-WAVE-Put (Dt.Bk.) 02/17, 11.775 - DM0ZMQ</t>
  </si>
  <si>
    <t>07. + 08.02.</t>
  </si>
  <si>
    <t>Gold WAVE-Call (Dt.Bk.) 04/17, 1.170 - DM1F24</t>
  </si>
  <si>
    <t>Euro Bund-Turbo-Call (Vont.) 3/17, 162,70 - VN7GR3</t>
  </si>
  <si>
    <t>DAX-Turbo-Call (Vont.) 03/17, 11.490 - VN7H51</t>
  </si>
  <si>
    <t>Eurostoxx 50-WAVE-Put (Dt.Bk.) 06/17,  3.380 - DL94P6</t>
  </si>
  <si>
    <t>EUR/USD-WAVE-Put (Dt.Bk.) 06/17, 1,1000 - DL88Q8</t>
  </si>
  <si>
    <t>WTI Crude Oil-Inline-OS (Soc.Gen.), 04/17, 42,50/57,50 - SC0T6X</t>
  </si>
  <si>
    <t>Nikkei-o.e.-Put (Vont) 20.049 - VS3GKV</t>
  </si>
  <si>
    <t>DAX-Put März/11.400 (Stillhalter)</t>
  </si>
  <si>
    <t>DAX-Turbo-Call (Vont.) 03/17, 11.630 - VN7MEP</t>
  </si>
  <si>
    <t>Commerzbank-Turbo-Call (Vont.) 03/17, 7,00 - VN52QZ</t>
  </si>
  <si>
    <t>Euro Bund-Turbo-Call (Vont.) 3/17, 161,80 - VN7FF8</t>
  </si>
  <si>
    <t xml:space="preserve">DAX-Call-OS (Vont.) 02/17, 11.800 - VN4LGH </t>
  </si>
  <si>
    <t>ThyssenKrupp-WAVE-Put (Dt.Bk.) 06/17, 25,00- DM0M31</t>
  </si>
  <si>
    <t>T-Bond Stop-loss-Call (Soc.Gen.), 147,79/149,26 - SC02B9</t>
  </si>
  <si>
    <t>Gold-WAVE-Call (Dt.Bk.) 04/17, 1.200 - DM1F27</t>
  </si>
  <si>
    <t>USD/JPY-WAVE-Put (Dt.Bk.) 06/17, 116,50 - DM0SYE</t>
  </si>
  <si>
    <t>E.On-Turbo-Call (Vont.) 6/17, 6,40 - VN7GPH</t>
  </si>
  <si>
    <t>S&amp;P 500-Turbo-Put (Vont.) 04/17, 2.380 - VN6FPJ</t>
  </si>
  <si>
    <t>Euro Bund-Turbo-Call (Vont.) 3/17, 161,90 - VN7FGA</t>
  </si>
  <si>
    <t xml:space="preserve">DAX-Put-OS (Soc.Gen) 03/17, 11.800 - SC0KUE </t>
  </si>
  <si>
    <t>AUD/USD-WAVE-Call (Dt.Bk.) 06/17, 0,7400 - DM0S35</t>
  </si>
  <si>
    <t>ThyssenKrupp-WAVE-Put (Dt.Bk.) 06/17, 27,00- DM0M33</t>
  </si>
  <si>
    <t>DAX-WAVE-Put (Dt.Bk.) 03/17, 12.175 - DL9YRJ</t>
  </si>
  <si>
    <t>RWE Turbo-Call (Soc.Gen.), 06/17, 12,25 - SC090K</t>
  </si>
  <si>
    <t>Newmont Mining-Turbo-Call (Vont.) 06/17, 30,00 - VN6QKJ</t>
  </si>
  <si>
    <t>BASF-Turbo-Call (Vont.) 6/17, 79,00 - VN6F4M</t>
  </si>
  <si>
    <t>RWE-Turbo-Call (Vont.) 6/17, 12,20 - VN7K05</t>
  </si>
  <si>
    <t>T-Bond Stop-loss-Call (Soc.Gen.), 147,54/148,93 - SC0DEW</t>
  </si>
  <si>
    <t>FTSE-MIB-Mini-Fut.-Short (Vont.), 20.441/20.070 - VN54TT</t>
  </si>
  <si>
    <t>28.02.+01.03.</t>
  </si>
  <si>
    <t xml:space="preserve">Gold-WAVE-Call (Dt.Bk.) 06/17, 1.210 - DM1GP7 </t>
  </si>
  <si>
    <t>Kupfer-Mini-Fut.-Short (Vont.), 3,03/2,94 - VN5DK1</t>
  </si>
  <si>
    <t>DAX-Put März/11.800 (Stillhalter)</t>
  </si>
  <si>
    <t>DAX-WAVE-Call (Dt.Bk.) 03/17, 11.850 - DM15GZ</t>
  </si>
  <si>
    <t>Commerzbank-Turbo-Call (Vont.) 06/17, 6,50 - VN6N0Z</t>
  </si>
  <si>
    <t>DAX-Turbo-Call (Vont.) 05/17, 11.820 - VN71EM</t>
  </si>
  <si>
    <t>WTI Crude Oil-StayLow-OS (Soc.Gen.), 04/17, 56,00 - SE73JV</t>
  </si>
  <si>
    <t xml:space="preserve">EUR/CAD-WAVE-Call (Dt.Bk.) 06/17, 1,3600 - DM0S84 </t>
  </si>
  <si>
    <t>DAX-Call April/12.200 (Stillhalter)</t>
  </si>
  <si>
    <t>DAX-Turbo-Put (Vont.) 03/17, 12.180 - VN59J6</t>
  </si>
  <si>
    <t>DAX-StayLow-OS (Soc.Gen.), 04/17, 12.200 - SE9UEB</t>
  </si>
  <si>
    <t>Nasdaq 100-StayLow-OS (Soc.Gen.), 06/17, 5.500 - SC1EEH</t>
  </si>
  <si>
    <t>E.On-Turbo-Call (Vont.) 6/17, 6,80 - VN7GPK</t>
  </si>
  <si>
    <t>AUD/USD-WAVE-Put (Dt.Bk.) 06/17, 0,7800 - DM0S39</t>
  </si>
  <si>
    <t>Silber-Turbo-Put (Vont.) 6/17, 18,80 - VN6TJB</t>
  </si>
  <si>
    <t>S&amp;P 500-WAVE-Put (Dt.Bk.) 05/17,  2.440 - DM1FL7</t>
  </si>
  <si>
    <t>DAX-WAVE-Call (Dt.Bk.) 03/17, 11.725 - DM12E3</t>
  </si>
  <si>
    <t>DAX-Put April/11.400 (Stillhalter)</t>
  </si>
  <si>
    <t>WTI Crude Oil-StayLow-OS (Soc.Gen.), 05/17, 56,00 - SE73J1</t>
  </si>
  <si>
    <t>EUR/USD-WAVE-Put (Dt.Bk.) 05/17, 1,0825 - DM1YYK</t>
  </si>
  <si>
    <t>WTI Crude Oil-WAVE-Put (Dt.Bk.) 06/17, 56,00 - DM1M4X</t>
  </si>
  <si>
    <t>DAX-WAVE-Put (Dt.Bk.) 04/17, 12.175 - DL9YRK</t>
  </si>
  <si>
    <t>DAX-Call April/12.400 (Stillhalter)</t>
  </si>
  <si>
    <t xml:space="preserve">Gold-WAVE-Call (Dt.Bk.) 04/17, 1.160 - DM1F23 </t>
  </si>
  <si>
    <t>DAX-Put-OS (Vont.) 04/17, 12.000 - VN57YM</t>
  </si>
  <si>
    <t>USD/CAD-WAVE-Call (Dt.Bk.) 06/17, 1,3000 - DM1EKM</t>
  </si>
  <si>
    <t>Kupfer-Mini-Fut.-Short (Vont.), 2,97/2,89 - VN5DKZ</t>
  </si>
  <si>
    <t>WTI Crude Oil-StayLow-OS (Soc.Gen.), 06/17, 55,00 - SC0UUB</t>
  </si>
  <si>
    <t>Spread DAX Long/S&amp;P 500-Short</t>
  </si>
  <si>
    <t>S&amp;P 500-WAVE-Put (Dt.Bk.) 06/17, 2.520 - DL94LS</t>
  </si>
  <si>
    <t>DAX-WAVE-Call (Dt.Bk.) 06/17, 11.250 - DL93BX</t>
  </si>
  <si>
    <t>E.On-WAVE-Call (Dt.Bk.) 6/17, 6,50 - DM0QJ5</t>
  </si>
  <si>
    <t>Eurostoxx 50-WAVE-Call (Dt.Bk.) 06/17,  3.340 - DM158D</t>
  </si>
  <si>
    <t>DAX-WAVE-Call (Dt.Bk.) 04/17, 11.925 - DM1ZY2</t>
  </si>
  <si>
    <t>DAX-Put April/11.600 (Stillhalter)</t>
  </si>
  <si>
    <t>Euro Bund-Turbo-Call (Vont.) 6/17, 157,30 - VN78JQ</t>
  </si>
  <si>
    <t xml:space="preserve">Gold-WAVE-Call (Dt.Bk.) 04/17, 1.180 - DM1F25 </t>
  </si>
  <si>
    <t>DAX-Inline-OS (Soc.Gen.), 12/17, 9000/12800 - SE903P</t>
  </si>
  <si>
    <t>DAX-Turbo-Put (Vont.) 04/17, 12.300 - VN59KK</t>
  </si>
  <si>
    <t>EUR/GBP-WAVE-XXL-Put (Dt.Bk.) 0,9013/0,8920 - DL834K</t>
  </si>
  <si>
    <t>FMC-StayLow-OS (Soc.Gen.), 09/17, 82,00 - SC023S</t>
  </si>
  <si>
    <t>AUD/JPY-WAVE-XXL-Put (Dt.Bk.)  89,92/89,05 - DT8ZYW</t>
  </si>
  <si>
    <t>DAX-Turbo-Long (G.S.) 04/17, 11.675 - GD3V15</t>
  </si>
  <si>
    <t>Dt. Bank Bonus-Zt.(Unicredit) 09/17, 13,83 - HU7714</t>
  </si>
  <si>
    <t>Silber-WAVE-Put (Dt.Bk.) 06/17, 18,50 - DM16G3</t>
  </si>
  <si>
    <t>S&amp;P 500 K.O. open end-Put (G.S.),   2.411 - GD3KWY</t>
  </si>
  <si>
    <t>ThyssenKrupp-WAVE-Put (Dt.Bk.) 06/17, 27,00- DM0M31</t>
  </si>
  <si>
    <t>DAX-Call April/12.300 (Stillhalter)</t>
  </si>
  <si>
    <t>DAX-Put-OS (G.S.) 04/17, 11.900 - GD26DU</t>
  </si>
  <si>
    <t>E.On Bonus-Zt.(BNP) 09/17, 6,50 - PR325J</t>
  </si>
  <si>
    <t>Gold-WAVE-Call (Dt.Bk.) 04/17, 1.200 - DM2DT6</t>
  </si>
  <si>
    <t>24.+ 27.03</t>
  </si>
  <si>
    <t>DAX-Turbo-Put (Vont.) 05/17, 12.190 - VN6N83</t>
  </si>
  <si>
    <t>GBP/USD-WAVE-Call (Dt.Bk.) 06/17, 1,2000 - DM2QZS</t>
  </si>
  <si>
    <t>DAX-Turbo-Call (Vont.) 04/17, 11.870 - VN8GZ4</t>
  </si>
  <si>
    <t>WTI Crude Oil-StayLow-OS (Soc.Gen.), 06/17, 52,00 - SC14Q1</t>
  </si>
  <si>
    <t>DAX-Inline-OS (Soc.Gen.), 07/17, 10.000/12.800 - SE98JG</t>
  </si>
  <si>
    <t>AUD/JPY-WAVE-XXL-Put (Dt.Bk.)  88,49/87,75 - DM1WJJ</t>
  </si>
  <si>
    <t xml:space="preserve">T-Bond Stop-loss-Call (Soc.Gen.)146,84/148,30 - SC13HY </t>
  </si>
  <si>
    <t>S&amp;P 500-WAVE-Put (Dt.Bk.) 07/17,  2.440 - DM125M</t>
  </si>
  <si>
    <t>DAX-Turbo-Call (Vont.) 04/17, 12.060 - VN8KSR</t>
  </si>
  <si>
    <t xml:space="preserve">Gold-WAVE-Call (Dt.Bk.) 05/17, 1.210 - DM2DTF </t>
  </si>
  <si>
    <t>30. + 31.03.</t>
  </si>
  <si>
    <t>WTI Crude Oil-StayLow-OS (Soc.Gen.), 06/17, 53,00 - SC14Q0</t>
  </si>
  <si>
    <t>USD/JPY-WAVE-Put (Dt.Bk.) 05/17, 116,00 - DM12NS</t>
  </si>
  <si>
    <t>DAX-Turbo-Put (Vont.) 04/17, 12.500 - VN682Q</t>
  </si>
  <si>
    <t>DAX-Call April/12.500 (Stillhalter)</t>
  </si>
  <si>
    <t>T-Bond Stop-loss-Call (Soc.G.) 147,46/148,80 - SC13HZ (1/2 Pos.)</t>
  </si>
  <si>
    <t>Dt. Bank-Inline-OS (Soc.Gen.), 06/17, 14,28/17,742 - SC1AW6</t>
  </si>
  <si>
    <t>S&amp;P 500-Turbo-Put (Vont.) 06/17, 2.400 - VN713A</t>
  </si>
  <si>
    <t>EUR/JPY-WAVE-Put (Dt.Bk.) 09/17, 121,00 - DM2QXL</t>
  </si>
  <si>
    <t>Gold-WAVE-Call (Dt.Bk.) 05/17, 1.212 - DM2H11 (1/2 Pos.)</t>
  </si>
  <si>
    <t>DAX-Turbo-Call (Vont.) 05/17, 11.950 - VN8HN4</t>
  </si>
  <si>
    <t>DAX-Turbo-Call (Vont.) 05/17, 12.060 - VN8KSA</t>
  </si>
  <si>
    <t>DAX-Put April/12.000 (Stillhalter)</t>
  </si>
  <si>
    <t>BASF-Turbo-Call (Vont.) 6/17, 88,00 - VN8GEZ</t>
  </si>
  <si>
    <t>K + S -StayLow-OS (Soc.Gen.), 06/17, 23,00 - SC14CY</t>
  </si>
  <si>
    <t>DAX-Turbo-Put (Vont.) 05/17, 12.310 - VN8VQ3</t>
  </si>
  <si>
    <t>EUR/USD-WAVE-Put (Dt.Bk.) 06/17, 1,0925 - DL88Q5</t>
  </si>
  <si>
    <t>Euro Bund-Turbo-Put (Vont.) 6/17, 164,60 - VN8YV8</t>
  </si>
  <si>
    <t>DAX-Put Mai/11.600 (Stillhalter)</t>
  </si>
  <si>
    <t>S&amp;P 500-Turbo-Call (Vont.) 06/17, 2.280 - VN7L3B</t>
  </si>
  <si>
    <t>Eurostoxx 50-WAVE-Call (Dt.Bk.) 09/17,  3.320 - DM2RXP</t>
  </si>
  <si>
    <t>DAX-WAVE-Call (Dt.Bk.) 05/17, 11.825 - DM15GU</t>
  </si>
  <si>
    <t>Gold-WAVE-Put (Dt.Bk.) 06/17, 1.320 - DL837S</t>
  </si>
  <si>
    <t>Henkel Vz.-Turbo-Call (Vont.) 6/17, 117,00 - VN7XX6</t>
  </si>
  <si>
    <t>DAX-Turbo-Put (Vont.) 05/17, 12.210 - VN80L2</t>
  </si>
  <si>
    <t>GBP/JPY-Mini-Future-Long (BNP) 133,22/134,55 - PR0UY4</t>
  </si>
  <si>
    <t>Silber-WAVE-Put (Dt.Bk.) 06/17, 19,25 - DM0RCJ</t>
  </si>
  <si>
    <t>EUR/USD-WAVE-Put (Dt.Bk.) 06/17, 1,1225 - DL830B</t>
  </si>
  <si>
    <t>21. + 24.04.</t>
  </si>
  <si>
    <t xml:space="preserve">S&amp;P 500-Mini-Future-Long (G.S.) 2.030/2.071 - GL9GKT </t>
  </si>
  <si>
    <t>Nasdaq 100-WAVE-Call (Dt.Bk.) 06/17, 5280 - DM1081</t>
  </si>
  <si>
    <t>Dt. Bank Bonus-Zt.(Unicredit) 06/17, 15,00 - HU99QG</t>
  </si>
  <si>
    <t>Kupfer-Mini-Future-Short (Vont.), 2,90/2,82 - VN29EJ</t>
  </si>
  <si>
    <t>DAX-Turbo-Call (Vont.) 05/17, 12.230 - VN8566</t>
  </si>
  <si>
    <t>DAX-Put Mai/12.000 (Stillhalter)</t>
  </si>
  <si>
    <t>DAX Bonus-Zt.(Unicredit) 07/17, 11.600 - HU94N7</t>
  </si>
  <si>
    <t>VW Vz.-Turbo-Call (Vont.) 6/17, 130,00 - VN6F3V</t>
  </si>
  <si>
    <t>DAX-Put Mai/12.200 (Stillhalter)</t>
  </si>
  <si>
    <t>DAX-Turbo-Call (Vont.) 06/17, 12.260 - VN843H</t>
  </si>
  <si>
    <t>26.04.+ 02.05</t>
  </si>
  <si>
    <t xml:space="preserve">WTI Crude Oil-WAVE-Put (Dt.Bk.) 06/17, 55,00- DM216J </t>
  </si>
  <si>
    <t xml:space="preserve">DAX-Call-OS (Vont.) 05/17, 12.400 - VN6MQ6 </t>
  </si>
  <si>
    <t>EUR/USD-WAVE-Put (Dt.Bk.) 09/17, 1,1000 - DM0S75</t>
  </si>
  <si>
    <t>Dt. Bank.-Turbo-Call (Vont.) 6/17, 15,00 - VN83MK</t>
  </si>
  <si>
    <t>02. +08.05</t>
  </si>
  <si>
    <t xml:space="preserve">Nasdaq 100 StayLow-OS (Soc.G.) 09/17, 5800 - SC1SAE </t>
  </si>
  <si>
    <t>DAX-Turbo-Call (Vont.) 06/17, 12.590 - VL1EWN</t>
  </si>
  <si>
    <t>EUR/USD-WAVE-Put (Dt.Bk.) 09/17, 1,1200 - DM0S7C</t>
  </si>
  <si>
    <t>DAX-Inline-OS (Soc.Gen.), 10/17, 10.800/13.400 - SC0YFB</t>
  </si>
  <si>
    <t>E.On-WAVE-Ultd. Call (Dt.Bk.) o.e. 6,565 - DM0A4U</t>
  </si>
  <si>
    <t>DAX-Call Mai/12.900 (Stillhalter)</t>
  </si>
  <si>
    <t>DAX-Turbo-Put (Vont.) 06/17, 12.940 - VN8KTU</t>
  </si>
  <si>
    <t>S&amp;P 500-WAVE-Put (Dt.Bk.) 09/17,  2.470 - DM2RV7</t>
  </si>
  <si>
    <t>Adidas-WAVE-Put (Dt.Bk.) 09/17, 195,00- DM2AHS</t>
  </si>
  <si>
    <t>Dt. Bank.-Turbo-Call (Vont.) 09/17, 15,70 - VN86SA</t>
  </si>
  <si>
    <t>Euro Bund-Turbo-Call (Vont.) 06/17, 157,70 - VN78JU</t>
  </si>
  <si>
    <t>11. + 15.05.</t>
  </si>
  <si>
    <t xml:space="preserve">WTI Crude Oil-StayLow(Soc.Gen.) 09/17, 52,00 - SC2RN6 </t>
  </si>
  <si>
    <t>DAX-Put-OS (G.S.) 06/17, 12.800 - GL20A3</t>
  </si>
  <si>
    <t>DAX-Call Juni/13.200 (Stillhalter)</t>
  </si>
  <si>
    <t>Kupfer-Mini-Future-Short (Vont.), 2,91/2,82 - VN29EJ</t>
  </si>
  <si>
    <t>Silber-WAVE-Put (Dt.Bk.) 07/17, 18,00 - DM3H27</t>
  </si>
  <si>
    <t xml:space="preserve">DAX-Call-OS (Vont.) 06/17, 12.360 - VN8600 </t>
  </si>
  <si>
    <t>RWE-Turbo-Call (Vont.) 9/17, 15,00 - VN8P2S</t>
  </si>
  <si>
    <t>AUD/USD-WAVE-Put (Dt.Bk.) 09/17, 0,7700 - DM2QPX</t>
  </si>
  <si>
    <t>DAX-Turbo-Put (Vont.) 06/17, 12.850 - VN7W31</t>
  </si>
  <si>
    <t>DAX-Call Juni/12.900 (Stillhalter)</t>
  </si>
  <si>
    <t>ThyssenKrupp-WAVE-Put (Dt.Bk.) 09/17, 27,00- DM2B8T</t>
  </si>
  <si>
    <t>Eurostoxx50 Reverse Bonus-Zt.(Citi) 09/17, 3.750 - CX9C4S</t>
  </si>
  <si>
    <t>WTI Crude Oil-Inline-OS (Soc.Gen.), 09/17, 35,00/55,00 - SC1R4W</t>
  </si>
  <si>
    <t>USD/CAD-WAVE-XXL-Call (Dt.Bk.), 1,3052/1,3180 - DM15SX</t>
  </si>
  <si>
    <t>GBP/JPY-Mini-Future-Short (BNP) 149,47/147,98 - PB9W69</t>
  </si>
  <si>
    <t>Allianz-Wave-Call (Dt.Bank.) 9/17, 162,00 - DM2AJQ</t>
  </si>
  <si>
    <t>EUR/USD-Turbo-Put (Vont.) 09/17, 1,15200 - VL1ULF</t>
  </si>
  <si>
    <t>EUR/JPY-WAVE-Call (Dt.Bk.) 09/17, 121,00 - DM3NH7</t>
  </si>
  <si>
    <t>Gold-WAVE-Call (Dt.Bk.) 09/17, 1.220 - DM3236</t>
  </si>
  <si>
    <t>Gold-WAVE-Call (Dt.Bk.) 09/17, 1.230 - DM36GK</t>
  </si>
  <si>
    <t>VW Vz.-Turbo-Call (Vont.) 9/17, 127,00 - VN8M6L</t>
  </si>
  <si>
    <t>DAX-Put Juni/12.700 (Stillhalter)</t>
  </si>
  <si>
    <t>DAX-Turbo-Call (Vont.) 07/17, 12.580 - VL1XE6</t>
  </si>
  <si>
    <t>DAX-Call-OS (Vont.) 07/17, 12.700 - VN709U</t>
  </si>
  <si>
    <t>SAP-Turbo-Call (Vont.) 9/17, 84,00 - VN8NHR</t>
  </si>
  <si>
    <t>DAX-Put Juli/12.400 (Stillhalter)</t>
  </si>
  <si>
    <t>T-Bond-Turbo-BEST-Put (Co.Bk..), 157,77 - CE4KLY</t>
  </si>
  <si>
    <t>AUD/JPY-WAVE-XXL-Put (Dt.Bk.)  85,99/85,40 - DM2R9Z</t>
  </si>
  <si>
    <t>DAX-Call-OS (Vont.) 06/17, 12.900 - VN6MP5</t>
  </si>
  <si>
    <t>Silber-WAVE-Put (Dt.Bk.) 09/17, 18,25 - DM3DVV</t>
  </si>
  <si>
    <t xml:space="preserve">USD/JPY-WAVE-Call (Dt.Bk.) 09/17, 108,00 - DM2R1E </t>
  </si>
  <si>
    <t>DAX-WAVE-Put (Dt.Bk.) 09/17, 13.000 - DL92XZ</t>
  </si>
  <si>
    <t>EUR/USD-WAVE-Put (Dt.Bk.) 09/17, 1,1450 - DM0S7H</t>
  </si>
  <si>
    <t>DAX-Turbo-Call (Vont.) 07/17, 12.700 - VL2AXQ</t>
  </si>
  <si>
    <t>Kupfer-Mini-Future-Short (Vont.), 2,79/2,72 - VL1H09</t>
  </si>
  <si>
    <t>S&amp;P 500-WAVE-Put (Dt.Bk.) 07/17,  2.500 - DM125S</t>
  </si>
  <si>
    <t>DAX-Turbo-Put (Vont.) 07/17, 13.050 - VN72QC</t>
  </si>
  <si>
    <t>DAX-Call Juli/13.000 (Stillhalter)</t>
  </si>
  <si>
    <t>AUD/JPY-WAVE-XXL-Put (Dt.Bk.)  87,58/86,75 - DM1WJJ</t>
  </si>
  <si>
    <t>DAX-Turbo-Put (Vont.) 09/17, 13.100 - VN680F</t>
  </si>
  <si>
    <t>DAX-Turbo-Put (Vont.) 07/17, 12.960 - VN72P3</t>
  </si>
  <si>
    <t xml:space="preserve">Nasdaq 100 StayLow-OS (Soc.G.) 09/17, 5900 - SC2YR6 </t>
  </si>
  <si>
    <t>DAX-Put-OS (G.S.) 07/17, 12.900 - GD4NB9</t>
  </si>
  <si>
    <t>Gold-Turbo-Call (Vont.) 09/17, 1.190 - VL1HSU</t>
  </si>
  <si>
    <t>26.06.147</t>
  </si>
  <si>
    <t>Silber-WAVE-Call (Dt.Bk.) 09/17, 15,75 - DM2R3G</t>
  </si>
  <si>
    <t xml:space="preserve">Nasdaq 100-WAVE-Put (Dt.Bk.) 10/17,  5.900 - DM39TT </t>
  </si>
  <si>
    <t>DAX-Turbo-Put (Vont.) 07/17, 12.970 - VN72P4</t>
  </si>
  <si>
    <t>Commerzbank-Turbo-Call (Vont.) 9/17, 8,70 - VL1DWS</t>
  </si>
  <si>
    <t>USD/JPY-WAVE-Call (Dt.Bk.) 12/17, 110,00 - DM42JB</t>
  </si>
  <si>
    <t>S&amp;P 500-Turbo-Call (Vont.) 09/17, 2.400 - DM4L7N</t>
  </si>
  <si>
    <t>DAX-Call-OS (Vont.) 07/17, 12.460 - VL1D75</t>
  </si>
  <si>
    <t>Euro Bund-Turbo-Put (Vont.) 9/17, 165,60 - VL12U9</t>
  </si>
  <si>
    <t>Dt.Post-WAVE-Call (Dt.Bk.) 12/17, 31,00 - DM4KL5</t>
  </si>
  <si>
    <t>DAX Reverse Bonus-Zt.(Goldm.Sachs) 09/17, 13.000 - GD1C0W</t>
  </si>
  <si>
    <t>DAX-Turbo-Put (Vont.) 07/17, 12.730 - VL2HJ9</t>
  </si>
  <si>
    <t xml:space="preserve">EUR/USD-WAVE-Put (Dt.Bk.) 12/17, 1,1825 - DM5B32 </t>
  </si>
  <si>
    <t>DAX-Turbo-Call (Vont.) 08/17, 12.160 - VN8570</t>
  </si>
  <si>
    <t>S&amp;P 500-Turbo-Call (Vont.) 09/17, 2.370 - DM4CLF</t>
  </si>
  <si>
    <t xml:space="preserve">Allianz-Turbo-Call (Vont.) 9/17, 166,00 - VN8M9Q </t>
  </si>
  <si>
    <t>DAX-Put Juli/12.200 (Stillhalter)</t>
  </si>
  <si>
    <t>AUD/JPY-WAVE-XXL-Call (Dt.Bk.)  83,19/84,00 - DM5A8G</t>
  </si>
  <si>
    <t xml:space="preserve">DAX-Turbo-Call (Vont.) 08/17, 12.320 - VL2RFA </t>
  </si>
  <si>
    <t>WTI Crude Oil-WAVE-XXL-Call (Dt.Bk.)  40,98/42,16 - DM45EK</t>
  </si>
  <si>
    <t>Münch. Rück-Turbo-Long (Citi) 09/17, 175,00 - CY59CG</t>
  </si>
  <si>
    <t xml:space="preserve">Gold-Put OS (Vont.), 08/17, 1.200 - VN8U71 </t>
  </si>
  <si>
    <t>T-Bond Turbo-Ultd-Short (Soc.Gen.), 156,53 - SC37Z8</t>
  </si>
  <si>
    <t>DAX-Turbo-Call (Vont.) 08/17, 12.220 - VN8576</t>
  </si>
  <si>
    <t>CAC 40-WAVE-XXL-Call (Dt.Bk.)  4930/5030 - DM3JTJ</t>
  </si>
  <si>
    <t>SAP-Turbo-Call (Vont.) 09/17, 86,00 - VN8NHT</t>
  </si>
  <si>
    <t>DAX-Turbo-Call (Dt.Bank) 08/17, 12.400 - DM5L2P</t>
  </si>
  <si>
    <t xml:space="preserve">Euro Bund-Turbo-Put (Vont.) 9/17, 163,00 - VL2JG9 </t>
  </si>
  <si>
    <t>Gold-WAVE-Put (Dt.Bk.) 12/17, 1.285 - DM4PVM</t>
  </si>
  <si>
    <t>Tesla-Turbo-Put (Vont.) 12/17, 365,00 - VL2W1B</t>
  </si>
  <si>
    <t>BTP-WAVE-Put (Dt.Bk.) 09/17, 141,00 - DM4GVQ</t>
  </si>
  <si>
    <t xml:space="preserve">MDAX-WAVE-Put (Dt.Bk.) 12/17, 26.200 - DM434R </t>
  </si>
  <si>
    <t>DAX-Call Aug/12.700 (Stillhalter)</t>
  </si>
  <si>
    <t>DAX-Put-OS (Vont.) 28.07.17, 12.400 - VN8NPU</t>
  </si>
  <si>
    <t>DAX-Call Aug/12.800 (Stillhalter)</t>
  </si>
  <si>
    <t>DAX-Turbo-Put (Vont.) 09/17, 12.690 - VL2J9R</t>
  </si>
  <si>
    <t>Adidas-Turbo-Put (Citit.) 09/17, 188,00- CY4DSF</t>
  </si>
  <si>
    <t xml:space="preserve">Gold-WAVE-Call (Dt.Bk.) 08/17, 1.230 - DM5QNP </t>
  </si>
  <si>
    <t>DAX-Turbo-Call (Vont.) 08/17, 12.010 - VN857K</t>
  </si>
  <si>
    <t>WTI Crude Oil-WAVE-Call (Dt.Bk.)  08/17, 41,50 - DM2SML</t>
  </si>
  <si>
    <t>AUD/JPY-WAVE-XXL-Call (Dt.Bk.)  85,19/86,05 - DM5MB0</t>
  </si>
  <si>
    <t>DAX-Turbo-Call (Vont.) 08/17, 12.060 - VN857Q</t>
  </si>
  <si>
    <t>Commerzbank-Turbo-Call (Vont.) 12/17, 9,70 - VL2PYB</t>
  </si>
  <si>
    <t>Silber-WAVE-Call (Dt.Bk.) 09/17, 14,25 - DM2R3A</t>
  </si>
  <si>
    <t>S&amp;P 500-Turbo-Put (Vont.) 09/17, 2.520 - VN8M1H</t>
  </si>
  <si>
    <t>BASF-Turbo-Put (Vont.) 09/17, 86,00 - VL2PYB</t>
  </si>
  <si>
    <t>DAX-Call Aug/12.400 (Stillhalter)</t>
  </si>
  <si>
    <t xml:space="preserve">DAX-Turbo-Put (Vont.) 09/17, 12.470 - VL2972 </t>
  </si>
  <si>
    <t>T-Bond Mini-Fut.-Short (Soc.Gen.), 157,69/156,21 - SC37LD</t>
  </si>
  <si>
    <t>20.+ 27.07.</t>
  </si>
  <si>
    <t>EUR/AUD-WAVE-XXL-Put (Dt.Bk.) 1,5146/1,4990 - DM5NJV</t>
  </si>
  <si>
    <t>DAX-Call Aug/12.300 (Stillhalter)</t>
  </si>
  <si>
    <t>DAX-Turbo-Put (Vont.) 08/17, 12.350 - VL3BD3</t>
  </si>
  <si>
    <t>DAX-Put Aug./12.000 (Stillhalter)</t>
  </si>
  <si>
    <t>DAX-Turbo-Call (Vont.) 08/17, 11.910 - VN8GYW</t>
  </si>
  <si>
    <t>Eurostoxx 50-Turbo-Long (Citi) 12/17, 3.275- CY6UUE</t>
  </si>
  <si>
    <t>WTI Crude Oil-Mini-Future-Long (G.S.)  43,76/45,10 - GD5676</t>
  </si>
  <si>
    <t>Silber-Turbo-Call (Vont.) 9/17, 15,80 - VL23LC</t>
  </si>
  <si>
    <t xml:space="preserve">Nasdaq 100-WAVE-Put (Dt.Bk.) 09/17,  6000 - DM2RSM </t>
  </si>
  <si>
    <t>Gold-WAVE-Call (Dt.Bk.) 10/17, 1.220 - DM5VHH</t>
  </si>
  <si>
    <t>DAX-Turbo-Call (Vont.) 09/17, 12.000 - VN828C</t>
  </si>
  <si>
    <t>DAX-Turbo-Put (Vont.) 09/17, 12.410 - VL3BCF</t>
  </si>
  <si>
    <t>EUR/USD-MINI-Fut-Long-Call (G.S.)  1,1403/1,1460 - GD58PB</t>
  </si>
  <si>
    <t xml:space="preserve">Nasdaq 100-WAVE-Put (Dt.Bk.) 12/17,  6180 - DM5US7 </t>
  </si>
  <si>
    <t>T-Bond Stop-loss-Call (Soc.Gen.) 149,88/151,19 - SC3AM3</t>
  </si>
  <si>
    <t>Gold-Mini-Fut.-Long (G.S.) 1.198/1.222 - GD6D9H</t>
  </si>
  <si>
    <t>DAX Reverse Bonus-Zt.(Goldm.Sachs) 10/17, 12.600 - GD6MT3</t>
  </si>
  <si>
    <t xml:space="preserve">DAX-Turbo-Put (Vont.) 09/17, 12.450 - VL297X </t>
  </si>
  <si>
    <t>S&amp;P 500-Turbo-Put (Vont.) 10/17, 2.510 - VL2T22</t>
  </si>
  <si>
    <t>Tesla -StayLow-OS (Soc.Gen.), 09/17, 390,00 - SC3R2Y</t>
  </si>
  <si>
    <t xml:space="preserve">DAX-Turbo-Put (Vont.) 08/17, 12.340 - VL3DF3  </t>
  </si>
  <si>
    <t>EUR/AUD-WAVE-XXL-Put (Dt.Bk.) 1,5357/1,5210 - DL46MJ</t>
  </si>
  <si>
    <t>DAX-Turbo-Call (Vont.) 09/17, 11.960 - VN8275</t>
  </si>
  <si>
    <t>Allianz-WAVE-Call (Dt.Bk.) 9/17, 170,00 - DM4KK9</t>
  </si>
  <si>
    <t>TecDAX-WAVE-XXL-Put (Dt.Bk.) 2368/2300 - DM5VWY</t>
  </si>
  <si>
    <t>DAX-Put-OS (G.S.) 08/17, 12.100 - GD485C</t>
  </si>
  <si>
    <t>Euro Bund-Turbo-Call (Vont.) 9/17, 161,30 - VL26PW</t>
  </si>
  <si>
    <t xml:space="preserve">DAX-Turbo-Call (Vont.) 09/17, 11.800 - VN700K </t>
  </si>
  <si>
    <t>DAX-Call Sept./12.400 (Stillhalter)</t>
  </si>
  <si>
    <t>DAX-Put-OS (G.S.) 09/17, 12.000 - GD0T9S</t>
  </si>
  <si>
    <t>Lufthansa-WAVE-Put (Dt.Bk.) 12/17, 22,00 - DM4FJ4</t>
  </si>
  <si>
    <t xml:space="preserve">Nasdaq 100-WAVE-Put (Dt.Bk.) 11/17,  6160 - DM5W9X </t>
  </si>
  <si>
    <t xml:space="preserve">T-Bond Mini-Fut.-Long (Soc.Gen.), 150,49/151,99 - SC3AM4 </t>
  </si>
  <si>
    <t xml:space="preserve">DAX-Turbo-Call (Vont.) 09/17, 12.010 - VL3U8H </t>
  </si>
  <si>
    <t>Nasdaq 100 Reverse Bonus-Zt.(Vont.) 12/17, 6300 - VN8SKE</t>
  </si>
  <si>
    <t xml:space="preserve">Nasdaq 100 Reverse Bonus-Zt.(Vont.) 12/17, 6200 - VN81X6 </t>
  </si>
  <si>
    <t xml:space="preserve">Nasdaq 100 Reverse Bonus-Zt.(BNP.) 12/17, 6100 - PR3C1H </t>
  </si>
  <si>
    <t xml:space="preserve">Gold-WAVE-Call (Dt.Bk.) 09/17, 1.265 - DM6CZD </t>
  </si>
  <si>
    <t xml:space="preserve">DAX-Turbo-Put (Vont.) 09/17, 12.330 - VL3PUR  </t>
  </si>
  <si>
    <t>S&amp;P 500-Turbo-Put (Vont.) 12/17, 2.500 - VL1WS8</t>
  </si>
  <si>
    <t>DAX-Put-OS (Vont.) 09/17, 12.000 - VN68G6</t>
  </si>
  <si>
    <t>EUR/JPY-WAVE-Put (Dt.Bk.) 12/17, 131,50 - DM5A7D</t>
  </si>
  <si>
    <t>S&amp;P 500-Turbo-Put (Vont.) 12/17, 2.475 - VL3P7A</t>
  </si>
  <si>
    <t>DAX-Turbo-Call (Vont.) 09/17, 11.920 - VN8H4P</t>
  </si>
  <si>
    <t>AUD/JPY-WAVE-XXL-Call (Dt.Bk.)  83,35/84,20 - DM5A8G</t>
  </si>
  <si>
    <t>Gold-WAVE-Put (Dt.Bk.) 12/17, 1.310 - DM2R6N</t>
  </si>
  <si>
    <t xml:space="preserve">DAX-Turbo-Call (Vont.) 12/17, 11.950 - VL3UFS </t>
  </si>
  <si>
    <t>EUR/USD-WAVE-Put (Dt.Bk.) 09/17, 1,2100 - DM0S7S</t>
  </si>
  <si>
    <t xml:space="preserve">Nasdaq 100 Reverse Bonus-Zt.(Vont.) 12/17, 6100 - VN8SKA  </t>
  </si>
  <si>
    <t>DAX-Turbo-Call (Vont.) 09/17, 11.970 - VL3U79</t>
  </si>
  <si>
    <t xml:space="preserve">Snap Mini Fut.-Short (Soc.Gen.) 20,01/17,03 - SC4J62 </t>
  </si>
  <si>
    <t>S&amp;P 500-WAVE-Put (Dt.Bk.) 12/17, 2.520 - DM43Z8</t>
  </si>
  <si>
    <t>BTP-Ultd. Turbo-Short (Co.Bk.) 141,57/138,69 - CD26UU</t>
  </si>
  <si>
    <t xml:space="preserve">DAX-Turbo-Put (Vont.) 09/17, 12.270 - VL3WTS  </t>
  </si>
  <si>
    <t>DAX-Call Sept./12.200 (Stillhalter)</t>
  </si>
  <si>
    <t xml:space="preserve">Silber-WAVE-Call (Dt.Bk.) 10/17, 16,75 - DM6LDQ </t>
  </si>
  <si>
    <t>DAX-Call Sept./12.000 (Stillhalter)</t>
  </si>
  <si>
    <t>DAX-Turbo-Put (Vont.) 10/17, 12.100 - VL32DU</t>
  </si>
  <si>
    <t xml:space="preserve">Nasdaq 100-WAVE-Call (Dt.Bk.) 11/17,  5.720 - DM5W9F  </t>
  </si>
  <si>
    <t xml:space="preserve">DAX-Turbo-Call (Vont.) 10/17, 11.810 - VL12M8 </t>
  </si>
  <si>
    <t xml:space="preserve">DAX-Turbo-Call (Vont.) 10/17, 11.890 - VL35PL  </t>
  </si>
  <si>
    <t xml:space="preserve">USD/CAD-WAVE-Call (Dt.Bk.) 12/17, 1,2300 - DM5LWF </t>
  </si>
  <si>
    <t>EUR/USD-StayLow-OS (Soc.Gen.), 11/17, 1,2150 - SC5LEK</t>
  </si>
  <si>
    <t xml:space="preserve">Euro Bund-Turbo-Put (Vont.) 12/17, 164,30 - VL3291  </t>
  </si>
  <si>
    <t>S&amp;P 500-WAVE-Put (Dt.Bk.) 10/17,  2.530 - DM4EB8</t>
  </si>
  <si>
    <t xml:space="preserve">DAX-Turbo-Call (Vont.) 10/17, 11.950 - VL35PS   </t>
  </si>
  <si>
    <t xml:space="preserve">Nasdaq 100-WAVE-Put (Dt.Bk.) 12/17,  6000 - DM5R25  </t>
  </si>
  <si>
    <t>DAX-Put-OS (Vont.) 08.09./12.100-VL12CH (Absicherung für VL35PS)</t>
  </si>
  <si>
    <t>VW Vz.-Turbo-Call (Vont.) 12/17, 125,00 - VL36ML</t>
  </si>
  <si>
    <t xml:space="preserve">DAX-Call-OS (Vont.) 09/17, 12.200 - VN4LEW  </t>
  </si>
  <si>
    <t>Gold-WAVE-Put (Dt.Bk.) 12/17, 1.350 - DM2R6S</t>
  </si>
  <si>
    <t>05.+07.09.</t>
  </si>
  <si>
    <t xml:space="preserve">EUR/JPY-WAVE-Put (Dt.Bk.) 12/17, 133,50 - DM5B3Y </t>
  </si>
  <si>
    <t>SAP-Turbo-Call (Citi.) 12/17, 86,00 - CY54RG</t>
  </si>
  <si>
    <t xml:space="preserve">Nasdaq 100-StayLow-OS (Soc.Gen.), 12/17, 6.200 - SC2YR8 </t>
  </si>
  <si>
    <t xml:space="preserve">Dow Jones-WAVE-Put (Dt.Bk.) 12/17,  22.100 - DM6G75 </t>
  </si>
  <si>
    <t xml:space="preserve">DAX-Turbo-Call (Vont.) 10/17, 12.050 - VL3669  </t>
  </si>
  <si>
    <t xml:space="preserve">Gold-WAVE-Put (Dt.Bk.) 12/17, 1.360 - DM2R6T </t>
  </si>
  <si>
    <t>EUR/USD-WAVE-Put (Dt.Bk.) 12/17, 1,2300 - DM2QUF</t>
  </si>
  <si>
    <t>Daimler-Turbo-Call (Vont.) 12/17, 60,00 - VL30EK</t>
  </si>
  <si>
    <t>Allianz-Turbo-Call (Vont.) 12/17, 172,00 - VL2VJE</t>
  </si>
  <si>
    <t xml:space="preserve">DAX-Call-OS Soc. Gen 10/17, 12.300 - SC5C1K </t>
  </si>
  <si>
    <t xml:space="preserve">Silber-WAVE-Put (Dt.Bk.) 12/17, 18,50 - DM42SE </t>
  </si>
  <si>
    <t>Nasdaq 100-Turbo-Call (Vont.) 11/17, 5.950 - VL4BGU</t>
  </si>
  <si>
    <t>T-Bond-Turbo-open end Turbo-Short (Co.Bk..), 159,70 - CE3LLE</t>
  </si>
  <si>
    <t>Amazon-Turbo-Put (Vont.) 12/17, 1.084 - VL2QWU</t>
  </si>
  <si>
    <t xml:space="preserve">DAX-Turbo-Put (Vont.) 10/17, 12.740 - VL2HKR   </t>
  </si>
  <si>
    <t>DAX-Call Okt./12.800 (Stillhalter)</t>
  </si>
  <si>
    <t>DAX-Put-OS (Vont.) 10/17, 12.800 - VL12BL</t>
  </si>
  <si>
    <t>19.+20.09.</t>
  </si>
  <si>
    <t>Gold-WAVE-Put (Dt.Bk.) 12/17, 1.360 - DM2R6T</t>
  </si>
  <si>
    <t>S&amp;P 500-WAVE-Put (Dt.Bk.) 11/17,  2.560 - DM5WBE</t>
  </si>
  <si>
    <t>EUR/JPY-WAVE-Put (Dt.Bk.) 12/17, 135,50 - DM5KR8</t>
  </si>
  <si>
    <t>AUD/JPY-WAVE-XXL-Put (Dt.Bk.) 92,96/92,20  - DX2ECT</t>
  </si>
  <si>
    <t xml:space="preserve">GBP/USD-WAVE-Call (Dt.Bk.) 12/17, 1,3100 - DM63XM </t>
  </si>
  <si>
    <t>EUR/GBP-WAVE-Put (Dt.Bk.) 12/17, 0,9150 - DM645L</t>
  </si>
  <si>
    <t xml:space="preserve">DAX-Turbo-Put (Vont.) 11/17, 13.130 - VL2RMY    </t>
  </si>
  <si>
    <t xml:space="preserve">WTI Crude Oil-Mini-Fut-Long (Soc.Gen.) 45,90/47,22 - SC5YY1 </t>
  </si>
  <si>
    <t>DAX-Call Okt./13.100 (Stillhalter)</t>
  </si>
  <si>
    <t>EUR/USD-Turbo-Put (Citi.) 12/17, 1,2150 - CY6NR4</t>
  </si>
  <si>
    <t>DAX-Turbo-Call (Vont.) 11/17, 12.700 - VL4MYM</t>
  </si>
  <si>
    <t xml:space="preserve">USD/CAD-WAVE-XXL-Call (Dt.Bk.), 1,2090/1,2200 - DS0B9X </t>
  </si>
  <si>
    <t>Dt. Telekom-WAVE-Put (Dt.Bk.) 12/17, 16,50 - DM5BNB</t>
  </si>
  <si>
    <t>T-Bond Mini-Future-Short (Soc.Gen.)156,83/155,45-SC6DN9 (1/2 Pos.)</t>
  </si>
  <si>
    <t>Snap Mini Fut.-Short (Soc.Gen.) 19,96/16,97 - SC4J62</t>
  </si>
  <si>
    <t>DAX-Turbo-Call (Vont.) 11/17, 12.770 - VL4TVB</t>
  </si>
  <si>
    <t>USD/JPY-WAVE-Put (Dt.Bk.) 11/17, 116,00 - DM6RGQ</t>
  </si>
  <si>
    <t>Bayer-Turbo-Call (Vont.) 12/17, 114,00 - VL4PVJ</t>
  </si>
  <si>
    <t>S&amp;P 500-Turbo-Put (Vont.) 12/17, 2.570 - VL1WTF</t>
  </si>
  <si>
    <t>FMC-Turbo-Call (Vont.) 12/17, 77,00 - VL3VXM</t>
  </si>
  <si>
    <t>Gold-WAVE-Put (Dt.Bk.) 06/18, 1.320 - DS0CTF</t>
  </si>
  <si>
    <t xml:space="preserve">USD/CAD-WAVE-XXL-Call (Dt.Bk.), 1,2189/1,2300 - DM7RDH </t>
  </si>
  <si>
    <t xml:space="preserve">MDAX-WAVE-Call (Dt.Bk.) 01/18, 25.000 - DM65JH  </t>
  </si>
  <si>
    <t>EUR/USD-WAVE-Put (Dt.Bk.) 12/17, 1,2025 - DS0B7T</t>
  </si>
  <si>
    <t>T-Bond Mini-Future Short (Soc.Gen.),  158,16/155,77 - SC582F</t>
  </si>
  <si>
    <t>Silber-Turbo-Put (Vont.) 03/18, 18,50 - VL4M0H</t>
  </si>
  <si>
    <t>DAX-Put-OS (Vont.) 10/17, 13.000 - VL1217</t>
  </si>
  <si>
    <t>Adidas-Turbo-Put (Dt.Bk.) 12/17, 200,00 - CY7VJC</t>
  </si>
  <si>
    <t>DAX-Put-OS (Vont.) 27.10.17/13.000 - VL4CPG</t>
  </si>
  <si>
    <t xml:space="preserve">Euro Bund-o.e. Put (Vont.), 163,97 - VN8YE2  </t>
  </si>
  <si>
    <t xml:space="preserve">Nasdaq 100-o.e.-Put (Soc. Gen) 6231 - SE7VVQ   </t>
  </si>
  <si>
    <t>Gold-o.e. Turbo-Long (G.S.) o.e., 1.244 - GD5956</t>
  </si>
  <si>
    <t xml:space="preserve">Nasdaq 100-o.e.-Put (Soc. Gen) 6.249 - SC5Y9F   </t>
  </si>
  <si>
    <t>Hang Seng-WAVE-XXL-Put (Dt.Bk.) 30496/28980 - DL9UZB</t>
  </si>
  <si>
    <t xml:space="preserve">DAX-Turbo-Put (Vont.) 11/17, 13.240 - VL2RNU    </t>
  </si>
  <si>
    <t>DAX-Call Nov./13.200 (Stillhalter)</t>
  </si>
  <si>
    <t>AUD/USD-WAVE-Put (Dt.Bk.) 12/17, 0,8000 - DS0B6J</t>
  </si>
  <si>
    <t xml:space="preserve">DAX Reverse Bonus-Zt. (Dt.Bk.) 12/17, 13.000 - DM5G8X </t>
  </si>
  <si>
    <t>DAX Reverse Bonus-Zt. (Dt.Bk.) 12/17, 13.300 - DM5G93</t>
  </si>
  <si>
    <t xml:space="preserve">Dt. Telekom-WAVE-Put (Dt.Bk.) 03/18, 16,20 - DM6HQG </t>
  </si>
  <si>
    <t xml:space="preserve">T-Bond Mini-Future Short (Soc.Gen.),  155,70/154,25 - SC6NX1 </t>
  </si>
  <si>
    <t>Euro Bund-Turbo-Put (Vont.) 12/17, 164,00 - VL326X</t>
  </si>
  <si>
    <t xml:space="preserve">EUR/USD-WAVE-Put (Dt.Bk.) 03/18, 1,2000 - DS0FJF </t>
  </si>
  <si>
    <t xml:space="preserve">S&amp;P 500-Put-OS (G.S.) 11/17, 2.550 - GD7N6F </t>
  </si>
  <si>
    <t>26.+27.10</t>
  </si>
  <si>
    <t xml:space="preserve">EUR/CAD-WAVE-Put (Dt.Bk.) 03/18, 1,5400 - DS0C1N  </t>
  </si>
  <si>
    <t xml:space="preserve">Gold Mini-Future Short (Soc.Gen.) 1332/1306- SC6H1G </t>
  </si>
  <si>
    <t>Tesla-Turbo-Put (Vont.) 12/17, 350 - VL48L1</t>
  </si>
  <si>
    <t>02.+ 03.11.</t>
  </si>
  <si>
    <t xml:space="preserve">DAX-Put-OS (G.S.) 12/17, 13.500 - GD4DDD </t>
  </si>
  <si>
    <t>DAX-Call Dez./13.800 (Stillhalter)</t>
  </si>
  <si>
    <t>S&amp;P 500-Turbo-Put (Vont.) 02/18, 2.630 - VL5HBR</t>
  </si>
  <si>
    <t>Commerzbank-Turbo-Short (Soc.Gen.) 12/17, 13,00 - SC3RJ5</t>
  </si>
  <si>
    <t xml:space="preserve">Silber-Turbo-Call (Vont.) 12/17, 16,00 - VL23LS </t>
  </si>
  <si>
    <t xml:space="preserve">DAX Reverse Bonus-Zt. (Unicredit.) 12/17, 13.800 - HU8A6W  </t>
  </si>
  <si>
    <t xml:space="preserve">Gold-WAVE-Call (Dt.Bk.) 12/17, 1.245 - DM51SE  </t>
  </si>
  <si>
    <t xml:space="preserve">EUR/JPY-WAVE-Put (Dt.Bk.) 03/18, 136,50 - DS0C4D </t>
  </si>
  <si>
    <t>DAX-Call Dez./13.900 (Stillhalter)</t>
  </si>
  <si>
    <t xml:space="preserve">DAX-Turbo-Put (Vont.) 12/17, 13.710 - VN8SFL     </t>
  </si>
  <si>
    <t xml:space="preserve">IBEX 35 Mini-Future Short (Citi.), 10.845/10.640 - CY60B4 </t>
  </si>
  <si>
    <t>EUR/GBP-WAVE-Put (Dt.Bk.) 03/18, 0,9100 - DS0C2V</t>
  </si>
  <si>
    <t xml:space="preserve">DAX-Turbo-Call (Vont.) 12/17, 13.2100 - VL5JNW </t>
  </si>
  <si>
    <t>DAX-WAVE-Call (Dt.Bank) 11/17, 12.400 - DM65FD</t>
  </si>
  <si>
    <t>DAX-WAVE-Call (Dt.Bank) 12/17, 13.025 - DM78VQ</t>
  </si>
  <si>
    <t xml:space="preserve">S&amp;P 500-Put OS (Vont.), 11/17, 2575 - VL3KW1 (1/2 Position)  </t>
  </si>
  <si>
    <t xml:space="preserve">DAX-Call-OS G.S.11/17, 13.100 - GD6GGU  </t>
  </si>
  <si>
    <t xml:space="preserve">DAX-Turbo-Long Soc. Gen 01/18, 12.960 - SC7C1F </t>
  </si>
  <si>
    <t xml:space="preserve">Nasdaq 100 Reverse Bonus-Zt.(Vont.) 03/16, 6.600 - VL3MAV </t>
  </si>
  <si>
    <t>DAX-Put Dez./12.800 (Stillhalter)</t>
  </si>
  <si>
    <t xml:space="preserve">VW Vz.-WAVE-Call (Dt.Bk.) 03/18, 145,00 - DM8A7F </t>
  </si>
  <si>
    <t>DAX-WAVE-Call (Dt.Bk.) 01/18, 12.775 - DM7HJ7</t>
  </si>
  <si>
    <t xml:space="preserve">EUR/USD-Turbo-Call (Vont.) 03/18, 1540 - VL27Y5 </t>
  </si>
  <si>
    <t>S&amp;P 500-WAVE-Put (Dt.Bk.) 03/18,  2.610 - DS0DTA</t>
  </si>
  <si>
    <t xml:space="preserve">DAX-Turbo-Put (Vont.) 12/17, 13.210 - VL5UBF     </t>
  </si>
  <si>
    <t>DAX-WAVE-Call (Dt.Bk.) 01/18, 12.700 - DM7RLK</t>
  </si>
  <si>
    <t xml:space="preserve">T-Bond Mini-Future-Short (Soc.Gen.) 157,33/155,76 - SC593P  </t>
  </si>
  <si>
    <t xml:space="preserve">DAX-Call-OS (Vont.) 11/17, 12.900 - VL2UWN   </t>
  </si>
  <si>
    <t>EUR/JPY-WAVE-Call (Dt.Bk.) 12/17, 131,00 - DM7A81</t>
  </si>
  <si>
    <t xml:space="preserve">Infineon Reverse Bonus-Zt.(G. S.) 03/18, 27,00 - GD5F6T </t>
  </si>
  <si>
    <t xml:space="preserve">DAX-Call-OS (Vont.) 12/17, 13.000 - VN3R3P    </t>
  </si>
  <si>
    <t xml:space="preserve">SAP-Turbo-Call (Vont.) 03/18, 90,00 - VL4QE0 </t>
  </si>
  <si>
    <t xml:space="preserve">Tesla-WAVE Ultd.-Put (Dt.Bk) - DM8P8T </t>
  </si>
  <si>
    <t xml:space="preserve">Silber-Turbo-Call (Vont.) 03/18, 16,50 - VL4ZU5 </t>
  </si>
  <si>
    <t xml:space="preserve">S&amp;P 500-Turbo-Call (Vont) 12/17,  2.550 - VL5A81 </t>
  </si>
  <si>
    <t>DAX-WAVE-Call (Dt.Bk.) 01/18, 12.675 - DM7Q2K</t>
  </si>
  <si>
    <t xml:space="preserve">Snap Turbo-Short (Vont.) 03/18, 16,75 - VL44DH </t>
  </si>
  <si>
    <t xml:space="preserve">Nasdaq 100 WAVE-Call (Dt.Bk.) 01/18, 6.200 - DM8PJ2 </t>
  </si>
  <si>
    <t xml:space="preserve">Adidas Reverse Bonus-Zt.(G. S.) 03/18, 200,00 - GD8ULX  </t>
  </si>
  <si>
    <t xml:space="preserve">Allianz-WAVE-Call (Dt.Bk.) 03/18, 192,00 - DM72GQ </t>
  </si>
  <si>
    <t xml:space="preserve">DAX-Turbo-Call (Vont.) 03/18, 12.980 - VL5C93 </t>
  </si>
  <si>
    <t xml:space="preserve">DAX-Turbo-Call (Vont.) 12/17, 12.920 - VL5XT8  </t>
  </si>
  <si>
    <t xml:space="preserve">VW Vz.-Turbo-Call (Citi) 03/18, 150,00 - CQ05MA </t>
  </si>
  <si>
    <t>EUR/USD-WAVE-Call (Dt.Bk.) 12/17, 1,1500 - DM5UC3</t>
  </si>
  <si>
    <t>DAX-Put Dez./12.600 (Stillhalter)</t>
  </si>
  <si>
    <t xml:space="preserve">DAX-Turbo-Call (Vont.) 01/18, 12.960 - VL52S3  </t>
  </si>
  <si>
    <t xml:space="preserve">Gold-WAVE-Call (Dt.Bk.) 01/18, 1.254 - DM8N4M   </t>
  </si>
  <si>
    <t xml:space="preserve">DAX-Turbo-Put (Vont.) 12/17, 13.210 - VL5UBK     </t>
  </si>
  <si>
    <t>USD/JPY-WAVE-Put (Dt.Bk.) 03/18, 113,50 - DM8ZSH</t>
  </si>
  <si>
    <t>HSCE-WAVE XXL-Put (Dt.Bk.) 12.774/12.140 - DL02UQ</t>
  </si>
  <si>
    <t xml:space="preserve">EUR/AUD-WAVE-XXL-Call (Dt.Bk.)  1,5062/1,5200 - DM80QW </t>
  </si>
  <si>
    <t>DAX-Call Dez./13.200 (Stillhalter)</t>
  </si>
  <si>
    <t xml:space="preserve">IBEX 35 Mini-Future Short Soc. Gen) 10.935/10.616 - SC3V3F  </t>
  </si>
  <si>
    <t>DAX-Put-OS (Vont.) 12/17 , 13.100 - VL4P04</t>
  </si>
  <si>
    <t>DAX-Call Dez./13.400 (Stillhalter)</t>
  </si>
  <si>
    <t>EUR/USD-WAVE-Call (Dt.Bk.) 01/18, 1,1650 - DM8XKP</t>
  </si>
  <si>
    <t>EUR/CAD-WAVE-Call (Dt.Bk.)  03/18, 1,4800 - DM8XZU</t>
  </si>
  <si>
    <t xml:space="preserve">DAX-Turbo-Put (Vont.) 01/17, 13.260 - VL5TUC   </t>
  </si>
  <si>
    <t>DAX-Call Dez./13.300 (Stillhalter)</t>
  </si>
  <si>
    <t>BASF-WAVE-Put Dt Bk.) 09/17, 100,00 - DM6HGK</t>
  </si>
  <si>
    <t xml:space="preserve">DAX Reverse Bonus-Zt.(Goldm.Sachs) 01/18, 13.400 - GD8UYY </t>
  </si>
  <si>
    <t xml:space="preserve">DAX-Turbo-Put (Vont.) 01/17, 13.340 - VL5TUL   </t>
  </si>
  <si>
    <t xml:space="preserve">DAX-Put-OS (Vont.) 12/17 , 13.000 - VL1G0C </t>
  </si>
  <si>
    <t>S&amp;P 500-Turbo-Put (Vont.) 06/18, 2.660 - VL55HE  (1/2 Pos.)</t>
  </si>
  <si>
    <t xml:space="preserve">Gold-WAVE-Call (Dt.Bk.) 03/18, 1.246 - DM8N6A   </t>
  </si>
  <si>
    <t>EUR/GBP-WAVE-Call (Dt.Bk.)  03/18, 0,8500- DS0C2H</t>
  </si>
  <si>
    <t xml:space="preserve">Nasdaq 100 Reverse Bonus-Zt.(BNP) 03/18, 6.700 - PR4G9U  </t>
  </si>
  <si>
    <t xml:space="preserve">DAX-Turbo-Put (Vont.) 01/17, 13.270 - VL5TUD   </t>
  </si>
  <si>
    <t xml:space="preserve">Nasdaq 100-WAVE-Put (Dt.Bk.) 03/18,  6440 - DS0DQF  </t>
  </si>
  <si>
    <t>Adidas-Turbo-Put (Citit.) 03/18, 191,00- CQ1C33</t>
  </si>
  <si>
    <t>Platin-Turbo-Call (Vont.) 03/18, 875 - VL4M1M</t>
  </si>
  <si>
    <t xml:space="preserve">Nasdaq 100-WAVE-Put (Dt.Bk.) 04/18,  6460 - DM85LL   </t>
  </si>
  <si>
    <t xml:space="preserve">DAX-Turbo-Put (Vont.) 01/17, 13.170 - VL6BPV    </t>
  </si>
  <si>
    <t xml:space="preserve">DAX-Turbo-Put (Vont.) 01/17, 13.240 - VL5UEP    </t>
  </si>
  <si>
    <t xml:space="preserve">DAX-Turbo-Put (Vont.) 01/17, 13.370 - VL5TUP    </t>
  </si>
  <si>
    <t xml:space="preserve">EUR/USD-WAVE-Call (Dt.Bk.) 03/18, 1,1625 - DM8UD2 </t>
  </si>
  <si>
    <t xml:space="preserve">WTI Crude Oil-WAVE-Put (Dt.Bk.) 02/18, 63,00- DM9LZE  </t>
  </si>
  <si>
    <t xml:space="preserve">DAX-Turbo-Put (Vont.) 01/17, 13.400 - VL5SVU   </t>
  </si>
  <si>
    <t>DAX-Call Jan./13.600 (Stillhalter)</t>
  </si>
  <si>
    <t xml:space="preserve">Evotec-WAVE-XXL-Call (Dt.Bk.)  10,16/11,20 - DM31MZ </t>
  </si>
  <si>
    <t xml:space="preserve">RWE-Turbo-Call (Vont.) 03/18, 16,80 - VL4RBM   </t>
  </si>
  <si>
    <t>13.+14.12</t>
  </si>
  <si>
    <t xml:space="preserve">Euro Bund-Turbo-Call (Vont.) 03/18, 161,10  - VL58RN  </t>
  </si>
  <si>
    <t xml:space="preserve">DAX-Turbo-Put (Vont.) 01/17, 13.310 - VL5TUH  </t>
  </si>
  <si>
    <t>DAX-Call Jan./13.500 (Stillhalter)</t>
  </si>
  <si>
    <t xml:space="preserve">DAX-Turbo-Long (Soc.Gen.) 02/17, 12.850 - SC778Q    </t>
  </si>
  <si>
    <t xml:space="preserve">Allianz-WAVE-Call (Dt.Bk.) 3/18, 192,00 - DM72GQ </t>
  </si>
  <si>
    <t xml:space="preserve">USD/CAD-WAVE-Call (Dt.Bk.), 06/18 - 1,2400 - DM9PH3  </t>
  </si>
  <si>
    <t>DAX Discount-Call-OS. (Dt.Bk.) 01/18, 13.000/13500 - DM6MR0</t>
  </si>
  <si>
    <t xml:space="preserve">DAX-WAVE-Call (Dt.Bk.) 01/18, 13.100 - DM9X2E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</si>
</sst>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0_ ;[Red]\-0.00\ "/>
    <numFmt numFmtId="166" formatCode="#,##0.00_ ;[Red]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b/>
      <sz val="18"/>
      <color rgb="FFFF0000"/>
      <name val="Arial"/>
      <family val="2"/>
    </font>
    <font>
      <b/>
      <sz val="24"/>
      <name val="Arial"/>
      <family val="2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2" fontId="2" fillId="0" borderId="0" xfId="0" applyNumberFormat="1" applyFont="1" applyBorder="1"/>
    <xf numFmtId="2" fontId="2" fillId="0" borderId="1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2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10" fontId="4" fillId="0" borderId="10" xfId="1" applyNumberFormat="1" applyFont="1" applyBorder="1"/>
    <xf numFmtId="3" fontId="2" fillId="0" borderId="11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9" fontId="4" fillId="0" borderId="0" xfId="0" applyNumberFormat="1" applyFont="1" applyFill="1" applyBorder="1" applyAlignme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5" xfId="0" applyFont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7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Alignment="1">
      <alignment horizontal="center"/>
    </xf>
    <xf numFmtId="3" fontId="0" fillId="0" borderId="0" xfId="0" applyNumberFormat="1" applyFont="1"/>
    <xf numFmtId="4" fontId="2" fillId="0" borderId="8" xfId="0" applyNumberFormat="1" applyFont="1" applyBorder="1"/>
    <xf numFmtId="0" fontId="8" fillId="0" borderId="0" xfId="0" applyFont="1" applyBorder="1"/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/>
    <xf numFmtId="9" fontId="2" fillId="0" borderId="10" xfId="0" applyNumberFormat="1" applyFont="1" applyBorder="1"/>
    <xf numFmtId="165" fontId="2" fillId="0" borderId="8" xfId="0" applyNumberFormat="1" applyFont="1" applyBorder="1"/>
    <xf numFmtId="166" fontId="2" fillId="0" borderId="8" xfId="0" applyNumberFormat="1" applyFont="1" applyBorder="1"/>
    <xf numFmtId="164" fontId="4" fillId="0" borderId="5" xfId="0" applyNumberFormat="1" applyFont="1" applyBorder="1" applyAlignment="1">
      <alignment horizontal="left"/>
    </xf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4" fontId="4" fillId="0" borderId="8" xfId="0" applyNumberFormat="1" applyFont="1" applyBorder="1"/>
    <xf numFmtId="164" fontId="9" fillId="0" borderId="0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10" fillId="0" borderId="0" xfId="0" applyFont="1" applyBorder="1"/>
    <xf numFmtId="166" fontId="10" fillId="0" borderId="0" xfId="0" applyNumberFormat="1" applyFont="1" applyBorder="1"/>
    <xf numFmtId="164" fontId="0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/>
    <xf numFmtId="0" fontId="10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2" fontId="4" fillId="0" borderId="8" xfId="1" applyNumberFormat="1" applyFont="1" applyBorder="1"/>
    <xf numFmtId="0" fontId="0" fillId="2" borderId="9" xfId="0" applyFont="1" applyFill="1" applyBorder="1"/>
    <xf numFmtId="0" fontId="13" fillId="2" borderId="10" xfId="0" applyFont="1" applyFill="1" applyBorder="1"/>
    <xf numFmtId="0" fontId="0" fillId="2" borderId="10" xfId="0" applyFont="1" applyFill="1" applyBorder="1"/>
    <xf numFmtId="0" fontId="10" fillId="2" borderId="10" xfId="0" applyFont="1" applyFill="1" applyBorder="1" applyAlignment="1">
      <alignment horizontal="right"/>
    </xf>
    <xf numFmtId="2" fontId="11" fillId="2" borderId="10" xfId="0" applyNumberFormat="1" applyFont="1" applyFill="1" applyBorder="1" applyAlignment="1">
      <alignment horizontal="right"/>
    </xf>
    <xf numFmtId="9" fontId="12" fillId="2" borderId="10" xfId="0" applyNumberFormat="1" applyFont="1" applyFill="1" applyBorder="1" applyAlignment="1"/>
    <xf numFmtId="10" fontId="11" fillId="2" borderId="11" xfId="0" applyNumberFormat="1" applyFont="1" applyFill="1" applyBorder="1"/>
    <xf numFmtId="165" fontId="4" fillId="0" borderId="11" xfId="1" applyNumberFormat="1" applyFont="1" applyBorder="1"/>
    <xf numFmtId="164" fontId="2" fillId="0" borderId="15" xfId="0" applyNumberFormat="1" applyFont="1" applyBorder="1" applyAlignment="1">
      <alignment horizontal="center"/>
    </xf>
    <xf numFmtId="166" fontId="4" fillId="0" borderId="16" xfId="0" applyNumberFormat="1" applyFont="1" applyBorder="1"/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Fill="1" applyBorder="1" applyAlignment="1"/>
    <xf numFmtId="9" fontId="2" fillId="0" borderId="2" xfId="0" applyNumberFormat="1" applyFont="1" applyFill="1" applyBorder="1" applyAlignment="1"/>
    <xf numFmtId="0" fontId="14" fillId="0" borderId="2" xfId="0" applyFont="1" applyBorder="1"/>
    <xf numFmtId="0" fontId="14" fillId="0" borderId="10" xfId="0" applyFont="1" applyBorder="1"/>
    <xf numFmtId="0" fontId="15" fillId="0" borderId="2" xfId="0" applyFont="1" applyBorder="1"/>
    <xf numFmtId="165" fontId="4" fillId="0" borderId="8" xfId="1" applyNumberFormat="1" applyFont="1" applyBorder="1"/>
    <xf numFmtId="0" fontId="16" fillId="0" borderId="0" xfId="0" applyFont="1"/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/>
    <xf numFmtId="9" fontId="2" fillId="0" borderId="13" xfId="0" applyNumberFormat="1" applyFont="1" applyFill="1" applyBorder="1" applyAlignment="1"/>
    <xf numFmtId="166" fontId="2" fillId="0" borderId="14" xfId="0" applyNumberFormat="1" applyFont="1" applyBorder="1"/>
    <xf numFmtId="164" fontId="2" fillId="0" borderId="17" xfId="0" applyNumberFormat="1" applyFont="1" applyBorder="1" applyAlignment="1">
      <alignment horizontal="center"/>
    </xf>
    <xf numFmtId="0" fontId="2" fillId="0" borderId="18" xfId="0" applyFont="1" applyBorder="1"/>
    <xf numFmtId="2" fontId="2" fillId="0" borderId="18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center"/>
    </xf>
    <xf numFmtId="2" fontId="2" fillId="0" borderId="18" xfId="0" applyNumberFormat="1" applyFont="1" applyBorder="1"/>
    <xf numFmtId="9" fontId="2" fillId="0" borderId="18" xfId="0" applyNumberFormat="1" applyFont="1" applyFill="1" applyBorder="1" applyAlignment="1"/>
    <xf numFmtId="166" fontId="2" fillId="0" borderId="19" xfId="0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9"/>
  <sheetViews>
    <sheetView tabSelected="1" topLeftCell="A607" zoomScaleNormal="100" workbookViewId="0">
      <selection activeCell="C627" sqref="C627"/>
    </sheetView>
  </sheetViews>
  <sheetFormatPr baseColWidth="10" defaultColWidth="11.42578125" defaultRowHeight="15" x14ac:dyDescent="0.25"/>
  <cols>
    <col min="1" max="1" width="7" style="50" customWidth="1"/>
    <col min="2" max="2" width="12.5703125" style="50" customWidth="1"/>
    <col min="3" max="3" width="56.42578125" style="50" customWidth="1"/>
    <col min="4" max="7" width="11.42578125" style="50"/>
    <col min="8" max="8" width="12.85546875" style="50" customWidth="1"/>
    <col min="9" max="9" width="14" style="50" customWidth="1"/>
    <col min="10" max="16384" width="11.42578125" style="50"/>
  </cols>
  <sheetData>
    <row r="1" spans="2:9" ht="21" customHeight="1" thickBot="1" x14ac:dyDescent="0.3"/>
    <row r="2" spans="2:9" ht="42.75" customHeight="1" thickBot="1" x14ac:dyDescent="0.45">
      <c r="B2" s="1"/>
      <c r="C2" s="111" t="s">
        <v>38</v>
      </c>
      <c r="D2" s="2"/>
      <c r="E2" s="2"/>
      <c r="F2" s="3"/>
      <c r="G2" s="2"/>
      <c r="H2" s="2"/>
      <c r="I2" s="4"/>
    </row>
    <row r="3" spans="2:9" x14ac:dyDescent="0.25">
      <c r="B3" s="5"/>
      <c r="C3" s="45" t="s">
        <v>1</v>
      </c>
      <c r="D3" s="68" t="s">
        <v>1</v>
      </c>
      <c r="E3" s="6"/>
      <c r="F3" s="7"/>
      <c r="G3" s="8"/>
      <c r="H3" s="8"/>
      <c r="I3" s="9"/>
    </row>
    <row r="4" spans="2:9" x14ac:dyDescent="0.25">
      <c r="B4" s="10"/>
      <c r="C4" s="13" t="s">
        <v>24</v>
      </c>
      <c r="D4" s="46"/>
      <c r="E4" s="46"/>
      <c r="F4" s="12"/>
      <c r="G4" s="13"/>
      <c r="H4" s="13"/>
      <c r="I4" s="14"/>
    </row>
    <row r="5" spans="2:9" ht="15.75" thickBot="1" x14ac:dyDescent="0.3">
      <c r="B5" s="10"/>
      <c r="C5" s="29"/>
      <c r="D5" s="46"/>
      <c r="E5" s="46"/>
      <c r="F5" s="12"/>
      <c r="G5" s="13"/>
      <c r="H5" s="63" t="s">
        <v>1</v>
      </c>
      <c r="I5" s="71" t="s">
        <v>1</v>
      </c>
    </row>
    <row r="6" spans="2:9" ht="41.25" customHeight="1" thickBot="1" x14ac:dyDescent="0.4">
      <c r="B6" s="1"/>
      <c r="C6" s="109" t="s">
        <v>39</v>
      </c>
      <c r="D6" s="2"/>
      <c r="E6" s="2"/>
      <c r="F6" s="3"/>
      <c r="G6" s="2"/>
      <c r="H6" s="2"/>
      <c r="I6" s="4"/>
    </row>
    <row r="7" spans="2:9" x14ac:dyDescent="0.25">
      <c r="B7" s="5"/>
      <c r="C7" s="51"/>
      <c r="D7" s="6"/>
      <c r="E7" s="6"/>
      <c r="F7" s="7"/>
      <c r="G7" s="8"/>
      <c r="H7" s="8"/>
      <c r="I7" s="9"/>
    </row>
    <row r="8" spans="2:9" x14ac:dyDescent="0.25">
      <c r="B8" s="10"/>
      <c r="C8" s="62" t="s">
        <v>13</v>
      </c>
      <c r="D8" s="13"/>
      <c r="E8" s="13"/>
      <c r="F8" s="23"/>
      <c r="G8" s="11"/>
      <c r="H8" s="24"/>
      <c r="I8" s="14"/>
    </row>
    <row r="9" spans="2:9" x14ac:dyDescent="0.25">
      <c r="B9" s="53" t="s">
        <v>2</v>
      </c>
      <c r="C9" s="54" t="s">
        <v>3</v>
      </c>
      <c r="D9" s="54" t="s">
        <v>2</v>
      </c>
      <c r="E9" s="54" t="s">
        <v>14</v>
      </c>
      <c r="F9" s="55" t="s">
        <v>4</v>
      </c>
      <c r="G9" s="54" t="s">
        <v>4</v>
      </c>
      <c r="H9" s="54" t="s">
        <v>5</v>
      </c>
      <c r="I9" s="56" t="s">
        <v>5</v>
      </c>
    </row>
    <row r="10" spans="2:9" x14ac:dyDescent="0.25">
      <c r="B10" s="53" t="s">
        <v>6</v>
      </c>
      <c r="C10" s="57"/>
      <c r="D10" s="54" t="s">
        <v>7</v>
      </c>
      <c r="E10" s="54" t="s">
        <v>15</v>
      </c>
      <c r="F10" s="55" t="s">
        <v>6</v>
      </c>
      <c r="G10" s="54" t="s">
        <v>8</v>
      </c>
      <c r="H10" s="54" t="s">
        <v>10</v>
      </c>
      <c r="I10" s="56" t="s">
        <v>16</v>
      </c>
    </row>
    <row r="11" spans="2:9" x14ac:dyDescent="0.25">
      <c r="B11" s="53"/>
      <c r="C11" s="54" t="s">
        <v>23</v>
      </c>
      <c r="D11" s="54"/>
      <c r="E11" s="54"/>
      <c r="F11" s="55"/>
      <c r="G11" s="54"/>
      <c r="H11" s="54"/>
      <c r="I11" s="56"/>
    </row>
    <row r="12" spans="2:9" x14ac:dyDescent="0.25">
      <c r="B12" s="53"/>
      <c r="C12" s="54"/>
      <c r="D12" s="54"/>
      <c r="E12" s="54"/>
      <c r="F12" s="55"/>
      <c r="G12" s="54"/>
      <c r="H12" s="54"/>
      <c r="I12" s="56"/>
    </row>
    <row r="13" spans="2:9" x14ac:dyDescent="0.25">
      <c r="B13" s="10">
        <v>42733</v>
      </c>
      <c r="C13" s="13" t="s">
        <v>48</v>
      </c>
      <c r="D13" s="16">
        <v>1.43</v>
      </c>
      <c r="E13" s="16">
        <v>0</v>
      </c>
      <c r="F13" s="12">
        <v>42371</v>
      </c>
      <c r="G13" s="19">
        <v>2.08</v>
      </c>
      <c r="H13" s="18">
        <f t="shared" ref="H13:H68" si="0">(G13/D13-1)</f>
        <v>0.45454545454545459</v>
      </c>
      <c r="I13" s="67">
        <f t="shared" ref="I13:I15" si="1">(G13-D13)/(D13-E13)</f>
        <v>0.45454545454545464</v>
      </c>
    </row>
    <row r="14" spans="2:9" x14ac:dyDescent="0.25">
      <c r="B14" s="10">
        <v>42737</v>
      </c>
      <c r="C14" s="13" t="s">
        <v>53</v>
      </c>
      <c r="D14" s="16">
        <v>2.27</v>
      </c>
      <c r="E14" s="16">
        <v>1.42</v>
      </c>
      <c r="F14" s="12">
        <v>42738</v>
      </c>
      <c r="G14" s="19">
        <v>2.76</v>
      </c>
      <c r="H14" s="18">
        <f t="shared" si="0"/>
        <v>0.21585903083700431</v>
      </c>
      <c r="I14" s="67">
        <f t="shared" si="1"/>
        <v>0.57647058823529373</v>
      </c>
    </row>
    <row r="15" spans="2:9" x14ac:dyDescent="0.25">
      <c r="B15" s="10">
        <v>42738</v>
      </c>
      <c r="C15" s="13" t="s">
        <v>57</v>
      </c>
      <c r="D15" s="16">
        <v>2.3199999999999998</v>
      </c>
      <c r="E15" s="16">
        <v>1.49</v>
      </c>
      <c r="F15" s="12">
        <v>42372</v>
      </c>
      <c r="G15" s="19">
        <v>2.2400000000000002</v>
      </c>
      <c r="H15" s="18">
        <f t="shared" si="0"/>
        <v>-3.4482758620689502E-2</v>
      </c>
      <c r="I15" s="67">
        <f t="shared" si="1"/>
        <v>-9.6385542168674274E-2</v>
      </c>
    </row>
    <row r="16" spans="2:9" s="58" customFormat="1" x14ac:dyDescent="0.25">
      <c r="B16" s="10">
        <v>42739</v>
      </c>
      <c r="C16" s="13" t="s">
        <v>63</v>
      </c>
      <c r="D16" s="16">
        <v>2.1800000000000002</v>
      </c>
      <c r="E16" s="16">
        <v>1.34</v>
      </c>
      <c r="F16" s="12">
        <v>42740</v>
      </c>
      <c r="G16" s="19">
        <v>1.83</v>
      </c>
      <c r="H16" s="18">
        <f t="shared" si="0"/>
        <v>-0.16055045871559637</v>
      </c>
      <c r="I16" s="67">
        <f>(G16-D16)/(D16-E16)</f>
        <v>-0.41666666666666674</v>
      </c>
    </row>
    <row r="17" spans="2:9" x14ac:dyDescent="0.25">
      <c r="B17" s="10">
        <v>42744</v>
      </c>
      <c r="C17" s="13" t="s">
        <v>71</v>
      </c>
      <c r="D17" s="16">
        <v>2.57</v>
      </c>
      <c r="E17" s="16">
        <v>1.71</v>
      </c>
      <c r="F17" s="12">
        <v>42379</v>
      </c>
      <c r="G17" s="19">
        <v>2.0099999999999998</v>
      </c>
      <c r="H17" s="18">
        <f t="shared" si="0"/>
        <v>-0.21789883268482491</v>
      </c>
      <c r="I17" s="67">
        <f t="shared" ref="I17:I30" si="2">(G17-D17)/(D17-E17)</f>
        <v>-0.65116279069767458</v>
      </c>
    </row>
    <row r="18" spans="2:9" x14ac:dyDescent="0.25">
      <c r="B18" s="10">
        <v>42746</v>
      </c>
      <c r="C18" s="13" t="s">
        <v>76</v>
      </c>
      <c r="D18" s="16">
        <v>1.96</v>
      </c>
      <c r="E18" s="16">
        <v>1.1599999999999999</v>
      </c>
      <c r="F18" s="12">
        <v>42746</v>
      </c>
      <c r="G18" s="19">
        <v>1.58</v>
      </c>
      <c r="H18" s="18">
        <f t="shared" si="0"/>
        <v>-0.19387755102040816</v>
      </c>
      <c r="I18" s="67">
        <f t="shared" si="2"/>
        <v>-0.47499999999999987</v>
      </c>
    </row>
    <row r="19" spans="2:9" x14ac:dyDescent="0.25">
      <c r="B19" s="10">
        <v>42747</v>
      </c>
      <c r="C19" s="13" t="s">
        <v>77</v>
      </c>
      <c r="D19" s="16">
        <v>1.98</v>
      </c>
      <c r="E19" s="16">
        <v>1.23</v>
      </c>
      <c r="F19" s="12">
        <v>42381</v>
      </c>
      <c r="G19" s="19">
        <v>1.1399999999999999</v>
      </c>
      <c r="H19" s="18">
        <f t="shared" si="0"/>
        <v>-0.42424242424242431</v>
      </c>
      <c r="I19" s="67">
        <f t="shared" si="2"/>
        <v>-1.1200000000000001</v>
      </c>
    </row>
    <row r="20" spans="2:9" x14ac:dyDescent="0.25">
      <c r="B20" s="10">
        <v>42748</v>
      </c>
      <c r="C20" s="13" t="s">
        <v>80</v>
      </c>
      <c r="D20" s="16">
        <v>2.0299999999999998</v>
      </c>
      <c r="E20" s="16">
        <v>1.23</v>
      </c>
      <c r="F20" s="12">
        <v>42385</v>
      </c>
      <c r="G20" s="19">
        <v>1.27</v>
      </c>
      <c r="H20" s="18">
        <f t="shared" si="0"/>
        <v>-0.37438423645320185</v>
      </c>
      <c r="I20" s="67">
        <f t="shared" si="2"/>
        <v>-0.95</v>
      </c>
    </row>
    <row r="21" spans="2:9" x14ac:dyDescent="0.25">
      <c r="B21" s="10">
        <v>42752</v>
      </c>
      <c r="C21" s="13" t="s">
        <v>83</v>
      </c>
      <c r="D21" s="16">
        <v>2.31</v>
      </c>
      <c r="E21" s="16">
        <v>1.55</v>
      </c>
      <c r="F21" s="12">
        <v>42752</v>
      </c>
      <c r="G21" s="19">
        <v>1.93</v>
      </c>
      <c r="H21" s="18">
        <f t="shared" si="0"/>
        <v>-0.16450216450216459</v>
      </c>
      <c r="I21" s="67">
        <f t="shared" si="2"/>
        <v>-0.50000000000000011</v>
      </c>
    </row>
    <row r="22" spans="2:9" x14ac:dyDescent="0.25">
      <c r="B22" s="10">
        <v>42752</v>
      </c>
      <c r="C22" s="13" t="s">
        <v>88</v>
      </c>
      <c r="D22" s="16">
        <v>1.76</v>
      </c>
      <c r="E22" s="16">
        <v>0</v>
      </c>
      <c r="F22" s="12">
        <v>42753</v>
      </c>
      <c r="G22" s="19">
        <v>1.49</v>
      </c>
      <c r="H22" s="18">
        <f t="shared" si="0"/>
        <v>-0.15340909090909094</v>
      </c>
      <c r="I22" s="67">
        <f t="shared" si="2"/>
        <v>-0.15340909090909091</v>
      </c>
    </row>
    <row r="23" spans="2:9" x14ac:dyDescent="0.25">
      <c r="B23" s="10">
        <v>42754</v>
      </c>
      <c r="C23" s="13" t="s">
        <v>92</v>
      </c>
      <c r="D23" s="16">
        <v>0.56000000000000005</v>
      </c>
      <c r="E23" s="16">
        <v>0</v>
      </c>
      <c r="F23" s="12">
        <v>42755</v>
      </c>
      <c r="G23" s="19">
        <v>0.16</v>
      </c>
      <c r="H23" s="18">
        <f t="shared" si="0"/>
        <v>-0.7142857142857143</v>
      </c>
      <c r="I23" s="67">
        <f t="shared" si="2"/>
        <v>-0.7142857142857143</v>
      </c>
    </row>
    <row r="24" spans="2:9" x14ac:dyDescent="0.25">
      <c r="B24" s="10">
        <v>42758</v>
      </c>
      <c r="C24" s="13" t="s">
        <v>94</v>
      </c>
      <c r="D24" s="16">
        <v>1.27</v>
      </c>
      <c r="E24" s="16">
        <v>0</v>
      </c>
      <c r="F24" s="12">
        <v>42760</v>
      </c>
      <c r="G24" s="19">
        <v>2.0099999999999998</v>
      </c>
      <c r="H24" s="18">
        <f t="shared" si="0"/>
        <v>0.58267716535433056</v>
      </c>
      <c r="I24" s="67">
        <f t="shared" si="2"/>
        <v>0.58267716535433056</v>
      </c>
    </row>
    <row r="25" spans="2:9" x14ac:dyDescent="0.25">
      <c r="B25" s="10">
        <v>42760</v>
      </c>
      <c r="C25" s="13" t="s">
        <v>101</v>
      </c>
      <c r="D25" s="16">
        <v>2.1</v>
      </c>
      <c r="E25" s="16">
        <v>1.4</v>
      </c>
      <c r="F25" s="12">
        <v>42394</v>
      </c>
      <c r="G25" s="19">
        <v>2.79</v>
      </c>
      <c r="H25" s="18">
        <f t="shared" si="0"/>
        <v>0.32857142857142851</v>
      </c>
      <c r="I25" s="67">
        <f t="shared" si="2"/>
        <v>0.98571428571428543</v>
      </c>
    </row>
    <row r="26" spans="2:9" x14ac:dyDescent="0.25">
      <c r="B26" s="10">
        <v>42760</v>
      </c>
      <c r="C26" s="13" t="s">
        <v>102</v>
      </c>
      <c r="D26" s="16">
        <v>2.0299999999999998</v>
      </c>
      <c r="E26" s="16">
        <v>1.34</v>
      </c>
      <c r="F26" s="12">
        <v>42760</v>
      </c>
      <c r="G26" s="19">
        <v>2.38</v>
      </c>
      <c r="H26" s="18">
        <f t="shared" si="0"/>
        <v>0.1724137931034484</v>
      </c>
      <c r="I26" s="67">
        <f t="shared" si="2"/>
        <v>0.50724637681159457</v>
      </c>
    </row>
    <row r="27" spans="2:9" x14ac:dyDescent="0.25">
      <c r="B27" s="10">
        <v>42761</v>
      </c>
      <c r="C27" s="13" t="s">
        <v>104</v>
      </c>
      <c r="D27" s="16">
        <v>2.2000000000000002</v>
      </c>
      <c r="E27" s="16">
        <v>1.37</v>
      </c>
      <c r="F27" s="12">
        <v>42761</v>
      </c>
      <c r="G27" s="19">
        <v>2.23</v>
      </c>
      <c r="H27" s="18">
        <f t="shared" si="0"/>
        <v>1.3636363636363447E-2</v>
      </c>
      <c r="I27" s="67">
        <f t="shared" si="2"/>
        <v>3.6144578313252775E-2</v>
      </c>
    </row>
    <row r="28" spans="2:9" x14ac:dyDescent="0.25">
      <c r="B28" s="10">
        <v>42765</v>
      </c>
      <c r="C28" s="13" t="s">
        <v>108</v>
      </c>
      <c r="D28" s="16">
        <v>2.2200000000000002</v>
      </c>
      <c r="E28" s="16">
        <v>1.3</v>
      </c>
      <c r="F28" s="12">
        <v>42765</v>
      </c>
      <c r="G28" s="19">
        <v>2.6</v>
      </c>
      <c r="H28" s="18">
        <f t="shared" si="0"/>
        <v>0.1711711711711712</v>
      </c>
      <c r="I28" s="67">
        <f t="shared" si="2"/>
        <v>0.4130434782608694</v>
      </c>
    </row>
    <row r="29" spans="2:9" x14ac:dyDescent="0.25">
      <c r="B29" s="10">
        <v>42765</v>
      </c>
      <c r="C29" s="13" t="s">
        <v>109</v>
      </c>
      <c r="D29" s="16">
        <v>1.7</v>
      </c>
      <c r="E29" s="16">
        <v>0</v>
      </c>
      <c r="F29" s="12">
        <v>42766</v>
      </c>
      <c r="G29" s="19">
        <v>2.02</v>
      </c>
      <c r="H29" s="18">
        <f t="shared" si="0"/>
        <v>0.18823529411764706</v>
      </c>
      <c r="I29" s="67">
        <f t="shared" si="2"/>
        <v>0.18823529411764711</v>
      </c>
    </row>
    <row r="30" spans="2:9" x14ac:dyDescent="0.25">
      <c r="B30" s="10">
        <v>42767</v>
      </c>
      <c r="C30" s="13" t="s">
        <v>111</v>
      </c>
      <c r="D30" s="16">
        <v>1.77</v>
      </c>
      <c r="E30" s="16">
        <v>0</v>
      </c>
      <c r="F30" s="12">
        <v>42768</v>
      </c>
      <c r="G30" s="19">
        <v>1.4</v>
      </c>
      <c r="H30" s="18">
        <f t="shared" si="0"/>
        <v>-0.20903954802259894</v>
      </c>
      <c r="I30" s="67">
        <f t="shared" si="2"/>
        <v>-0.20903954802259891</v>
      </c>
    </row>
    <row r="31" spans="2:9" s="58" customFormat="1" x14ac:dyDescent="0.25">
      <c r="B31" s="10">
        <v>42768</v>
      </c>
      <c r="C31" s="13" t="s">
        <v>119</v>
      </c>
      <c r="D31" s="16">
        <v>2.25</v>
      </c>
      <c r="E31" s="16">
        <v>1.45</v>
      </c>
      <c r="F31" s="12">
        <v>42769</v>
      </c>
      <c r="G31" s="19">
        <v>2.17</v>
      </c>
      <c r="H31" s="18">
        <f t="shared" si="0"/>
        <v>-3.5555555555555562E-2</v>
      </c>
      <c r="I31" s="67">
        <f t="shared" ref="I31:I68" si="3">(G31-D31)/(D31-E31)</f>
        <v>-0.10000000000000009</v>
      </c>
    </row>
    <row r="32" spans="2:9" s="58" customFormat="1" x14ac:dyDescent="0.25">
      <c r="B32" s="10">
        <v>42769</v>
      </c>
      <c r="C32" s="13" t="s">
        <v>120</v>
      </c>
      <c r="D32" s="16">
        <v>2.0499999999999998</v>
      </c>
      <c r="E32" s="16">
        <v>1.21</v>
      </c>
      <c r="F32" s="12">
        <v>42772</v>
      </c>
      <c r="G32" s="19">
        <v>2.0099999999999998</v>
      </c>
      <c r="H32" s="18">
        <f t="shared" si="0"/>
        <v>-1.9512195121951237E-2</v>
      </c>
      <c r="I32" s="67">
        <f t="shared" si="3"/>
        <v>-4.7619047619047672E-2</v>
      </c>
    </row>
    <row r="33" spans="2:9" s="58" customFormat="1" x14ac:dyDescent="0.25">
      <c r="B33" s="10">
        <v>42772</v>
      </c>
      <c r="C33" s="13" t="s">
        <v>124</v>
      </c>
      <c r="D33" s="16">
        <v>2.2400000000000002</v>
      </c>
      <c r="E33" s="16">
        <v>1.39</v>
      </c>
      <c r="F33" s="12">
        <v>42773</v>
      </c>
      <c r="G33" s="19">
        <v>2.97</v>
      </c>
      <c r="H33" s="18">
        <f t="shared" si="0"/>
        <v>0.32589285714285721</v>
      </c>
      <c r="I33" s="67">
        <f t="shared" si="3"/>
        <v>0.85882352941176432</v>
      </c>
    </row>
    <row r="34" spans="2:9" s="58" customFormat="1" x14ac:dyDescent="0.25">
      <c r="B34" s="10">
        <v>42773</v>
      </c>
      <c r="C34" s="13" t="s">
        <v>127</v>
      </c>
      <c r="D34" s="16">
        <v>1.97</v>
      </c>
      <c r="E34" s="16">
        <v>1.23</v>
      </c>
      <c r="F34" s="12">
        <v>42773</v>
      </c>
      <c r="G34" s="19">
        <v>1.73</v>
      </c>
      <c r="H34" s="18">
        <f t="shared" si="0"/>
        <v>-0.12182741116751272</v>
      </c>
      <c r="I34" s="67">
        <f t="shared" si="3"/>
        <v>-0.32432432432432434</v>
      </c>
    </row>
    <row r="35" spans="2:9" s="58" customFormat="1" x14ac:dyDescent="0.25">
      <c r="B35" s="10">
        <v>42773</v>
      </c>
      <c r="C35" s="13" t="s">
        <v>130</v>
      </c>
      <c r="D35" s="16">
        <v>2.31</v>
      </c>
      <c r="E35" s="16">
        <v>1.62</v>
      </c>
      <c r="F35" s="12">
        <v>42774</v>
      </c>
      <c r="G35" s="19">
        <v>1.98</v>
      </c>
      <c r="H35" s="18">
        <f t="shared" si="0"/>
        <v>-0.1428571428571429</v>
      </c>
      <c r="I35" s="67">
        <f t="shared" si="3"/>
        <v>-0.47826086956521752</v>
      </c>
    </row>
    <row r="36" spans="2:9" s="58" customFormat="1" ht="14.45" x14ac:dyDescent="0.3">
      <c r="B36" s="10">
        <v>42774</v>
      </c>
      <c r="C36" s="13" t="s">
        <v>133</v>
      </c>
      <c r="D36" s="16">
        <v>2.4300000000000002</v>
      </c>
      <c r="E36" s="16">
        <v>1.94</v>
      </c>
      <c r="F36" s="12">
        <v>42774</v>
      </c>
      <c r="G36" s="19">
        <v>2.5</v>
      </c>
      <c r="H36" s="18">
        <f t="shared" si="0"/>
        <v>2.8806584362139898E-2</v>
      </c>
      <c r="I36" s="67">
        <f t="shared" si="3"/>
        <v>0.14285714285714246</v>
      </c>
    </row>
    <row r="37" spans="2:9" x14ac:dyDescent="0.25">
      <c r="B37" s="10">
        <v>42776</v>
      </c>
      <c r="C37" s="13" t="s">
        <v>137</v>
      </c>
      <c r="D37" s="16">
        <v>2.25</v>
      </c>
      <c r="E37" s="16">
        <v>1.52</v>
      </c>
      <c r="F37" s="12">
        <v>42776</v>
      </c>
      <c r="G37" s="19">
        <v>1.97</v>
      </c>
      <c r="H37" s="18">
        <f t="shared" si="0"/>
        <v>-0.12444444444444447</v>
      </c>
      <c r="I37" s="67">
        <f t="shared" si="3"/>
        <v>-0.38356164383561647</v>
      </c>
    </row>
    <row r="38" spans="2:9" x14ac:dyDescent="0.25">
      <c r="B38" s="10">
        <v>42781</v>
      </c>
      <c r="C38" s="13" t="s">
        <v>143</v>
      </c>
      <c r="D38" s="16">
        <v>2.17</v>
      </c>
      <c r="E38" s="16">
        <v>1.47</v>
      </c>
      <c r="F38" s="12">
        <v>42781</v>
      </c>
      <c r="G38" s="19">
        <v>1.77</v>
      </c>
      <c r="H38" s="18">
        <f t="shared" si="0"/>
        <v>-0.18433179723502302</v>
      </c>
      <c r="I38" s="67">
        <f t="shared" si="3"/>
        <v>-0.57142857142857129</v>
      </c>
    </row>
    <row r="39" spans="2:9" x14ac:dyDescent="0.25">
      <c r="B39" s="10">
        <v>42781</v>
      </c>
      <c r="C39" s="13" t="s">
        <v>146</v>
      </c>
      <c r="D39" s="16">
        <v>0.42</v>
      </c>
      <c r="E39" s="16">
        <v>0</v>
      </c>
      <c r="F39" s="12">
        <v>42782</v>
      </c>
      <c r="G39" s="19">
        <v>0.2</v>
      </c>
      <c r="H39" s="18">
        <f t="shared" si="0"/>
        <v>-0.52380952380952372</v>
      </c>
      <c r="I39" s="67">
        <f t="shared" si="3"/>
        <v>-0.52380952380952372</v>
      </c>
    </row>
    <row r="40" spans="2:9" ht="14.45" x14ac:dyDescent="0.3">
      <c r="B40" s="10">
        <v>42786</v>
      </c>
      <c r="C40" s="13" t="s">
        <v>154</v>
      </c>
      <c r="D40" s="16">
        <v>1.43</v>
      </c>
      <c r="E40" s="16">
        <v>0</v>
      </c>
      <c r="F40" s="12">
        <v>42788</v>
      </c>
      <c r="G40" s="19">
        <v>0.72</v>
      </c>
      <c r="H40" s="18">
        <f t="shared" si="0"/>
        <v>-0.49650349650349646</v>
      </c>
      <c r="I40" s="67">
        <f t="shared" si="3"/>
        <v>-0.49650349650349651</v>
      </c>
    </row>
    <row r="41" spans="2:9" s="58" customFormat="1" x14ac:dyDescent="0.25">
      <c r="B41" s="10">
        <v>42788</v>
      </c>
      <c r="C41" s="13" t="s">
        <v>157</v>
      </c>
      <c r="D41" s="16">
        <v>2.0499999999999998</v>
      </c>
      <c r="E41" s="16">
        <v>1.27</v>
      </c>
      <c r="F41" s="12">
        <v>42789</v>
      </c>
      <c r="G41" s="19">
        <v>2.48</v>
      </c>
      <c r="H41" s="18">
        <f t="shared" si="0"/>
        <v>0.2097560975609758</v>
      </c>
      <c r="I41" s="67">
        <f t="shared" si="3"/>
        <v>0.55128205128205165</v>
      </c>
    </row>
    <row r="42" spans="2:9" s="58" customFormat="1" x14ac:dyDescent="0.25">
      <c r="B42" s="10">
        <v>42796</v>
      </c>
      <c r="C42" s="13" t="s">
        <v>168</v>
      </c>
      <c r="D42" s="16">
        <v>2.27</v>
      </c>
      <c r="E42" s="16">
        <v>1.47</v>
      </c>
      <c r="F42" s="12">
        <v>42796</v>
      </c>
      <c r="G42" s="19">
        <v>2.5</v>
      </c>
      <c r="H42" s="18">
        <f t="shared" si="0"/>
        <v>0.1013215859030836</v>
      </c>
      <c r="I42" s="67">
        <f t="shared" si="3"/>
        <v>0.28749999999999998</v>
      </c>
    </row>
    <row r="43" spans="2:9" x14ac:dyDescent="0.25">
      <c r="B43" s="10">
        <v>42797</v>
      </c>
      <c r="C43" s="13" t="s">
        <v>170</v>
      </c>
      <c r="D43" s="16">
        <v>2.21</v>
      </c>
      <c r="E43" s="16">
        <v>1.42</v>
      </c>
      <c r="F43" s="12">
        <v>42797</v>
      </c>
      <c r="G43" s="19">
        <v>2.46</v>
      </c>
      <c r="H43" s="18">
        <f t="shared" si="0"/>
        <v>0.1131221719457014</v>
      </c>
      <c r="I43" s="67">
        <f t="shared" si="3"/>
        <v>0.31645569620253161</v>
      </c>
    </row>
    <row r="44" spans="2:9" ht="14.45" x14ac:dyDescent="0.3">
      <c r="B44" s="10">
        <v>42800</v>
      </c>
      <c r="C44" s="13" t="s">
        <v>174</v>
      </c>
      <c r="D44" s="16">
        <v>2.12</v>
      </c>
      <c r="E44" s="16">
        <v>1.29</v>
      </c>
      <c r="F44" s="12">
        <v>42801</v>
      </c>
      <c r="G44" s="19">
        <v>2.27</v>
      </c>
      <c r="H44" s="18">
        <f t="shared" si="0"/>
        <v>7.0754716981132004E-2</v>
      </c>
      <c r="I44" s="67">
        <f t="shared" si="3"/>
        <v>0.18072289156626495</v>
      </c>
    </row>
    <row r="45" spans="2:9" s="58" customFormat="1" x14ac:dyDescent="0.25">
      <c r="B45" s="10">
        <v>42802</v>
      </c>
      <c r="C45" s="13" t="s">
        <v>181</v>
      </c>
      <c r="D45" s="16">
        <v>2.2999999999999998</v>
      </c>
      <c r="E45" s="16">
        <v>1.51</v>
      </c>
      <c r="F45" s="12">
        <v>42802</v>
      </c>
      <c r="G45" s="19">
        <v>3.05</v>
      </c>
      <c r="H45" s="18">
        <f t="shared" si="0"/>
        <v>0.32608695652173925</v>
      </c>
      <c r="I45" s="67">
        <f t="shared" si="3"/>
        <v>0.94936708860759511</v>
      </c>
    </row>
    <row r="46" spans="2:9" s="58" customFormat="1" x14ac:dyDescent="0.25">
      <c r="B46" s="10">
        <v>42803</v>
      </c>
      <c r="C46" s="13" t="s">
        <v>186</v>
      </c>
      <c r="D46" s="16">
        <v>2.14</v>
      </c>
      <c r="E46" s="16">
        <v>1.34</v>
      </c>
      <c r="F46" s="12">
        <v>42804</v>
      </c>
      <c r="G46" s="19">
        <v>1.88</v>
      </c>
      <c r="H46" s="18">
        <f t="shared" si="0"/>
        <v>-0.12149532710280386</v>
      </c>
      <c r="I46" s="67">
        <f t="shared" si="3"/>
        <v>-0.32500000000000029</v>
      </c>
    </row>
    <row r="47" spans="2:9" x14ac:dyDescent="0.25">
      <c r="B47" s="10">
        <v>42807</v>
      </c>
      <c r="C47" s="13" t="s">
        <v>189</v>
      </c>
      <c r="D47" s="16">
        <v>2.2400000000000002</v>
      </c>
      <c r="E47" s="16">
        <v>0</v>
      </c>
      <c r="F47" s="12">
        <v>42808</v>
      </c>
      <c r="G47" s="19">
        <v>2.08</v>
      </c>
      <c r="H47" s="18">
        <f t="shared" si="0"/>
        <v>-7.1428571428571508E-2</v>
      </c>
      <c r="I47" s="67">
        <f t="shared" si="3"/>
        <v>-7.142857142857148E-2</v>
      </c>
    </row>
    <row r="48" spans="2:9" s="58" customFormat="1" x14ac:dyDescent="0.25">
      <c r="B48" s="10">
        <v>42810</v>
      </c>
      <c r="C48" s="13" t="s">
        <v>198</v>
      </c>
      <c r="D48" s="16">
        <v>1.94</v>
      </c>
      <c r="E48" s="16">
        <v>1.1499999999999999</v>
      </c>
      <c r="F48" s="12">
        <v>42810</v>
      </c>
      <c r="G48" s="19">
        <v>1.86</v>
      </c>
      <c r="H48" s="18">
        <f t="shared" si="0"/>
        <v>-4.123711340206182E-2</v>
      </c>
      <c r="I48" s="67">
        <f t="shared" si="3"/>
        <v>-0.10126582278480993</v>
      </c>
    </row>
    <row r="49" spans="2:9" x14ac:dyDescent="0.25">
      <c r="B49" s="10">
        <v>42814</v>
      </c>
      <c r="C49" s="13" t="s">
        <v>203</v>
      </c>
      <c r="D49" s="16">
        <v>2.75</v>
      </c>
      <c r="E49" s="16">
        <v>1.87</v>
      </c>
      <c r="F49" s="12">
        <v>42815</v>
      </c>
      <c r="G49" s="19">
        <v>2.12</v>
      </c>
      <c r="H49" s="18">
        <f t="shared" si="0"/>
        <v>-0.22909090909090901</v>
      </c>
      <c r="I49" s="67">
        <f t="shared" si="3"/>
        <v>-0.71590909090909083</v>
      </c>
    </row>
    <row r="50" spans="2:9" x14ac:dyDescent="0.25">
      <c r="B50" s="10">
        <v>42816</v>
      </c>
      <c r="C50" s="13" t="s">
        <v>207</v>
      </c>
      <c r="D50" s="16">
        <v>2.25</v>
      </c>
      <c r="E50" s="16">
        <v>1.37</v>
      </c>
      <c r="F50" s="12">
        <v>42816</v>
      </c>
      <c r="G50" s="19">
        <v>2.54</v>
      </c>
      <c r="H50" s="18">
        <f t="shared" si="0"/>
        <v>0.12888888888888883</v>
      </c>
      <c r="I50" s="67">
        <f t="shared" si="3"/>
        <v>0.32954545454545464</v>
      </c>
    </row>
    <row r="51" spans="2:9" x14ac:dyDescent="0.25">
      <c r="B51" s="10">
        <v>42817</v>
      </c>
      <c r="C51" s="13" t="s">
        <v>213</v>
      </c>
      <c r="D51" s="16">
        <v>1.54</v>
      </c>
      <c r="E51" s="16">
        <v>0</v>
      </c>
      <c r="F51" s="12">
        <v>42817</v>
      </c>
      <c r="G51" s="19">
        <v>1.38</v>
      </c>
      <c r="H51" s="18">
        <f t="shared" si="0"/>
        <v>-0.10389610389610393</v>
      </c>
      <c r="I51" s="67">
        <f t="shared" si="3"/>
        <v>-0.10389610389610399</v>
      </c>
    </row>
    <row r="52" spans="2:9" x14ac:dyDescent="0.25">
      <c r="B52" s="10">
        <v>42821</v>
      </c>
      <c r="C52" s="13" t="s">
        <v>217</v>
      </c>
      <c r="D52" s="16">
        <v>2.1800000000000002</v>
      </c>
      <c r="E52" s="16">
        <v>1.24</v>
      </c>
      <c r="F52" s="12">
        <v>42821</v>
      </c>
      <c r="G52" s="19">
        <v>2.71</v>
      </c>
      <c r="H52" s="18">
        <f t="shared" si="0"/>
        <v>0.24311926605504586</v>
      </c>
      <c r="I52" s="67">
        <f t="shared" si="3"/>
        <v>0.5638297872340422</v>
      </c>
    </row>
    <row r="53" spans="2:9" x14ac:dyDescent="0.25">
      <c r="B53" s="10">
        <v>42822</v>
      </c>
      <c r="C53" s="13" t="s">
        <v>219</v>
      </c>
      <c r="D53" s="16">
        <v>2.15</v>
      </c>
      <c r="E53" s="16">
        <v>1.23</v>
      </c>
      <c r="F53" s="12">
        <v>42823</v>
      </c>
      <c r="G53" s="19">
        <v>3.19</v>
      </c>
      <c r="H53" s="18">
        <f t="shared" si="0"/>
        <v>0.48372093023255824</v>
      </c>
      <c r="I53" s="67">
        <f t="shared" si="3"/>
        <v>1.1304347826086958</v>
      </c>
    </row>
    <row r="54" spans="2:9" x14ac:dyDescent="0.25">
      <c r="B54" s="10">
        <v>42824</v>
      </c>
      <c r="C54" s="13" t="s">
        <v>225</v>
      </c>
      <c r="D54" s="16">
        <v>2.14</v>
      </c>
      <c r="E54" s="16">
        <v>1.24</v>
      </c>
      <c r="F54" s="12">
        <v>42825</v>
      </c>
      <c r="G54" s="19">
        <v>2.2000000000000002</v>
      </c>
      <c r="H54" s="18">
        <f t="shared" si="0"/>
        <v>2.8037383177570208E-2</v>
      </c>
      <c r="I54" s="67">
        <f t="shared" si="3"/>
        <v>6.6666666666666721E-2</v>
      </c>
    </row>
    <row r="55" spans="2:9" x14ac:dyDescent="0.25">
      <c r="B55" s="10">
        <v>42828</v>
      </c>
      <c r="C55" s="13" t="s">
        <v>230</v>
      </c>
      <c r="D55" s="16">
        <v>2.44</v>
      </c>
      <c r="E55" s="16">
        <v>1.54</v>
      </c>
      <c r="F55" s="12">
        <v>42829</v>
      </c>
      <c r="G55" s="19">
        <v>2.4</v>
      </c>
      <c r="H55" s="18">
        <f t="shared" si="0"/>
        <v>-1.6393442622950838E-2</v>
      </c>
      <c r="I55" s="67">
        <f t="shared" si="3"/>
        <v>-4.4444444444444488E-2</v>
      </c>
    </row>
    <row r="56" spans="2:9" x14ac:dyDescent="0.25">
      <c r="B56" s="10">
        <v>42832</v>
      </c>
      <c r="C56" s="13" t="s">
        <v>237</v>
      </c>
      <c r="D56" s="16">
        <v>2.8</v>
      </c>
      <c r="E56" s="16">
        <v>1.9</v>
      </c>
      <c r="F56" s="12">
        <v>42832</v>
      </c>
      <c r="G56" s="19">
        <v>2.62</v>
      </c>
      <c r="H56" s="18">
        <f t="shared" si="0"/>
        <v>-6.4285714285714168E-2</v>
      </c>
      <c r="I56" s="67">
        <f t="shared" si="3"/>
        <v>-0.19999999999999971</v>
      </c>
    </row>
    <row r="57" spans="2:9" x14ac:dyDescent="0.25">
      <c r="B57" s="10">
        <v>42835</v>
      </c>
      <c r="C57" s="13" t="s">
        <v>238</v>
      </c>
      <c r="D57" s="16">
        <v>2.21</v>
      </c>
      <c r="E57" s="16">
        <v>1.31</v>
      </c>
      <c r="F57" s="12">
        <v>42836</v>
      </c>
      <c r="G57" s="19">
        <v>1.4</v>
      </c>
      <c r="H57" s="18">
        <f t="shared" si="0"/>
        <v>-0.36651583710407243</v>
      </c>
      <c r="I57" s="67">
        <f t="shared" si="3"/>
        <v>-0.90000000000000013</v>
      </c>
    </row>
    <row r="58" spans="2:9" x14ac:dyDescent="0.25">
      <c r="B58" s="10">
        <v>42836</v>
      </c>
      <c r="C58" s="13" t="s">
        <v>242</v>
      </c>
      <c r="D58" s="16">
        <v>1.98</v>
      </c>
      <c r="E58" s="16">
        <v>1.08</v>
      </c>
      <c r="F58" s="12">
        <v>42837</v>
      </c>
      <c r="G58" s="19">
        <v>1.38</v>
      </c>
      <c r="H58" s="18">
        <f t="shared" si="0"/>
        <v>-0.30303030303030309</v>
      </c>
      <c r="I58" s="67">
        <f t="shared" si="3"/>
        <v>-0.66666666666666685</v>
      </c>
    </row>
    <row r="59" spans="2:9" s="58" customFormat="1" x14ac:dyDescent="0.25">
      <c r="B59" s="10">
        <v>42843</v>
      </c>
      <c r="C59" s="13" t="s">
        <v>248</v>
      </c>
      <c r="D59" s="16">
        <v>2.5499999999999998</v>
      </c>
      <c r="E59" s="16">
        <v>1.65</v>
      </c>
      <c r="F59" s="12">
        <v>42845</v>
      </c>
      <c r="G59" s="19">
        <v>2.14</v>
      </c>
      <c r="H59" s="18">
        <f t="shared" si="0"/>
        <v>-0.16078431372549007</v>
      </c>
      <c r="I59" s="67">
        <f t="shared" si="3"/>
        <v>-0.45555555555555527</v>
      </c>
    </row>
    <row r="60" spans="2:9" x14ac:dyDescent="0.25">
      <c r="B60" s="10">
        <v>42845</v>
      </c>
      <c r="C60" s="13" t="s">
        <v>251</v>
      </c>
      <c r="D60" s="16">
        <v>2.58</v>
      </c>
      <c r="E60" s="16">
        <v>1.69</v>
      </c>
      <c r="F60" s="12">
        <v>42845</v>
      </c>
      <c r="G60" s="19">
        <v>2.33</v>
      </c>
      <c r="H60" s="18">
        <f t="shared" si="0"/>
        <v>-9.68992248062015E-2</v>
      </c>
      <c r="I60" s="67">
        <f t="shared" si="3"/>
        <v>-0.28089887640449435</v>
      </c>
    </row>
    <row r="61" spans="2:9" x14ac:dyDescent="0.25">
      <c r="B61" s="10">
        <v>42851</v>
      </c>
      <c r="C61" s="13" t="s">
        <v>260</v>
      </c>
      <c r="D61" s="16">
        <v>3</v>
      </c>
      <c r="E61" s="16">
        <v>2.23</v>
      </c>
      <c r="F61" s="12">
        <v>42853</v>
      </c>
      <c r="G61" s="19">
        <v>2.5099999999999998</v>
      </c>
      <c r="H61" s="18">
        <f t="shared" si="0"/>
        <v>-0.16333333333333344</v>
      </c>
      <c r="I61" s="67">
        <f t="shared" si="3"/>
        <v>-0.63636363636363658</v>
      </c>
    </row>
    <row r="62" spans="2:9" x14ac:dyDescent="0.25">
      <c r="B62" s="10">
        <v>42857</v>
      </c>
      <c r="C62" s="13" t="s">
        <v>265</v>
      </c>
      <c r="D62" s="16">
        <v>2.46</v>
      </c>
      <c r="E62" s="16">
        <v>1.58</v>
      </c>
      <c r="F62" s="12">
        <v>42858</v>
      </c>
      <c r="G62" s="19">
        <v>2.9</v>
      </c>
      <c r="H62" s="18">
        <f t="shared" si="0"/>
        <v>0.17886178861788626</v>
      </c>
      <c r="I62" s="67">
        <f t="shared" si="3"/>
        <v>0.5</v>
      </c>
    </row>
    <row r="63" spans="2:9" x14ac:dyDescent="0.25">
      <c r="B63" s="10">
        <v>42858</v>
      </c>
      <c r="C63" s="13" t="s">
        <v>268</v>
      </c>
      <c r="D63" s="16">
        <v>2.09</v>
      </c>
      <c r="E63" s="16">
        <v>0</v>
      </c>
      <c r="F63" s="12">
        <v>42860</v>
      </c>
      <c r="G63" s="19">
        <v>2.89</v>
      </c>
      <c r="H63" s="18">
        <f t="shared" si="0"/>
        <v>0.3827751196172251</v>
      </c>
      <c r="I63" s="67">
        <f t="shared" si="3"/>
        <v>0.38277511961722505</v>
      </c>
    </row>
    <row r="64" spans="2:9" x14ac:dyDescent="0.25">
      <c r="B64" s="10">
        <v>42863</v>
      </c>
      <c r="C64" s="13" t="s">
        <v>273</v>
      </c>
      <c r="D64" s="16">
        <v>2.33</v>
      </c>
      <c r="E64" s="16">
        <v>1.37</v>
      </c>
      <c r="F64" s="12">
        <v>42863</v>
      </c>
      <c r="G64" s="19">
        <v>1.36</v>
      </c>
      <c r="H64" s="18">
        <f t="shared" si="0"/>
        <v>-0.41630901287553645</v>
      </c>
      <c r="I64" s="67">
        <f t="shared" si="3"/>
        <v>-1.0104166666666667</v>
      </c>
    </row>
    <row r="65" spans="2:9" x14ac:dyDescent="0.25">
      <c r="B65" s="10">
        <v>42865</v>
      </c>
      <c r="C65" s="13" t="s">
        <v>278</v>
      </c>
      <c r="D65" s="16">
        <v>2.2799999999999998</v>
      </c>
      <c r="E65" s="16">
        <v>1.38</v>
      </c>
      <c r="F65" s="12">
        <v>42866</v>
      </c>
      <c r="G65" s="19">
        <v>1.96</v>
      </c>
      <c r="H65" s="18">
        <f t="shared" si="0"/>
        <v>-0.14035087719298245</v>
      </c>
      <c r="I65" s="67">
        <f t="shared" si="3"/>
        <v>-0.3555555555555554</v>
      </c>
    </row>
    <row r="66" spans="2:9" x14ac:dyDescent="0.25">
      <c r="B66" s="10">
        <v>42870</v>
      </c>
      <c r="C66" s="13" t="s">
        <v>285</v>
      </c>
      <c r="D66" s="16">
        <v>1.99</v>
      </c>
      <c r="E66" s="16">
        <v>0</v>
      </c>
      <c r="F66" s="12">
        <v>42872</v>
      </c>
      <c r="G66" s="19">
        <v>2.73</v>
      </c>
      <c r="H66" s="18">
        <f t="shared" si="0"/>
        <v>0.37185929648241212</v>
      </c>
      <c r="I66" s="67">
        <f t="shared" si="3"/>
        <v>0.37185929648241206</v>
      </c>
    </row>
    <row r="67" spans="2:9" x14ac:dyDescent="0.25">
      <c r="B67" s="10">
        <v>42873</v>
      </c>
      <c r="C67" s="13" t="s">
        <v>289</v>
      </c>
      <c r="D67" s="16">
        <v>2.54</v>
      </c>
      <c r="E67" s="16">
        <v>1.54</v>
      </c>
      <c r="F67" s="12">
        <v>42873</v>
      </c>
      <c r="G67" s="19">
        <v>2.39</v>
      </c>
      <c r="H67" s="18">
        <f t="shared" si="0"/>
        <v>-5.9055118110236227E-2</v>
      </c>
      <c r="I67" s="67">
        <f t="shared" si="3"/>
        <v>-0.14999999999999991</v>
      </c>
    </row>
    <row r="68" spans="2:9" x14ac:dyDescent="0.25">
      <c r="B68" s="10">
        <v>42877</v>
      </c>
      <c r="C68" s="13" t="s">
        <v>292</v>
      </c>
      <c r="D68" s="16">
        <v>2.57</v>
      </c>
      <c r="E68" s="16">
        <v>1.69</v>
      </c>
      <c r="F68" s="12">
        <v>42878</v>
      </c>
      <c r="G68" s="19">
        <v>2.09</v>
      </c>
      <c r="H68" s="18">
        <f t="shared" si="0"/>
        <v>-0.1867704280155642</v>
      </c>
      <c r="I68" s="67">
        <f t="shared" si="3"/>
        <v>-0.54545454545454553</v>
      </c>
    </row>
    <row r="69" spans="2:9" x14ac:dyDescent="0.25">
      <c r="B69" s="10">
        <v>42893</v>
      </c>
      <c r="C69" s="13" t="s">
        <v>292</v>
      </c>
      <c r="D69" s="16">
        <v>2.16</v>
      </c>
      <c r="E69" s="16">
        <v>1.28</v>
      </c>
      <c r="F69" s="12">
        <v>42895</v>
      </c>
      <c r="G69" s="19">
        <v>1.68</v>
      </c>
      <c r="H69" s="18">
        <f t="shared" ref="H69:H132" si="4">(G69/D69-1)</f>
        <v>-0.22222222222222232</v>
      </c>
      <c r="I69" s="67">
        <f t="shared" ref="I69:I97" si="5">(G69-D69)/(D69-E69)</f>
        <v>-0.54545454545454564</v>
      </c>
    </row>
    <row r="70" spans="2:9" x14ac:dyDescent="0.25">
      <c r="B70" s="10">
        <v>42898</v>
      </c>
      <c r="C70" s="13" t="s">
        <v>306</v>
      </c>
      <c r="D70" s="16">
        <v>2.08</v>
      </c>
      <c r="E70" s="16">
        <v>1.18</v>
      </c>
      <c r="F70" s="12">
        <v>42898</v>
      </c>
      <c r="G70" s="19">
        <v>1.1100000000000001</v>
      </c>
      <c r="H70" s="18">
        <f t="shared" si="4"/>
        <v>-0.46634615384615385</v>
      </c>
      <c r="I70" s="67">
        <f t="shared" si="5"/>
        <v>-1.0777777777777775</v>
      </c>
    </row>
    <row r="71" spans="2:9" x14ac:dyDescent="0.25">
      <c r="B71" s="10">
        <v>42898</v>
      </c>
      <c r="C71" s="13" t="s">
        <v>307</v>
      </c>
      <c r="D71" s="16">
        <v>2.0299999999999998</v>
      </c>
      <c r="E71" s="16">
        <v>0</v>
      </c>
      <c r="F71" s="12">
        <v>42900</v>
      </c>
      <c r="G71" s="19">
        <v>3.05</v>
      </c>
      <c r="H71" s="18">
        <f t="shared" si="4"/>
        <v>0.50246305418719217</v>
      </c>
      <c r="I71" s="67">
        <f t="shared" si="5"/>
        <v>0.50246305418719217</v>
      </c>
    </row>
    <row r="72" spans="2:9" x14ac:dyDescent="0.25">
      <c r="B72" s="10">
        <v>42900</v>
      </c>
      <c r="C72" s="13" t="s">
        <v>312</v>
      </c>
      <c r="D72" s="16">
        <v>0.49</v>
      </c>
      <c r="E72" s="16">
        <v>0</v>
      </c>
      <c r="F72" s="12">
        <v>42902</v>
      </c>
      <c r="G72" s="19">
        <v>0</v>
      </c>
      <c r="H72" s="18">
        <f t="shared" si="4"/>
        <v>-1</v>
      </c>
      <c r="I72" s="67">
        <f t="shared" si="5"/>
        <v>-1</v>
      </c>
    </row>
    <row r="73" spans="2:9" x14ac:dyDescent="0.25">
      <c r="B73" s="10">
        <v>42906</v>
      </c>
      <c r="C73" s="13" t="s">
        <v>317</v>
      </c>
      <c r="D73" s="16">
        <v>2.59</v>
      </c>
      <c r="E73" s="16">
        <v>1.91</v>
      </c>
      <c r="F73" s="12">
        <v>42906</v>
      </c>
      <c r="G73" s="19">
        <v>2.2999999999999998</v>
      </c>
      <c r="H73" s="18">
        <f t="shared" si="4"/>
        <v>-0.11196911196911197</v>
      </c>
      <c r="I73" s="67">
        <f t="shared" si="5"/>
        <v>-0.42647058823529421</v>
      </c>
    </row>
    <row r="74" spans="2:9" x14ac:dyDescent="0.25">
      <c r="B74" s="10">
        <v>42906</v>
      </c>
      <c r="C74" s="13" t="s">
        <v>320</v>
      </c>
      <c r="D74" s="16">
        <v>2.58</v>
      </c>
      <c r="E74" s="16">
        <v>1.73</v>
      </c>
      <c r="F74" s="12">
        <v>42907</v>
      </c>
      <c r="G74" s="19">
        <v>3.44</v>
      </c>
      <c r="H74" s="18">
        <f t="shared" si="4"/>
        <v>0.33333333333333326</v>
      </c>
      <c r="I74" s="67">
        <f t="shared" si="5"/>
        <v>1.0117647058823527</v>
      </c>
    </row>
    <row r="75" spans="2:9" x14ac:dyDescent="0.25">
      <c r="B75" s="10">
        <v>42907</v>
      </c>
      <c r="C75" s="13" t="s">
        <v>324</v>
      </c>
      <c r="D75" s="16">
        <v>2.0499999999999998</v>
      </c>
      <c r="E75" s="16">
        <v>1.1399999999999999</v>
      </c>
      <c r="F75" s="12">
        <v>42908</v>
      </c>
      <c r="G75" s="19">
        <v>2.38</v>
      </c>
      <c r="H75" s="18">
        <f t="shared" si="4"/>
        <v>0.1609756097560977</v>
      </c>
      <c r="I75" s="67">
        <f t="shared" si="5"/>
        <v>0.36263736263736274</v>
      </c>
    </row>
    <row r="76" spans="2:9" x14ac:dyDescent="0.25">
      <c r="B76" s="10">
        <v>42909</v>
      </c>
      <c r="C76" s="13" t="s">
        <v>326</v>
      </c>
      <c r="D76" s="16">
        <v>2.71</v>
      </c>
      <c r="E76" s="16">
        <v>0</v>
      </c>
      <c r="F76" s="12">
        <v>42913</v>
      </c>
      <c r="G76" s="19">
        <v>2.23</v>
      </c>
      <c r="H76" s="18">
        <f t="shared" si="4"/>
        <v>-0.17712177121771222</v>
      </c>
      <c r="I76" s="67">
        <f t="shared" si="5"/>
        <v>-0.17712177121771217</v>
      </c>
    </row>
    <row r="77" spans="2:9" x14ac:dyDescent="0.25">
      <c r="B77" s="10">
        <v>42913</v>
      </c>
      <c r="C77" s="13" t="s">
        <v>331</v>
      </c>
      <c r="D77" s="16">
        <v>2.46</v>
      </c>
      <c r="E77" s="16">
        <v>1.81</v>
      </c>
      <c r="F77" s="12">
        <v>42913</v>
      </c>
      <c r="G77" s="19">
        <v>3.26</v>
      </c>
      <c r="H77" s="18">
        <f t="shared" si="4"/>
        <v>0.32520325203252032</v>
      </c>
      <c r="I77" s="67">
        <f t="shared" si="5"/>
        <v>1.2307692307692306</v>
      </c>
    </row>
    <row r="78" spans="2:9" x14ac:dyDescent="0.25">
      <c r="B78" s="10">
        <v>42915</v>
      </c>
      <c r="C78" s="13" t="s">
        <v>335</v>
      </c>
      <c r="D78" s="16">
        <v>2.4500000000000002</v>
      </c>
      <c r="E78" s="16">
        <v>1.55</v>
      </c>
      <c r="F78" s="12">
        <v>42915</v>
      </c>
      <c r="G78" s="19">
        <v>1.54</v>
      </c>
      <c r="H78" s="18">
        <f t="shared" si="4"/>
        <v>-0.37142857142857144</v>
      </c>
      <c r="I78" s="67">
        <f t="shared" si="5"/>
        <v>-1.0111111111111111</v>
      </c>
    </row>
    <row r="79" spans="2:9" x14ac:dyDescent="0.25">
      <c r="B79" s="10">
        <v>42915</v>
      </c>
      <c r="C79" s="13" t="s">
        <v>339</v>
      </c>
      <c r="D79" s="16">
        <v>3.59</v>
      </c>
      <c r="E79" s="16">
        <v>2.74</v>
      </c>
      <c r="F79" s="12">
        <v>42916</v>
      </c>
      <c r="G79" s="19">
        <v>3.65</v>
      </c>
      <c r="H79" s="18">
        <f t="shared" si="4"/>
        <v>1.6713091922005541E-2</v>
      </c>
      <c r="I79" s="67">
        <f t="shared" si="5"/>
        <v>7.0588235294117743E-2</v>
      </c>
    </row>
    <row r="80" spans="2:9" x14ac:dyDescent="0.25">
      <c r="B80" s="10">
        <v>42916</v>
      </c>
      <c r="C80" s="13" t="s">
        <v>341</v>
      </c>
      <c r="D80" s="16">
        <v>2.4700000000000002</v>
      </c>
      <c r="E80" s="16">
        <v>1.52</v>
      </c>
      <c r="F80" s="12">
        <v>42921</v>
      </c>
      <c r="G80" s="19">
        <v>2.68</v>
      </c>
      <c r="H80" s="18">
        <f t="shared" si="4"/>
        <v>8.5020242914979782E-2</v>
      </c>
      <c r="I80" s="67">
        <f t="shared" si="5"/>
        <v>0.22105263157894728</v>
      </c>
    </row>
    <row r="81" spans="2:10" x14ac:dyDescent="0.25">
      <c r="B81" s="10">
        <v>42921</v>
      </c>
      <c r="C81" s="13" t="s">
        <v>346</v>
      </c>
      <c r="D81" s="16">
        <v>1.76</v>
      </c>
      <c r="E81" s="16">
        <v>0.86</v>
      </c>
      <c r="F81" s="12">
        <v>42922</v>
      </c>
      <c r="G81" s="19">
        <v>1.19</v>
      </c>
      <c r="H81" s="18">
        <f t="shared" si="4"/>
        <v>-0.32386363636363635</v>
      </c>
      <c r="I81" s="67">
        <f t="shared" si="5"/>
        <v>-0.63333333333333341</v>
      </c>
    </row>
    <row r="82" spans="2:10" x14ac:dyDescent="0.25">
      <c r="B82" s="10">
        <v>42926</v>
      </c>
      <c r="C82" s="13" t="s">
        <v>351</v>
      </c>
      <c r="D82" s="16">
        <v>2.65</v>
      </c>
      <c r="E82" s="16">
        <v>1.75</v>
      </c>
      <c r="F82" s="12">
        <v>42927</v>
      </c>
      <c r="G82" s="19">
        <v>2.4</v>
      </c>
      <c r="H82" s="18">
        <f t="shared" si="4"/>
        <v>-9.4339622641509413E-2</v>
      </c>
      <c r="I82" s="67">
        <f t="shared" si="5"/>
        <v>-0.27777777777777779</v>
      </c>
      <c r="J82" s="50" t="s">
        <v>29</v>
      </c>
    </row>
    <row r="83" spans="2:10" x14ac:dyDescent="0.25">
      <c r="B83" s="10">
        <v>42928</v>
      </c>
      <c r="C83" s="13" t="s">
        <v>351</v>
      </c>
      <c r="D83" s="16">
        <v>2.79</v>
      </c>
      <c r="E83" s="16">
        <v>1.93</v>
      </c>
      <c r="F83" s="12">
        <v>42929</v>
      </c>
      <c r="G83" s="19">
        <v>4.7</v>
      </c>
      <c r="H83" s="18">
        <f t="shared" si="4"/>
        <v>0.68458781362007182</v>
      </c>
      <c r="I83" s="67">
        <f t="shared" si="5"/>
        <v>2.2209302325581395</v>
      </c>
    </row>
    <row r="84" spans="2:10" x14ac:dyDescent="0.25">
      <c r="B84" s="10">
        <v>42929</v>
      </c>
      <c r="C84" s="13" t="s">
        <v>354</v>
      </c>
      <c r="D84" s="16">
        <v>2.5299999999999998</v>
      </c>
      <c r="E84" s="16">
        <v>1.78</v>
      </c>
      <c r="F84" s="12">
        <v>42933</v>
      </c>
      <c r="G84" s="19">
        <v>2.78</v>
      </c>
      <c r="H84" s="18">
        <f t="shared" si="4"/>
        <v>9.8814229249011953E-2</v>
      </c>
      <c r="I84" s="67">
        <f t="shared" si="5"/>
        <v>0.33333333333333343</v>
      </c>
    </row>
    <row r="85" spans="2:10" x14ac:dyDescent="0.25">
      <c r="B85" s="10">
        <v>42935</v>
      </c>
      <c r="C85" s="13" t="s">
        <v>361</v>
      </c>
      <c r="D85" s="16">
        <v>0.8</v>
      </c>
      <c r="E85" s="16">
        <v>0</v>
      </c>
      <c r="F85" s="12">
        <v>42936</v>
      </c>
      <c r="G85" s="19">
        <v>0.41</v>
      </c>
      <c r="H85" s="18">
        <f t="shared" si="4"/>
        <v>-0.48750000000000004</v>
      </c>
      <c r="I85" s="67">
        <f t="shared" si="5"/>
        <v>-0.48750000000000004</v>
      </c>
    </row>
    <row r="86" spans="2:10" x14ac:dyDescent="0.25">
      <c r="B86" s="10">
        <v>42936</v>
      </c>
      <c r="C86" s="13" t="s">
        <v>363</v>
      </c>
      <c r="D86" s="16">
        <v>2.69</v>
      </c>
      <c r="E86" s="16">
        <v>1.79</v>
      </c>
      <c r="F86" s="12">
        <v>42937</v>
      </c>
      <c r="G86" s="19">
        <v>4.74</v>
      </c>
      <c r="H86" s="18">
        <f t="shared" si="4"/>
        <v>0.76208178438661722</v>
      </c>
      <c r="I86" s="67">
        <f t="shared" si="5"/>
        <v>2.2777777777777781</v>
      </c>
    </row>
    <row r="87" spans="2:10" x14ac:dyDescent="0.25">
      <c r="B87" s="10">
        <v>42940</v>
      </c>
      <c r="C87" s="13" t="s">
        <v>366</v>
      </c>
      <c r="D87" s="16">
        <v>2.11</v>
      </c>
      <c r="E87" s="16">
        <v>1.24</v>
      </c>
      <c r="F87" s="12">
        <v>42940</v>
      </c>
      <c r="G87" s="19">
        <v>2.06</v>
      </c>
      <c r="H87" s="18">
        <f t="shared" si="4"/>
        <v>-2.3696682464454888E-2</v>
      </c>
      <c r="I87" s="67">
        <f t="shared" si="5"/>
        <v>-5.7471264367815897E-2</v>
      </c>
    </row>
    <row r="88" spans="2:10" ht="14.45" x14ac:dyDescent="0.3">
      <c r="B88" s="10">
        <v>42941</v>
      </c>
      <c r="C88" s="13" t="s">
        <v>369</v>
      </c>
      <c r="D88" s="16">
        <v>1.98</v>
      </c>
      <c r="E88" s="16">
        <v>1.08</v>
      </c>
      <c r="F88" s="12">
        <v>42941</v>
      </c>
      <c r="G88" s="19">
        <v>2.39</v>
      </c>
      <c r="H88" s="18">
        <f t="shared" si="4"/>
        <v>0.20707070707070718</v>
      </c>
      <c r="I88" s="67">
        <f t="shared" si="5"/>
        <v>0.45555555555555577</v>
      </c>
    </row>
    <row r="89" spans="2:10" x14ac:dyDescent="0.25">
      <c r="B89" s="10">
        <v>42943</v>
      </c>
      <c r="C89" s="13" t="s">
        <v>375</v>
      </c>
      <c r="D89" s="16">
        <v>2.16</v>
      </c>
      <c r="E89" s="16">
        <v>1.31</v>
      </c>
      <c r="F89" s="12">
        <v>42943</v>
      </c>
      <c r="G89" s="19">
        <v>2.65</v>
      </c>
      <c r="H89" s="18">
        <f t="shared" si="4"/>
        <v>0.22685185185185164</v>
      </c>
      <c r="I89" s="67">
        <f t="shared" si="5"/>
        <v>0.57647058823529373</v>
      </c>
    </row>
    <row r="90" spans="2:10" ht="14.45" x14ac:dyDescent="0.3">
      <c r="B90" s="10">
        <v>42944</v>
      </c>
      <c r="C90" s="13" t="s">
        <v>380</v>
      </c>
      <c r="D90" s="16">
        <v>2.2200000000000002</v>
      </c>
      <c r="E90" s="16">
        <v>1.33</v>
      </c>
      <c r="F90" s="12">
        <v>42947</v>
      </c>
      <c r="G90" s="19">
        <v>2.1800000000000002</v>
      </c>
      <c r="H90" s="18">
        <f t="shared" si="4"/>
        <v>-1.8018018018018056E-2</v>
      </c>
      <c r="I90" s="67">
        <f t="shared" si="5"/>
        <v>-4.4943820224719135E-2</v>
      </c>
    </row>
    <row r="91" spans="2:10" x14ac:dyDescent="0.25">
      <c r="B91" s="10">
        <v>42948</v>
      </c>
      <c r="C91" s="13" t="s">
        <v>382</v>
      </c>
      <c r="D91" s="16">
        <v>2.4300000000000002</v>
      </c>
      <c r="E91" s="16">
        <v>1.53</v>
      </c>
      <c r="F91" s="12">
        <v>42948</v>
      </c>
      <c r="G91" s="19">
        <v>3.52</v>
      </c>
      <c r="H91" s="18">
        <f t="shared" si="4"/>
        <v>0.44855967078189285</v>
      </c>
      <c r="I91" s="67">
        <f t="shared" si="5"/>
        <v>1.2111111111111108</v>
      </c>
    </row>
    <row r="92" spans="2:10" x14ac:dyDescent="0.25">
      <c r="B92" s="10">
        <v>42950</v>
      </c>
      <c r="C92" s="13" t="s">
        <v>388</v>
      </c>
      <c r="D92" s="16">
        <v>1.76</v>
      </c>
      <c r="E92" s="16">
        <v>0.85</v>
      </c>
      <c r="F92" s="12">
        <v>42950</v>
      </c>
      <c r="G92" s="19">
        <v>1.68</v>
      </c>
      <c r="H92" s="18">
        <f t="shared" si="4"/>
        <v>-4.5454545454545525E-2</v>
      </c>
      <c r="I92" s="67">
        <f t="shared" si="5"/>
        <v>-8.7912087912087988E-2</v>
      </c>
    </row>
    <row r="93" spans="2:10" ht="14.45" x14ac:dyDescent="0.3">
      <c r="B93" s="10">
        <v>42951</v>
      </c>
      <c r="C93" s="13" t="s">
        <v>389</v>
      </c>
      <c r="D93" s="16">
        <v>2.27</v>
      </c>
      <c r="E93" s="16">
        <v>1.36</v>
      </c>
      <c r="F93" s="12">
        <v>42951</v>
      </c>
      <c r="G93" s="19">
        <v>1.36</v>
      </c>
      <c r="H93" s="18">
        <f t="shared" si="4"/>
        <v>-0.40088105726872247</v>
      </c>
      <c r="I93" s="67">
        <f t="shared" si="5"/>
        <v>-1</v>
      </c>
    </row>
    <row r="94" spans="2:10" x14ac:dyDescent="0.25">
      <c r="B94" s="10">
        <v>42955</v>
      </c>
      <c r="C94" s="13" t="s">
        <v>395</v>
      </c>
      <c r="D94" s="16">
        <v>2.8</v>
      </c>
      <c r="E94" s="16">
        <v>1.95</v>
      </c>
      <c r="F94" s="12">
        <v>42955</v>
      </c>
      <c r="G94" s="19">
        <v>1.93</v>
      </c>
      <c r="H94" s="18">
        <f t="shared" si="4"/>
        <v>-0.31071428571428572</v>
      </c>
      <c r="I94" s="67">
        <f t="shared" si="5"/>
        <v>-1.0235294117647058</v>
      </c>
    </row>
    <row r="95" spans="2:10" x14ac:dyDescent="0.25">
      <c r="B95" s="10">
        <v>42956</v>
      </c>
      <c r="C95" s="13" t="s">
        <v>398</v>
      </c>
      <c r="D95" s="16">
        <v>2.0299999999999998</v>
      </c>
      <c r="E95" s="16">
        <v>1.1299999999999999</v>
      </c>
      <c r="F95" s="12">
        <v>42957</v>
      </c>
      <c r="G95" s="19">
        <v>2.13</v>
      </c>
      <c r="H95" s="18">
        <f t="shared" si="4"/>
        <v>4.9261083743842304E-2</v>
      </c>
      <c r="I95" s="67">
        <f t="shared" si="5"/>
        <v>0.11111111111111122</v>
      </c>
    </row>
    <row r="96" spans="2:10" x14ac:dyDescent="0.25">
      <c r="B96" s="10">
        <v>39304</v>
      </c>
      <c r="C96" s="13" t="s">
        <v>400</v>
      </c>
      <c r="D96" s="16">
        <v>2.23</v>
      </c>
      <c r="E96" s="16">
        <v>1.28</v>
      </c>
      <c r="F96" s="12">
        <v>42957</v>
      </c>
      <c r="G96" s="19">
        <v>1.27</v>
      </c>
      <c r="H96" s="18">
        <f t="shared" si="4"/>
        <v>-0.43049327354260092</v>
      </c>
      <c r="I96" s="67">
        <f t="shared" si="5"/>
        <v>-1.0105263157894737</v>
      </c>
    </row>
    <row r="97" spans="2:9" x14ac:dyDescent="0.25">
      <c r="B97" s="10">
        <v>39304</v>
      </c>
      <c r="C97" s="13" t="s">
        <v>403</v>
      </c>
      <c r="D97" s="16">
        <v>1.42</v>
      </c>
      <c r="E97" s="16">
        <v>0</v>
      </c>
      <c r="F97" s="12">
        <v>42958</v>
      </c>
      <c r="G97" s="19">
        <v>1.19</v>
      </c>
      <c r="H97" s="18">
        <f t="shared" si="4"/>
        <v>-0.1619718309859155</v>
      </c>
      <c r="I97" s="67">
        <f t="shared" si="5"/>
        <v>-0.1619718309859155</v>
      </c>
    </row>
    <row r="98" spans="2:9" x14ac:dyDescent="0.25">
      <c r="B98" s="10">
        <v>39308</v>
      </c>
      <c r="C98" s="13" t="s">
        <v>405</v>
      </c>
      <c r="D98" s="16">
        <v>3.13</v>
      </c>
      <c r="E98" s="16">
        <v>2.23</v>
      </c>
      <c r="F98" s="12">
        <v>42961</v>
      </c>
      <c r="G98" s="19">
        <v>3.49</v>
      </c>
      <c r="H98" s="18">
        <f t="shared" si="4"/>
        <v>0.11501597444089473</v>
      </c>
      <c r="I98" s="67">
        <f t="shared" ref="I98:I124" si="6">(G98-D98)/(D98-E98)</f>
        <v>0.40000000000000041</v>
      </c>
    </row>
    <row r="99" spans="2:9" x14ac:dyDescent="0.25">
      <c r="B99" s="10">
        <v>39308</v>
      </c>
      <c r="C99" s="13" t="s">
        <v>407</v>
      </c>
      <c r="D99" s="16">
        <v>1.31</v>
      </c>
      <c r="E99" s="16">
        <v>0</v>
      </c>
      <c r="F99" s="12">
        <v>42963</v>
      </c>
      <c r="G99" s="19">
        <v>0.92</v>
      </c>
      <c r="H99" s="18">
        <f t="shared" si="4"/>
        <v>-0.29770992366412219</v>
      </c>
      <c r="I99" s="67">
        <f t="shared" si="6"/>
        <v>-0.29770992366412213</v>
      </c>
    </row>
    <row r="100" spans="2:9" x14ac:dyDescent="0.25">
      <c r="B100" s="10">
        <v>39311</v>
      </c>
      <c r="C100" s="13" t="s">
        <v>411</v>
      </c>
      <c r="D100" s="16">
        <v>2.57</v>
      </c>
      <c r="E100" s="16">
        <v>1.71</v>
      </c>
      <c r="F100" s="12">
        <v>42964</v>
      </c>
      <c r="G100" s="19">
        <v>2.97</v>
      </c>
      <c r="H100" s="18">
        <f t="shared" si="4"/>
        <v>0.15564202334630362</v>
      </c>
      <c r="I100" s="67">
        <f t="shared" si="6"/>
        <v>0.46511627906976794</v>
      </c>
    </row>
    <row r="101" spans="2:9" x14ac:dyDescent="0.25">
      <c r="B101" s="10">
        <v>42965</v>
      </c>
      <c r="C101" s="13" t="s">
        <v>416</v>
      </c>
      <c r="D101" s="16">
        <v>2.13</v>
      </c>
      <c r="E101" s="16">
        <v>1.28</v>
      </c>
      <c r="F101" s="12">
        <v>42965</v>
      </c>
      <c r="G101" s="19">
        <v>2.69</v>
      </c>
      <c r="H101" s="18">
        <f t="shared" si="4"/>
        <v>0.26291079812206575</v>
      </c>
      <c r="I101" s="67">
        <f t="shared" si="6"/>
        <v>0.65882352941176492</v>
      </c>
    </row>
    <row r="102" spans="2:9" x14ac:dyDescent="0.25">
      <c r="B102" s="10">
        <v>42965</v>
      </c>
      <c r="C102" s="13" t="s">
        <v>418</v>
      </c>
      <c r="D102" s="16">
        <v>1.31</v>
      </c>
      <c r="E102" s="16">
        <v>0</v>
      </c>
      <c r="F102" s="12">
        <v>42968</v>
      </c>
      <c r="G102" s="19">
        <v>1.38</v>
      </c>
      <c r="H102" s="18">
        <f t="shared" si="4"/>
        <v>5.3435114503816772E-2</v>
      </c>
      <c r="I102" s="67">
        <f t="shared" si="6"/>
        <v>5.3435114503816668E-2</v>
      </c>
    </row>
    <row r="103" spans="2:9" x14ac:dyDescent="0.25">
      <c r="B103" s="10">
        <v>39315</v>
      </c>
      <c r="C103" s="13" t="s">
        <v>421</v>
      </c>
      <c r="D103" s="16">
        <v>1.63</v>
      </c>
      <c r="E103" s="16">
        <v>0.73</v>
      </c>
      <c r="F103" s="12">
        <v>42969</v>
      </c>
      <c r="G103" s="19">
        <v>2.5</v>
      </c>
      <c r="H103" s="18">
        <f t="shared" si="4"/>
        <v>0.53374233128834359</v>
      </c>
      <c r="I103" s="67">
        <f t="shared" si="6"/>
        <v>0.9666666666666669</v>
      </c>
    </row>
    <row r="104" spans="2:9" x14ac:dyDescent="0.25">
      <c r="B104" s="10">
        <v>42970</v>
      </c>
      <c r="C104" s="13" t="s">
        <v>427</v>
      </c>
      <c r="D104" s="16">
        <v>2.4900000000000002</v>
      </c>
      <c r="E104" s="16">
        <v>1.59</v>
      </c>
      <c r="F104" s="12">
        <v>42971</v>
      </c>
      <c r="G104" s="19">
        <v>2.33</v>
      </c>
      <c r="H104" s="18">
        <f t="shared" si="4"/>
        <v>-6.4257028112449821E-2</v>
      </c>
      <c r="I104" s="67">
        <f t="shared" si="6"/>
        <v>-0.1777777777777779</v>
      </c>
    </row>
    <row r="105" spans="2:9" x14ac:dyDescent="0.25">
      <c r="B105" s="10">
        <v>42975</v>
      </c>
      <c r="C105" s="13" t="s">
        <v>431</v>
      </c>
      <c r="D105" s="16">
        <v>1.94</v>
      </c>
      <c r="E105" s="16">
        <v>1.04</v>
      </c>
      <c r="F105" s="12">
        <v>42975</v>
      </c>
      <c r="G105" s="19">
        <v>1.35</v>
      </c>
      <c r="H105" s="18">
        <f t="shared" si="4"/>
        <v>-0.3041237113402061</v>
      </c>
      <c r="I105" s="67">
        <f t="shared" si="6"/>
        <v>-0.65555555555555545</v>
      </c>
    </row>
    <row r="106" spans="2:9" x14ac:dyDescent="0.25">
      <c r="B106" s="10">
        <v>42976</v>
      </c>
      <c r="C106" s="13" t="s">
        <v>431</v>
      </c>
      <c r="D106" s="16">
        <v>2.31</v>
      </c>
      <c r="E106" s="16">
        <v>1.41</v>
      </c>
      <c r="F106" s="12">
        <v>42976</v>
      </c>
      <c r="G106" s="19">
        <v>3.85</v>
      </c>
      <c r="H106" s="18">
        <f t="shared" si="4"/>
        <v>0.66666666666666674</v>
      </c>
      <c r="I106" s="67">
        <f t="shared" si="6"/>
        <v>1.7111111111111108</v>
      </c>
    </row>
    <row r="107" spans="2:9" x14ac:dyDescent="0.25">
      <c r="B107" s="10">
        <v>42976</v>
      </c>
      <c r="C107" s="13" t="s">
        <v>435</v>
      </c>
      <c r="D107" s="16">
        <v>2.21</v>
      </c>
      <c r="E107" s="16">
        <v>1.51</v>
      </c>
      <c r="F107" s="12">
        <v>42977</v>
      </c>
      <c r="G107" s="19">
        <v>1.07</v>
      </c>
      <c r="H107" s="18">
        <f t="shared" si="4"/>
        <v>-0.51583710407239813</v>
      </c>
      <c r="I107" s="67">
        <f t="shared" si="6"/>
        <v>-1.6285714285714286</v>
      </c>
    </row>
    <row r="108" spans="2:9" x14ac:dyDescent="0.25">
      <c r="B108" s="10">
        <v>39324</v>
      </c>
      <c r="C108" s="13" t="s">
        <v>437</v>
      </c>
      <c r="D108" s="16">
        <v>2.31</v>
      </c>
      <c r="E108" s="16">
        <v>1.4</v>
      </c>
      <c r="F108" s="12">
        <v>42978</v>
      </c>
      <c r="G108" s="19">
        <v>2.67</v>
      </c>
      <c r="H108" s="18">
        <f t="shared" si="4"/>
        <v>0.1558441558441559</v>
      </c>
      <c r="I108" s="67">
        <f t="shared" si="6"/>
        <v>0.39560439560439542</v>
      </c>
    </row>
    <row r="109" spans="2:9" x14ac:dyDescent="0.25">
      <c r="B109" s="10">
        <v>39325</v>
      </c>
      <c r="C109" s="13" t="s">
        <v>438</v>
      </c>
      <c r="D109" s="16">
        <v>2.19</v>
      </c>
      <c r="E109" s="16">
        <v>1.66</v>
      </c>
      <c r="F109" s="12">
        <v>42978</v>
      </c>
      <c r="G109" s="19">
        <v>1.68</v>
      </c>
      <c r="H109" s="18">
        <f t="shared" si="4"/>
        <v>-0.23287671232876717</v>
      </c>
      <c r="I109" s="67">
        <f t="shared" si="6"/>
        <v>-0.96226415094339623</v>
      </c>
    </row>
    <row r="110" spans="2:9" x14ac:dyDescent="0.25">
      <c r="B110" s="10">
        <v>42982</v>
      </c>
      <c r="C110" s="13" t="s">
        <v>438</v>
      </c>
      <c r="D110" s="16">
        <v>1.95</v>
      </c>
      <c r="E110" s="16">
        <v>1.04</v>
      </c>
      <c r="F110" s="12">
        <v>42982</v>
      </c>
      <c r="G110" s="19">
        <v>2.19</v>
      </c>
      <c r="H110" s="18">
        <f t="shared" si="4"/>
        <v>0.12307692307692308</v>
      </c>
      <c r="I110" s="67">
        <f t="shared" si="6"/>
        <v>0.26373626373626374</v>
      </c>
    </row>
    <row r="111" spans="2:9" x14ac:dyDescent="0.25">
      <c r="B111" s="114">
        <v>42983</v>
      </c>
      <c r="C111" s="115" t="s">
        <v>443</v>
      </c>
      <c r="D111" s="116">
        <v>2.46</v>
      </c>
      <c r="E111" s="116">
        <v>1.54</v>
      </c>
      <c r="F111" s="117">
        <v>42983</v>
      </c>
      <c r="G111" s="118">
        <v>1.55</v>
      </c>
      <c r="H111" s="119">
        <f t="shared" si="4"/>
        <v>-0.36991869918699183</v>
      </c>
      <c r="I111" s="120">
        <f t="shared" si="6"/>
        <v>-0.98913043478260865</v>
      </c>
    </row>
    <row r="112" spans="2:9" x14ac:dyDescent="0.25">
      <c r="B112" s="121">
        <v>42983</v>
      </c>
      <c r="C112" s="122" t="s">
        <v>445</v>
      </c>
      <c r="D112" s="123">
        <v>0.45</v>
      </c>
      <c r="E112" s="123">
        <v>0</v>
      </c>
      <c r="F112" s="124">
        <v>42984</v>
      </c>
      <c r="G112" s="125">
        <v>0.85</v>
      </c>
      <c r="H112" s="126">
        <f t="shared" si="4"/>
        <v>0.88888888888888884</v>
      </c>
      <c r="I112" s="127">
        <f t="shared" si="6"/>
        <v>0.88888888888888884</v>
      </c>
    </row>
    <row r="113" spans="2:9" x14ac:dyDescent="0.25">
      <c r="B113" s="10">
        <v>42985</v>
      </c>
      <c r="C113" s="13" t="s">
        <v>447</v>
      </c>
      <c r="D113" s="16">
        <v>1.55</v>
      </c>
      <c r="E113" s="16">
        <v>0</v>
      </c>
      <c r="F113" s="12">
        <v>42990</v>
      </c>
      <c r="G113" s="19">
        <v>3.25</v>
      </c>
      <c r="H113" s="18">
        <f t="shared" si="4"/>
        <v>1.096774193548387</v>
      </c>
      <c r="I113" s="67">
        <f t="shared" si="6"/>
        <v>1.096774193548387</v>
      </c>
    </row>
    <row r="114" spans="2:9" x14ac:dyDescent="0.25">
      <c r="B114" s="10">
        <v>42990</v>
      </c>
      <c r="C114" s="13" t="s">
        <v>459</v>
      </c>
      <c r="D114" s="16">
        <v>3.24</v>
      </c>
      <c r="E114" s="16">
        <v>0</v>
      </c>
      <c r="F114" s="12">
        <v>42993</v>
      </c>
      <c r="G114" s="19">
        <v>3.16</v>
      </c>
      <c r="H114" s="18">
        <f t="shared" si="4"/>
        <v>-2.4691358024691357E-2</v>
      </c>
      <c r="I114" s="67">
        <f t="shared" si="6"/>
        <v>-2.4691358024691377E-2</v>
      </c>
    </row>
    <row r="115" spans="2:9" x14ac:dyDescent="0.25">
      <c r="B115" s="10">
        <v>42997</v>
      </c>
      <c r="C115" s="13" t="s">
        <v>464</v>
      </c>
      <c r="D115" s="16">
        <v>2.1800000000000002</v>
      </c>
      <c r="E115" s="16">
        <v>1.29</v>
      </c>
      <c r="F115" s="12">
        <v>42998</v>
      </c>
      <c r="G115" s="19">
        <v>1.92</v>
      </c>
      <c r="H115" s="18">
        <f t="shared" si="4"/>
        <v>-0.11926605504587162</v>
      </c>
      <c r="I115" s="67">
        <f t="shared" si="6"/>
        <v>-0.29213483146067437</v>
      </c>
    </row>
    <row r="116" spans="2:9" x14ac:dyDescent="0.25">
      <c r="B116" s="10">
        <v>42999</v>
      </c>
      <c r="C116" s="13" t="s">
        <v>466</v>
      </c>
      <c r="D116" s="16">
        <v>2.48</v>
      </c>
      <c r="E116" s="16">
        <v>0</v>
      </c>
      <c r="F116" s="12">
        <v>43000</v>
      </c>
      <c r="G116" s="19">
        <v>2.83</v>
      </c>
      <c r="H116" s="18">
        <f t="shared" si="4"/>
        <v>0.1411290322580645</v>
      </c>
      <c r="I116" s="67">
        <f t="shared" si="6"/>
        <v>0.14112903225806456</v>
      </c>
    </row>
    <row r="117" spans="2:9" x14ac:dyDescent="0.25">
      <c r="B117" s="10">
        <v>43003</v>
      </c>
      <c r="C117" s="13" t="s">
        <v>530</v>
      </c>
      <c r="D117" s="16">
        <v>2.34</v>
      </c>
      <c r="E117" s="16">
        <v>1.76</v>
      </c>
      <c r="F117" s="12">
        <v>43005</v>
      </c>
      <c r="G117" s="19">
        <v>2.87</v>
      </c>
      <c r="H117" s="18">
        <f t="shared" si="4"/>
        <v>0.22649572649572658</v>
      </c>
      <c r="I117" s="67">
        <f t="shared" si="6"/>
        <v>0.91379310344827658</v>
      </c>
    </row>
    <row r="118" spans="2:9" x14ac:dyDescent="0.25">
      <c r="B118" s="10">
        <v>43012</v>
      </c>
      <c r="C118" s="13" t="s">
        <v>474</v>
      </c>
      <c r="D118" s="16">
        <v>2</v>
      </c>
      <c r="E118" s="16">
        <v>1.05</v>
      </c>
      <c r="F118" s="12">
        <v>43012</v>
      </c>
      <c r="G118" s="19">
        <v>2.42</v>
      </c>
      <c r="H118" s="18">
        <f t="shared" si="4"/>
        <v>0.20999999999999996</v>
      </c>
      <c r="I118" s="67">
        <f t="shared" si="6"/>
        <v>0.44210526315789467</v>
      </c>
    </row>
    <row r="119" spans="2:9" x14ac:dyDescent="0.25">
      <c r="B119" s="10">
        <v>43013</v>
      </c>
      <c r="C119" s="13" t="s">
        <v>478</v>
      </c>
      <c r="D119" s="16">
        <v>2.74</v>
      </c>
      <c r="E119" s="16">
        <v>2.04</v>
      </c>
      <c r="F119" s="12">
        <v>43014</v>
      </c>
      <c r="G119" s="19">
        <v>3.07</v>
      </c>
      <c r="H119" s="18">
        <f t="shared" si="4"/>
        <v>0.12043795620437936</v>
      </c>
      <c r="I119" s="67">
        <f t="shared" si="6"/>
        <v>0.47142857142857075</v>
      </c>
    </row>
    <row r="120" spans="2:9" x14ac:dyDescent="0.25">
      <c r="B120" s="10">
        <v>43017</v>
      </c>
      <c r="C120" s="13" t="s">
        <v>483</v>
      </c>
      <c r="D120" s="16">
        <v>2.39</v>
      </c>
      <c r="E120" s="16">
        <v>1.6</v>
      </c>
      <c r="F120" s="12">
        <v>43018</v>
      </c>
      <c r="G120" s="19">
        <v>1.91</v>
      </c>
      <c r="H120" s="18">
        <f t="shared" si="4"/>
        <v>-0.20083682008368209</v>
      </c>
      <c r="I120" s="67">
        <f t="shared" si="6"/>
        <v>-0.607594936708861</v>
      </c>
    </row>
    <row r="121" spans="2:9" x14ac:dyDescent="0.25">
      <c r="B121" s="10">
        <v>43020</v>
      </c>
      <c r="C121" s="13" t="s">
        <v>483</v>
      </c>
      <c r="D121" s="16">
        <v>2.33</v>
      </c>
      <c r="E121" s="16">
        <v>1.58</v>
      </c>
      <c r="F121" s="12">
        <v>43024</v>
      </c>
      <c r="G121" s="19">
        <v>2.71</v>
      </c>
      <c r="H121" s="18">
        <f t="shared" si="4"/>
        <v>0.16309012875536477</v>
      </c>
      <c r="I121" s="67">
        <f t="shared" si="6"/>
        <v>0.50666666666666649</v>
      </c>
    </row>
    <row r="122" spans="2:9" x14ac:dyDescent="0.25">
      <c r="B122" s="10">
        <v>43025</v>
      </c>
      <c r="C122" s="13" t="s">
        <v>494</v>
      </c>
      <c r="D122" s="16">
        <v>0.37</v>
      </c>
      <c r="E122" s="16">
        <v>0</v>
      </c>
      <c r="F122" s="12">
        <v>43027</v>
      </c>
      <c r="G122" s="19">
        <v>0.6</v>
      </c>
      <c r="H122" s="18">
        <f t="shared" si="4"/>
        <v>0.62162162162162149</v>
      </c>
      <c r="I122" s="67">
        <f t="shared" si="6"/>
        <v>0.6216216216216216</v>
      </c>
    </row>
    <row r="123" spans="2:9" x14ac:dyDescent="0.25">
      <c r="B123" s="10">
        <v>43027</v>
      </c>
      <c r="C123" s="13" t="s">
        <v>496</v>
      </c>
      <c r="D123" s="16">
        <v>1.02</v>
      </c>
      <c r="E123" s="16">
        <v>0</v>
      </c>
      <c r="F123" s="12">
        <v>43032</v>
      </c>
      <c r="G123" s="19">
        <v>0.7</v>
      </c>
      <c r="H123" s="18">
        <f t="shared" si="4"/>
        <v>-0.31372549019607854</v>
      </c>
      <c r="I123" s="67">
        <f t="shared" si="6"/>
        <v>-0.31372549019607848</v>
      </c>
    </row>
    <row r="124" spans="2:9" x14ac:dyDescent="0.25">
      <c r="B124" s="10">
        <v>43031</v>
      </c>
      <c r="C124" s="13" t="s">
        <v>502</v>
      </c>
      <c r="D124" s="16">
        <v>2.84</v>
      </c>
      <c r="E124" s="16">
        <v>2.14</v>
      </c>
      <c r="F124" s="12">
        <v>43032</v>
      </c>
      <c r="G124" s="19">
        <v>2.2000000000000002</v>
      </c>
      <c r="H124" s="18">
        <f t="shared" si="4"/>
        <v>-0.22535211267605626</v>
      </c>
      <c r="I124" s="67">
        <f t="shared" si="6"/>
        <v>-0.91428571428571415</v>
      </c>
    </row>
    <row r="125" spans="2:9" x14ac:dyDescent="0.25">
      <c r="B125" s="10" t="s">
        <v>516</v>
      </c>
      <c r="C125" s="13" t="s">
        <v>517</v>
      </c>
      <c r="D125" s="16">
        <v>2.1549999999999998</v>
      </c>
      <c r="E125" s="16">
        <v>0</v>
      </c>
      <c r="F125" s="12">
        <v>39393</v>
      </c>
      <c r="G125" s="19">
        <v>1.77</v>
      </c>
      <c r="H125" s="18">
        <f t="shared" si="4"/>
        <v>-0.17865429234338737</v>
      </c>
      <c r="I125" s="67">
        <f>(G125-D125)/(D125-E125)</f>
        <v>-0.17865429234338739</v>
      </c>
    </row>
    <row r="126" spans="2:9" x14ac:dyDescent="0.25">
      <c r="B126" s="10">
        <v>43046</v>
      </c>
      <c r="C126" s="13" t="s">
        <v>526</v>
      </c>
      <c r="D126" s="16">
        <v>2.64</v>
      </c>
      <c r="E126" s="16">
        <v>1.78</v>
      </c>
      <c r="F126" s="12">
        <v>43046</v>
      </c>
      <c r="G126" s="19">
        <v>3.5</v>
      </c>
      <c r="H126" s="18">
        <f t="shared" si="4"/>
        <v>0.32575757575757569</v>
      </c>
      <c r="I126" s="67">
        <f t="shared" ref="I126:I146" si="7">(G126-D126)/(D126-E126)</f>
        <v>0.99999999999999978</v>
      </c>
    </row>
    <row r="127" spans="2:9" x14ac:dyDescent="0.25">
      <c r="B127" s="10">
        <v>43048</v>
      </c>
      <c r="C127" s="13" t="s">
        <v>529</v>
      </c>
      <c r="D127" s="16">
        <v>2.15</v>
      </c>
      <c r="E127" s="16">
        <v>1.28</v>
      </c>
      <c r="F127" s="12">
        <v>43048</v>
      </c>
      <c r="G127" s="19">
        <v>1.58</v>
      </c>
      <c r="H127" s="18">
        <f t="shared" si="4"/>
        <v>-0.26511627906976742</v>
      </c>
      <c r="I127" s="67">
        <f t="shared" si="7"/>
        <v>-0.65517241379310331</v>
      </c>
    </row>
    <row r="128" spans="2:9" x14ac:dyDescent="0.25">
      <c r="B128" s="10">
        <v>43048</v>
      </c>
      <c r="C128" s="13" t="s">
        <v>531</v>
      </c>
      <c r="D128" s="16">
        <v>1.9</v>
      </c>
      <c r="E128" s="16">
        <v>1.04</v>
      </c>
      <c r="F128" s="12">
        <v>43048</v>
      </c>
      <c r="G128" s="19">
        <v>2.0499999999999998</v>
      </c>
      <c r="H128" s="18">
        <f t="shared" si="4"/>
        <v>7.8947368421052655E-2</v>
      </c>
      <c r="I128" s="67">
        <f t="shared" si="7"/>
        <v>0.17441860465116271</v>
      </c>
    </row>
    <row r="129" spans="2:9" x14ac:dyDescent="0.25">
      <c r="B129" s="10">
        <v>43049</v>
      </c>
      <c r="C129" s="13" t="s">
        <v>533</v>
      </c>
      <c r="D129" s="16">
        <v>1.31</v>
      </c>
      <c r="E129" s="16">
        <v>0</v>
      </c>
      <c r="F129" s="12">
        <v>43049</v>
      </c>
      <c r="G129" s="19">
        <v>1.46</v>
      </c>
      <c r="H129" s="18">
        <f t="shared" si="4"/>
        <v>0.11450381679389299</v>
      </c>
      <c r="I129" s="67">
        <f t="shared" si="7"/>
        <v>0.11450381679389306</v>
      </c>
    </row>
    <row r="130" spans="2:9" x14ac:dyDescent="0.25">
      <c r="B130" s="10">
        <v>43052</v>
      </c>
      <c r="C130" s="13" t="s">
        <v>557</v>
      </c>
      <c r="D130" s="16">
        <v>2.12</v>
      </c>
      <c r="E130" s="16">
        <v>1.21</v>
      </c>
      <c r="F130" s="12">
        <v>43052</v>
      </c>
      <c r="G130" s="19">
        <v>1.22</v>
      </c>
      <c r="H130" s="18">
        <f t="shared" si="4"/>
        <v>-0.42452830188679247</v>
      </c>
      <c r="I130" s="67">
        <f t="shared" si="7"/>
        <v>-0.98901098901098905</v>
      </c>
    </row>
    <row r="131" spans="2:9" s="58" customFormat="1" x14ac:dyDescent="0.25">
      <c r="B131" s="10">
        <v>43054</v>
      </c>
      <c r="C131" s="13" t="s">
        <v>541</v>
      </c>
      <c r="D131" s="16">
        <v>2.67</v>
      </c>
      <c r="E131" s="16">
        <v>1.8</v>
      </c>
      <c r="F131" s="12">
        <v>43054</v>
      </c>
      <c r="G131" s="19">
        <v>3</v>
      </c>
      <c r="H131" s="18">
        <f t="shared" si="4"/>
        <v>0.12359550561797761</v>
      </c>
      <c r="I131" s="67">
        <f t="shared" si="7"/>
        <v>0.37931034482758635</v>
      </c>
    </row>
    <row r="132" spans="2:9" x14ac:dyDescent="0.25">
      <c r="B132" s="10">
        <v>43054</v>
      </c>
      <c r="C132" s="13" t="s">
        <v>544</v>
      </c>
      <c r="D132" s="16">
        <v>0.75</v>
      </c>
      <c r="E132" s="16">
        <v>0</v>
      </c>
      <c r="F132" s="12">
        <v>43055</v>
      </c>
      <c r="G132" s="19">
        <v>1.67</v>
      </c>
      <c r="H132" s="18">
        <f t="shared" si="4"/>
        <v>1.2266666666666666</v>
      </c>
      <c r="I132" s="67">
        <f t="shared" si="7"/>
        <v>1.2266666666666666</v>
      </c>
    </row>
    <row r="133" spans="2:9" x14ac:dyDescent="0.25">
      <c r="B133" s="10">
        <v>43055</v>
      </c>
      <c r="C133" s="13" t="s">
        <v>547</v>
      </c>
      <c r="D133" s="16">
        <v>2.14</v>
      </c>
      <c r="E133" s="16">
        <v>0</v>
      </c>
      <c r="F133" s="12">
        <v>43059</v>
      </c>
      <c r="G133" s="19">
        <v>1.38</v>
      </c>
      <c r="H133" s="18">
        <f t="shared" ref="H133:H146" si="8">(G133/D133-1)</f>
        <v>-0.35514018691588789</v>
      </c>
      <c r="I133" s="67">
        <f t="shared" si="7"/>
        <v>-0.35514018691588795</v>
      </c>
    </row>
    <row r="134" spans="2:9" x14ac:dyDescent="0.25">
      <c r="B134" s="10">
        <v>43060</v>
      </c>
      <c r="C134" s="13" t="s">
        <v>558</v>
      </c>
      <c r="D134" s="16">
        <v>2.85</v>
      </c>
      <c r="E134" s="16">
        <v>2.0299999999999998</v>
      </c>
      <c r="F134" s="12">
        <v>43061</v>
      </c>
      <c r="G134" s="19">
        <v>2.96</v>
      </c>
      <c r="H134" s="18">
        <f t="shared" si="8"/>
        <v>3.8596491228070073E-2</v>
      </c>
      <c r="I134" s="67">
        <f t="shared" si="7"/>
        <v>0.13414634146341445</v>
      </c>
    </row>
    <row r="135" spans="2:9" x14ac:dyDescent="0.25">
      <c r="B135" s="10">
        <v>43061</v>
      </c>
      <c r="C135" s="13" t="s">
        <v>562</v>
      </c>
      <c r="D135" s="16">
        <v>2.04</v>
      </c>
      <c r="E135" s="16">
        <v>1.1399999999999999</v>
      </c>
      <c r="F135" s="12">
        <v>43061</v>
      </c>
      <c r="G135" s="19">
        <v>1.85</v>
      </c>
      <c r="H135" s="18">
        <f t="shared" si="8"/>
        <v>-9.3137254901960786E-2</v>
      </c>
      <c r="I135" s="67">
        <f t="shared" si="7"/>
        <v>-0.21111111111111103</v>
      </c>
    </row>
    <row r="136" spans="2:9" s="58" customFormat="1" x14ac:dyDescent="0.25">
      <c r="B136" s="10">
        <v>43062</v>
      </c>
      <c r="C136" s="13" t="s">
        <v>564</v>
      </c>
      <c r="D136" s="16">
        <v>2.5499999999999998</v>
      </c>
      <c r="E136" s="16">
        <v>1.64</v>
      </c>
      <c r="F136" s="12">
        <v>43063</v>
      </c>
      <c r="G136" s="19">
        <v>1.85</v>
      </c>
      <c r="H136" s="18">
        <f t="shared" si="8"/>
        <v>-0.27450980392156854</v>
      </c>
      <c r="I136" s="67">
        <f t="shared" si="7"/>
        <v>-0.76923076923076905</v>
      </c>
    </row>
    <row r="137" spans="2:9" x14ac:dyDescent="0.25">
      <c r="B137" s="10">
        <v>43063</v>
      </c>
      <c r="C137" s="13" t="s">
        <v>570</v>
      </c>
      <c r="D137" s="16">
        <v>1.37</v>
      </c>
      <c r="E137" s="16">
        <v>0</v>
      </c>
      <c r="F137" s="12">
        <v>43066</v>
      </c>
      <c r="G137" s="19">
        <v>1.4</v>
      </c>
      <c r="H137" s="18">
        <f t="shared" si="8"/>
        <v>2.1897810218977964E-2</v>
      </c>
      <c r="I137" s="67">
        <f t="shared" si="7"/>
        <v>2.1897810218977957E-2</v>
      </c>
    </row>
    <row r="138" spans="2:9" s="58" customFormat="1" x14ac:dyDescent="0.25">
      <c r="B138" s="10">
        <v>43066</v>
      </c>
      <c r="C138" s="13" t="s">
        <v>574</v>
      </c>
      <c r="D138" s="16">
        <v>2.14</v>
      </c>
      <c r="E138" s="16">
        <v>1.26</v>
      </c>
      <c r="F138" s="12">
        <v>43067</v>
      </c>
      <c r="G138" s="19">
        <v>1.89</v>
      </c>
      <c r="H138" s="18">
        <f t="shared" si="8"/>
        <v>-0.11682242990654212</v>
      </c>
      <c r="I138" s="67">
        <f t="shared" si="7"/>
        <v>-0.28409090909090928</v>
      </c>
    </row>
    <row r="139" spans="2:9" s="58" customFormat="1" x14ac:dyDescent="0.25">
      <c r="B139" s="10">
        <v>43068</v>
      </c>
      <c r="C139" s="13" t="s">
        <v>578</v>
      </c>
      <c r="D139" s="16">
        <v>2.37</v>
      </c>
      <c r="E139" s="16">
        <v>1.47</v>
      </c>
      <c r="F139" s="12">
        <v>43069</v>
      </c>
      <c r="G139" s="19">
        <v>3.11</v>
      </c>
      <c r="H139" s="18">
        <f t="shared" si="8"/>
        <v>0.31223628691983119</v>
      </c>
      <c r="I139" s="67">
        <f t="shared" si="7"/>
        <v>0.82222222222222185</v>
      </c>
    </row>
    <row r="140" spans="2:9" x14ac:dyDescent="0.25">
      <c r="B140" s="10">
        <v>43069</v>
      </c>
      <c r="C140" s="13" t="s">
        <v>579</v>
      </c>
      <c r="D140" s="16">
        <v>0.95</v>
      </c>
      <c r="E140" s="16">
        <v>0</v>
      </c>
      <c r="F140" s="12">
        <v>43070</v>
      </c>
      <c r="G140" s="19">
        <v>1.7</v>
      </c>
      <c r="H140" s="18">
        <f t="shared" si="8"/>
        <v>0.78947368421052633</v>
      </c>
      <c r="I140" s="67">
        <f t="shared" si="7"/>
        <v>0.78947368421052633</v>
      </c>
    </row>
    <row r="141" spans="2:9" s="58" customFormat="1" x14ac:dyDescent="0.25">
      <c r="B141" s="10">
        <v>43073</v>
      </c>
      <c r="C141" s="13" t="s">
        <v>584</v>
      </c>
      <c r="D141" s="16">
        <v>2.79</v>
      </c>
      <c r="E141" s="16">
        <v>1.9</v>
      </c>
      <c r="F141" s="12">
        <v>43073</v>
      </c>
      <c r="G141" s="19">
        <v>1.9</v>
      </c>
      <c r="H141" s="18">
        <f t="shared" si="8"/>
        <v>-0.31899641577060933</v>
      </c>
      <c r="I141" s="67">
        <f t="shared" si="7"/>
        <v>-1</v>
      </c>
    </row>
    <row r="142" spans="2:9" s="58" customFormat="1" x14ac:dyDescent="0.25">
      <c r="B142" s="10">
        <v>43075</v>
      </c>
      <c r="C142" s="13" t="s">
        <v>589</v>
      </c>
      <c r="D142" s="16">
        <v>2.36</v>
      </c>
      <c r="E142" s="16">
        <v>1.46</v>
      </c>
      <c r="F142" s="12">
        <v>43075</v>
      </c>
      <c r="G142" s="19">
        <v>1.63</v>
      </c>
      <c r="H142" s="18">
        <f t="shared" si="8"/>
        <v>-0.30932203389830515</v>
      </c>
      <c r="I142" s="67">
        <f t="shared" si="7"/>
        <v>-0.81111111111111112</v>
      </c>
    </row>
    <row r="143" spans="2:9" s="58" customFormat="1" x14ac:dyDescent="0.25">
      <c r="B143" s="10">
        <v>43076</v>
      </c>
      <c r="C143" s="13" t="s">
        <v>590</v>
      </c>
      <c r="D143" s="16">
        <v>2.2000000000000002</v>
      </c>
      <c r="E143" s="16">
        <v>1.28</v>
      </c>
      <c r="F143" s="12">
        <v>43076</v>
      </c>
      <c r="G143" s="19">
        <v>1.65</v>
      </c>
      <c r="H143" s="18">
        <f t="shared" si="8"/>
        <v>-0.25000000000000011</v>
      </c>
      <c r="I143" s="67">
        <f t="shared" si="7"/>
        <v>-0.59782608695652195</v>
      </c>
    </row>
    <row r="144" spans="2:9" s="58" customFormat="1" x14ac:dyDescent="0.25">
      <c r="B144" s="10">
        <v>43080</v>
      </c>
      <c r="C144" s="13" t="s">
        <v>594</v>
      </c>
      <c r="D144" s="16">
        <v>2.5099999999999998</v>
      </c>
      <c r="E144" s="16">
        <v>1.61</v>
      </c>
      <c r="F144" s="12">
        <v>43081</v>
      </c>
      <c r="G144" s="19">
        <v>2.99</v>
      </c>
      <c r="H144" s="18">
        <f t="shared" si="8"/>
        <v>0.19123505976095645</v>
      </c>
      <c r="I144" s="67">
        <f t="shared" si="7"/>
        <v>0.53333333333333399</v>
      </c>
    </row>
    <row r="145" spans="2:10" s="58" customFormat="1" x14ac:dyDescent="0.25">
      <c r="B145" s="10">
        <v>43083</v>
      </c>
      <c r="C145" s="13" t="s">
        <v>600</v>
      </c>
      <c r="D145" s="16">
        <v>2.5099999999999998</v>
      </c>
      <c r="E145" s="16">
        <v>1.72</v>
      </c>
      <c r="F145" s="12">
        <v>43083</v>
      </c>
      <c r="G145" s="19">
        <v>2.72</v>
      </c>
      <c r="H145" s="18">
        <f t="shared" si="8"/>
        <v>8.3665338645418474E-2</v>
      </c>
      <c r="I145" s="67">
        <f t="shared" si="7"/>
        <v>0.26582278481012717</v>
      </c>
    </row>
    <row r="146" spans="2:10" x14ac:dyDescent="0.25">
      <c r="B146" s="10">
        <v>43087</v>
      </c>
      <c r="C146" s="13" t="s">
        <v>606</v>
      </c>
      <c r="D146" s="16">
        <v>2.21</v>
      </c>
      <c r="E146" s="16">
        <v>1.31</v>
      </c>
      <c r="F146" s="12">
        <v>43088</v>
      </c>
      <c r="G146" s="19">
        <v>1.66</v>
      </c>
      <c r="H146" s="18">
        <f t="shared" si="8"/>
        <v>-0.24886877828054299</v>
      </c>
      <c r="I146" s="67">
        <f t="shared" si="7"/>
        <v>-0.61111111111111127</v>
      </c>
    </row>
    <row r="147" spans="2:10" x14ac:dyDescent="0.25">
      <c r="B147" s="10"/>
      <c r="C147" s="13"/>
      <c r="D147" s="19"/>
      <c r="E147" s="19"/>
      <c r="F147" s="12"/>
      <c r="G147" s="21" t="s">
        <v>1</v>
      </c>
      <c r="H147" s="18"/>
      <c r="I147" s="66"/>
      <c r="J147" s="50" t="s">
        <v>29</v>
      </c>
    </row>
    <row r="148" spans="2:10" x14ac:dyDescent="0.25">
      <c r="B148" s="10"/>
      <c r="C148" s="22" t="s">
        <v>40</v>
      </c>
      <c r="D148" s="13"/>
      <c r="E148" s="13"/>
      <c r="F148" s="23" t="s">
        <v>1</v>
      </c>
      <c r="G148" s="63" t="s">
        <v>11</v>
      </c>
      <c r="H148" s="64" t="s">
        <v>9</v>
      </c>
      <c r="I148" s="69">
        <f>SUM(I11:I147)</f>
        <v>-0.70265661577826943</v>
      </c>
    </row>
    <row r="149" spans="2:10" x14ac:dyDescent="0.25">
      <c r="B149" s="10"/>
      <c r="C149" s="22"/>
      <c r="D149" s="13"/>
      <c r="E149" s="13"/>
      <c r="F149" s="23"/>
      <c r="G149" s="63"/>
      <c r="H149" s="64"/>
      <c r="I149" s="61"/>
    </row>
    <row r="150" spans="2:10" ht="15.75" thickBot="1" x14ac:dyDescent="0.3">
      <c r="B150" s="27"/>
      <c r="C150" s="29" t="s">
        <v>1</v>
      </c>
      <c r="D150" s="29"/>
      <c r="E150" s="29"/>
      <c r="F150" s="38"/>
      <c r="G150" s="29"/>
      <c r="H150" s="65" t="s">
        <v>1</v>
      </c>
      <c r="I150" s="33"/>
    </row>
    <row r="151" spans="2:10" x14ac:dyDescent="0.25">
      <c r="B151" s="5"/>
      <c r="C151" s="51"/>
      <c r="D151" s="6"/>
      <c r="E151" s="6"/>
      <c r="F151" s="7"/>
      <c r="G151" s="8"/>
      <c r="H151" s="8"/>
      <c r="I151" s="9"/>
    </row>
    <row r="152" spans="2:10" x14ac:dyDescent="0.25">
      <c r="B152" s="10"/>
      <c r="C152" s="62" t="s">
        <v>17</v>
      </c>
      <c r="D152" s="13"/>
      <c r="E152" s="13"/>
      <c r="F152" s="23"/>
      <c r="G152" s="11"/>
      <c r="H152" s="24"/>
      <c r="I152" s="14"/>
    </row>
    <row r="153" spans="2:10" x14ac:dyDescent="0.25">
      <c r="B153" s="53" t="s">
        <v>2</v>
      </c>
      <c r="C153" s="54" t="s">
        <v>3</v>
      </c>
      <c r="D153" s="54" t="s">
        <v>2</v>
      </c>
      <c r="E153" s="54" t="s">
        <v>14</v>
      </c>
      <c r="F153" s="55" t="s">
        <v>4</v>
      </c>
      <c r="G153" s="54" t="s">
        <v>4</v>
      </c>
      <c r="H153" s="54" t="s">
        <v>5</v>
      </c>
      <c r="I153" s="56" t="s">
        <v>5</v>
      </c>
    </row>
    <row r="154" spans="2:10" x14ac:dyDescent="0.25">
      <c r="B154" s="53" t="s">
        <v>6</v>
      </c>
      <c r="C154" s="57"/>
      <c r="D154" s="54" t="s">
        <v>7</v>
      </c>
      <c r="E154" s="54" t="s">
        <v>15</v>
      </c>
      <c r="F154" s="55" t="s">
        <v>6</v>
      </c>
      <c r="G154" s="54" t="s">
        <v>8</v>
      </c>
      <c r="H154" s="54" t="s">
        <v>10</v>
      </c>
      <c r="I154" s="56" t="s">
        <v>16</v>
      </c>
    </row>
    <row r="155" spans="2:10" x14ac:dyDescent="0.25">
      <c r="B155" s="53"/>
      <c r="C155" s="54" t="s">
        <v>23</v>
      </c>
      <c r="D155" s="54"/>
      <c r="E155" s="54"/>
      <c r="F155" s="55"/>
      <c r="G155" s="54"/>
      <c r="H155" s="54"/>
      <c r="I155" s="56"/>
    </row>
    <row r="156" spans="2:10" x14ac:dyDescent="0.25">
      <c r="B156" s="53"/>
      <c r="C156" s="54"/>
      <c r="D156" s="54"/>
      <c r="E156" s="54"/>
      <c r="F156" s="55"/>
      <c r="G156" s="54"/>
      <c r="H156" s="54"/>
      <c r="I156" s="56"/>
    </row>
    <row r="157" spans="2:10" x14ac:dyDescent="0.25">
      <c r="B157" s="10">
        <v>42739</v>
      </c>
      <c r="C157" s="13" t="s">
        <v>60</v>
      </c>
      <c r="D157" s="16">
        <v>5.6</v>
      </c>
      <c r="E157" s="16">
        <v>2.48</v>
      </c>
      <c r="F157" s="12">
        <v>42741</v>
      </c>
      <c r="G157" s="19">
        <v>3.23</v>
      </c>
      <c r="H157" s="18">
        <f t="shared" ref="H157:H183" si="9">(G157/D157-1)</f>
        <v>-0.42321428571428565</v>
      </c>
      <c r="I157" s="67">
        <f t="shared" ref="I157:I159" si="10">(G157-D157)/(D157-E157)</f>
        <v>-0.75961538461538458</v>
      </c>
    </row>
    <row r="158" spans="2:10" x14ac:dyDescent="0.25">
      <c r="B158" s="10">
        <v>42780</v>
      </c>
      <c r="C158" s="13" t="s">
        <v>141</v>
      </c>
      <c r="D158" s="16">
        <v>0.56999999999999995</v>
      </c>
      <c r="E158" s="16">
        <v>0.33</v>
      </c>
      <c r="F158" s="12">
        <v>42781</v>
      </c>
      <c r="G158" s="19">
        <v>0.53</v>
      </c>
      <c r="H158" s="18">
        <f t="shared" si="9"/>
        <v>-7.0175438596491113E-2</v>
      </c>
      <c r="I158" s="67">
        <f t="shared" si="10"/>
        <v>-0.16666666666666641</v>
      </c>
    </row>
    <row r="159" spans="2:10" x14ac:dyDescent="0.25">
      <c r="B159" s="10">
        <v>42783</v>
      </c>
      <c r="C159" s="13" t="s">
        <v>152</v>
      </c>
      <c r="D159" s="16">
        <v>4.3</v>
      </c>
      <c r="E159" s="16">
        <v>2.19</v>
      </c>
      <c r="F159" s="12">
        <v>42787</v>
      </c>
      <c r="G159" s="19">
        <v>2.13</v>
      </c>
      <c r="H159" s="18">
        <f t="shared" si="9"/>
        <v>-0.50465116279069766</v>
      </c>
      <c r="I159" s="67">
        <f t="shared" si="10"/>
        <v>-1.028436018957346</v>
      </c>
    </row>
    <row r="160" spans="2:10" x14ac:dyDescent="0.25">
      <c r="B160" s="10">
        <v>42817</v>
      </c>
      <c r="C160" s="13" t="s">
        <v>210</v>
      </c>
      <c r="D160" s="16">
        <v>0.65</v>
      </c>
      <c r="E160" s="16">
        <v>0.25</v>
      </c>
      <c r="F160" s="12">
        <v>42817</v>
      </c>
      <c r="G160" s="19">
        <v>0.51</v>
      </c>
      <c r="H160" s="18">
        <f t="shared" si="9"/>
        <v>-0.2153846153846154</v>
      </c>
      <c r="I160" s="67">
        <f>(G160-D160)/(D160-E160)</f>
        <v>-0.35000000000000003</v>
      </c>
    </row>
    <row r="161" spans="2:9" x14ac:dyDescent="0.25">
      <c r="B161" s="10">
        <v>42823</v>
      </c>
      <c r="C161" s="13" t="s">
        <v>224</v>
      </c>
      <c r="D161" s="16">
        <v>0.85</v>
      </c>
      <c r="E161" s="16">
        <v>0.31</v>
      </c>
      <c r="F161" s="12">
        <v>42830</v>
      </c>
      <c r="G161" s="19">
        <v>0.75</v>
      </c>
      <c r="H161" s="18">
        <f t="shared" si="9"/>
        <v>-0.11764705882352944</v>
      </c>
      <c r="I161" s="67">
        <f>(G161-D161)/(D161-E161)</f>
        <v>-0.18518518518518512</v>
      </c>
    </row>
    <row r="162" spans="2:9" x14ac:dyDescent="0.25">
      <c r="B162" s="10">
        <v>42906</v>
      </c>
      <c r="C162" s="13" t="s">
        <v>319</v>
      </c>
      <c r="D162" s="16">
        <v>0.51</v>
      </c>
      <c r="E162" s="16">
        <v>0.28999999999999998</v>
      </c>
      <c r="F162" s="12" t="s">
        <v>328</v>
      </c>
      <c r="G162" s="19">
        <v>0.51</v>
      </c>
      <c r="H162" s="18">
        <f t="shared" si="9"/>
        <v>0</v>
      </c>
      <c r="I162" s="67">
        <f>(G162-D162)/(D162-E162)</f>
        <v>0</v>
      </c>
    </row>
    <row r="163" spans="2:9" x14ac:dyDescent="0.25">
      <c r="B163" s="10">
        <v>42912</v>
      </c>
      <c r="C163" s="13" t="s">
        <v>330</v>
      </c>
      <c r="D163" s="16">
        <v>1.1000000000000001</v>
      </c>
      <c r="E163" s="16">
        <v>0.5</v>
      </c>
      <c r="F163" s="12">
        <v>42914</v>
      </c>
      <c r="G163" s="19">
        <v>2.12</v>
      </c>
      <c r="H163" s="18">
        <f t="shared" si="9"/>
        <v>0.92727272727272725</v>
      </c>
      <c r="I163" s="67">
        <f>(G163-D163)/(D163-E163)</f>
        <v>1.6999999999999997</v>
      </c>
    </row>
    <row r="164" spans="2:9" x14ac:dyDescent="0.25">
      <c r="B164" s="10">
        <v>42915</v>
      </c>
      <c r="C164" s="13" t="s">
        <v>334</v>
      </c>
      <c r="D164" s="16">
        <v>0.43</v>
      </c>
      <c r="E164" s="16">
        <v>0.19</v>
      </c>
      <c r="F164" s="12">
        <v>42915</v>
      </c>
      <c r="G164" s="19">
        <v>0.18</v>
      </c>
      <c r="H164" s="18">
        <f t="shared" si="9"/>
        <v>-0.58139534883720934</v>
      </c>
      <c r="I164" s="67">
        <f t="shared" ref="I164:I167" si="11">(G164-D164)/(D164-E164)</f>
        <v>-1.0416666666666667</v>
      </c>
    </row>
    <row r="165" spans="2:9" x14ac:dyDescent="0.25">
      <c r="B165" s="10">
        <v>42919</v>
      </c>
      <c r="C165" s="13" t="s">
        <v>342</v>
      </c>
      <c r="D165" s="16">
        <v>0.56000000000000005</v>
      </c>
      <c r="E165" s="16">
        <v>0.2</v>
      </c>
      <c r="F165" s="12">
        <v>42933</v>
      </c>
      <c r="G165" s="19">
        <v>0.78</v>
      </c>
      <c r="H165" s="18">
        <f t="shared" si="9"/>
        <v>0.39285714285714279</v>
      </c>
      <c r="I165" s="67">
        <f t="shared" si="11"/>
        <v>0.61111111111111094</v>
      </c>
    </row>
    <row r="166" spans="2:9" x14ac:dyDescent="0.25">
      <c r="B166" s="10">
        <v>42941</v>
      </c>
      <c r="C166" s="13" t="s">
        <v>372</v>
      </c>
      <c r="D166" s="16">
        <v>4.26</v>
      </c>
      <c r="E166" s="16">
        <v>1.72</v>
      </c>
      <c r="F166" s="12">
        <v>42942</v>
      </c>
      <c r="G166" s="19">
        <v>4.3099999999999996</v>
      </c>
      <c r="H166" s="18">
        <f t="shared" si="9"/>
        <v>1.1737089201877993E-2</v>
      </c>
      <c r="I166" s="67">
        <f t="shared" si="11"/>
        <v>1.968503937007867E-2</v>
      </c>
    </row>
    <row r="167" spans="2:9" x14ac:dyDescent="0.25">
      <c r="B167" s="10">
        <v>42944</v>
      </c>
      <c r="C167" s="13" t="s">
        <v>372</v>
      </c>
      <c r="D167" s="16">
        <v>5.0999999999999996</v>
      </c>
      <c r="E167" s="16">
        <v>3.09</v>
      </c>
      <c r="F167" s="12">
        <v>42947</v>
      </c>
      <c r="G167" s="19">
        <v>4.6100000000000003</v>
      </c>
      <c r="H167" s="18">
        <f t="shared" si="9"/>
        <v>-9.60784313725489E-2</v>
      </c>
      <c r="I167" s="67">
        <f t="shared" si="11"/>
        <v>-0.24378109452736288</v>
      </c>
    </row>
    <row r="168" spans="2:9" x14ac:dyDescent="0.25">
      <c r="B168" s="10">
        <v>42949</v>
      </c>
      <c r="C168" s="13" t="s">
        <v>386</v>
      </c>
      <c r="D168" s="16">
        <v>0.93</v>
      </c>
      <c r="E168" s="16">
        <v>0.42</v>
      </c>
      <c r="F168" s="12">
        <v>42920</v>
      </c>
      <c r="G168" s="19">
        <v>0.85</v>
      </c>
      <c r="H168" s="18">
        <f t="shared" si="9"/>
        <v>-8.6021505376344121E-2</v>
      </c>
      <c r="I168" s="67">
        <f>(G168-D168)/(D168-E168)</f>
        <v>-0.15686274509803935</v>
      </c>
    </row>
    <row r="169" spans="2:9" x14ac:dyDescent="0.25">
      <c r="B169" s="10">
        <v>42956</v>
      </c>
      <c r="C169" s="13" t="s">
        <v>396</v>
      </c>
      <c r="D169" s="16">
        <v>3.95</v>
      </c>
      <c r="E169" s="16">
        <v>2.16</v>
      </c>
      <c r="F169" s="12">
        <v>42961</v>
      </c>
      <c r="G169" s="19">
        <v>5.3</v>
      </c>
      <c r="H169" s="18">
        <f t="shared" si="9"/>
        <v>0.341772151898734</v>
      </c>
      <c r="I169" s="67">
        <f t="shared" ref="I169" si="12">(G169-D169)/(D169-E169)</f>
        <v>0.75418994413407803</v>
      </c>
    </row>
    <row r="170" spans="2:9" x14ac:dyDescent="0.25">
      <c r="B170" s="10">
        <v>42962</v>
      </c>
      <c r="C170" s="13" t="s">
        <v>409</v>
      </c>
      <c r="D170" s="16">
        <v>2.15</v>
      </c>
      <c r="E170" s="16">
        <v>0.71</v>
      </c>
      <c r="F170" s="12">
        <v>42968</v>
      </c>
      <c r="G170" s="19">
        <v>3.1</v>
      </c>
      <c r="H170" s="18">
        <f t="shared" si="9"/>
        <v>0.44186046511627919</v>
      </c>
      <c r="I170" s="67">
        <f>(G170-D170)/(D170-E170)</f>
        <v>0.65972222222222232</v>
      </c>
    </row>
    <row r="171" spans="2:9" x14ac:dyDescent="0.25">
      <c r="B171" s="10">
        <v>42968</v>
      </c>
      <c r="C171" s="13" t="s">
        <v>420</v>
      </c>
      <c r="D171" s="16">
        <v>5.04</v>
      </c>
      <c r="E171" s="16">
        <v>3.72</v>
      </c>
      <c r="F171" s="12">
        <v>42968</v>
      </c>
      <c r="G171" s="19">
        <v>4.9000000000000004</v>
      </c>
      <c r="H171" s="18">
        <f t="shared" si="9"/>
        <v>-2.7777777777777679E-2</v>
      </c>
      <c r="I171" s="67">
        <f t="shared" ref="I171" si="13">(G171-D171)/(D171-E171)</f>
        <v>-0.10606060606060583</v>
      </c>
    </row>
    <row r="172" spans="2:9" x14ac:dyDescent="0.25">
      <c r="B172" s="10">
        <v>42984</v>
      </c>
      <c r="C172" s="13" t="s">
        <v>444</v>
      </c>
      <c r="D172" s="16">
        <v>1.31</v>
      </c>
      <c r="E172" s="16">
        <v>0.26</v>
      </c>
      <c r="F172" s="12">
        <v>42989</v>
      </c>
      <c r="G172" s="19">
        <v>0.98</v>
      </c>
      <c r="H172" s="18">
        <f t="shared" si="9"/>
        <v>-0.25190839694656497</v>
      </c>
      <c r="I172" s="67">
        <f>(G172-D172)/(D172-E172)</f>
        <v>-0.31428571428571433</v>
      </c>
    </row>
    <row r="173" spans="2:9" s="58" customFormat="1" x14ac:dyDescent="0.25">
      <c r="B173" s="10">
        <v>42992</v>
      </c>
      <c r="C173" s="13" t="s">
        <v>461</v>
      </c>
      <c r="D173" s="16">
        <v>0.48</v>
      </c>
      <c r="E173" s="16">
        <v>0.2</v>
      </c>
      <c r="F173" s="12">
        <v>42992</v>
      </c>
      <c r="G173" s="19">
        <v>0.2</v>
      </c>
      <c r="H173" s="18">
        <f t="shared" si="9"/>
        <v>-0.58333333333333326</v>
      </c>
      <c r="I173" s="67">
        <f t="shared" ref="I173:I174" si="14">(G173-D173)/(D173-E173)</f>
        <v>-1</v>
      </c>
    </row>
    <row r="174" spans="2:9" x14ac:dyDescent="0.25">
      <c r="B174" s="10">
        <v>43018</v>
      </c>
      <c r="C174" s="13" t="s">
        <v>486</v>
      </c>
      <c r="D174" s="16">
        <v>2.36</v>
      </c>
      <c r="E174" s="16">
        <v>1.6</v>
      </c>
      <c r="F174" s="12">
        <v>43019</v>
      </c>
      <c r="G174" s="19">
        <v>2.19</v>
      </c>
      <c r="H174" s="18">
        <f t="shared" si="9"/>
        <v>-7.2033898305084665E-2</v>
      </c>
      <c r="I174" s="67">
        <f t="shared" si="14"/>
        <v>-0.22368421052631576</v>
      </c>
    </row>
    <row r="175" spans="2:9" x14ac:dyDescent="0.25">
      <c r="B175" s="10">
        <v>43027</v>
      </c>
      <c r="C175" s="13" t="s">
        <v>498</v>
      </c>
      <c r="D175" s="16">
        <v>1.36</v>
      </c>
      <c r="E175" s="16">
        <v>0.42</v>
      </c>
      <c r="F175" s="12">
        <v>43028</v>
      </c>
      <c r="G175" s="19">
        <v>1.06</v>
      </c>
      <c r="H175" s="18">
        <f t="shared" si="9"/>
        <v>-0.22058823529411764</v>
      </c>
      <c r="I175" s="67">
        <f>(G175-D175)/(D175-E175)</f>
        <v>-0.31914893617021278</v>
      </c>
    </row>
    <row r="176" spans="2:9" x14ac:dyDescent="0.25">
      <c r="B176" s="10">
        <v>43027</v>
      </c>
      <c r="C176" s="13" t="s">
        <v>500</v>
      </c>
      <c r="D176" s="16">
        <v>1.21</v>
      </c>
      <c r="E176" s="16">
        <v>0.38</v>
      </c>
      <c r="F176" s="12">
        <v>43034</v>
      </c>
      <c r="G176" s="19">
        <v>1.61</v>
      </c>
      <c r="H176" s="18">
        <f t="shared" si="9"/>
        <v>0.33057851239669422</v>
      </c>
      <c r="I176" s="67">
        <f>(G176-D176)/(D176-E176)</f>
        <v>0.48192771084337366</v>
      </c>
    </row>
    <row r="177" spans="2:9" x14ac:dyDescent="0.25">
      <c r="B177" s="10">
        <v>43034</v>
      </c>
      <c r="C177" s="13" t="s">
        <v>511</v>
      </c>
      <c r="D177" s="16">
        <v>0.17</v>
      </c>
      <c r="E177" s="16">
        <v>0.02</v>
      </c>
      <c r="F177" s="12">
        <v>43035</v>
      </c>
      <c r="G177" s="19">
        <v>0.1</v>
      </c>
      <c r="H177" s="18">
        <f t="shared" si="9"/>
        <v>-0.41176470588235292</v>
      </c>
      <c r="I177" s="67">
        <f t="shared" ref="I177:I178" si="15">(G177-D177)/(D177-E177)</f>
        <v>-0.46666666666666662</v>
      </c>
    </row>
    <row r="178" spans="2:9" x14ac:dyDescent="0.25">
      <c r="B178" s="10">
        <v>43042</v>
      </c>
      <c r="C178" s="13" t="s">
        <v>519</v>
      </c>
      <c r="D178" s="16">
        <v>4.37</v>
      </c>
      <c r="E178" s="16">
        <v>1.87</v>
      </c>
      <c r="F178" s="12">
        <v>43048</v>
      </c>
      <c r="G178" s="19">
        <v>3.68</v>
      </c>
      <c r="H178" s="18">
        <f t="shared" si="9"/>
        <v>-0.1578947368421052</v>
      </c>
      <c r="I178" s="67">
        <f t="shared" si="15"/>
        <v>-0.27599999999999997</v>
      </c>
    </row>
    <row r="179" spans="2:9" x14ac:dyDescent="0.25">
      <c r="B179" s="10">
        <v>43053</v>
      </c>
      <c r="C179" s="13" t="s">
        <v>540</v>
      </c>
      <c r="D179" s="16">
        <v>0.35</v>
      </c>
      <c r="E179" s="16">
        <v>0.21</v>
      </c>
      <c r="F179" s="12">
        <v>43054</v>
      </c>
      <c r="G179" s="19">
        <v>0.37</v>
      </c>
      <c r="H179" s="18">
        <f t="shared" si="9"/>
        <v>5.7142857142857162E-2</v>
      </c>
      <c r="I179" s="67">
        <f>(G179-D179)/(D179-E179)</f>
        <v>0.14285714285714299</v>
      </c>
    </row>
    <row r="180" spans="2:9" x14ac:dyDescent="0.25">
      <c r="B180" s="10">
        <v>43056</v>
      </c>
      <c r="C180" s="13" t="s">
        <v>551</v>
      </c>
      <c r="D180" s="16">
        <v>3.28</v>
      </c>
      <c r="E180" s="16">
        <v>1.95</v>
      </c>
      <c r="F180" s="12">
        <v>43062</v>
      </c>
      <c r="G180" s="19">
        <v>3.6</v>
      </c>
      <c r="H180" s="18">
        <f t="shared" si="9"/>
        <v>9.7560975609756184E-2</v>
      </c>
      <c r="I180" s="67">
        <f>(G180-D180)/(D180-E180)</f>
        <v>0.24060150375939873</v>
      </c>
    </row>
    <row r="181" spans="2:9" x14ac:dyDescent="0.25">
      <c r="B181" s="10">
        <v>43069</v>
      </c>
      <c r="C181" s="13" t="s">
        <v>580</v>
      </c>
      <c r="D181" s="16">
        <v>3.25</v>
      </c>
      <c r="E181" s="16">
        <v>1.45</v>
      </c>
      <c r="F181" s="12">
        <v>43069</v>
      </c>
      <c r="G181" s="19">
        <v>1.44</v>
      </c>
      <c r="H181" s="18">
        <f t="shared" si="9"/>
        <v>-0.55692307692307697</v>
      </c>
      <c r="I181" s="67">
        <f>(G181-D181)/(D181-E181)/2</f>
        <v>-0.50277777777777777</v>
      </c>
    </row>
    <row r="182" spans="2:9" x14ac:dyDescent="0.25">
      <c r="B182" s="10">
        <v>43073</v>
      </c>
      <c r="C182" s="13" t="s">
        <v>585</v>
      </c>
      <c r="D182" s="16">
        <v>0.96</v>
      </c>
      <c r="E182" s="16">
        <v>0.17</v>
      </c>
      <c r="F182" s="12">
        <v>43074</v>
      </c>
      <c r="G182" s="19">
        <v>1.1000000000000001</v>
      </c>
      <c r="H182" s="18">
        <f t="shared" si="9"/>
        <v>0.14583333333333348</v>
      </c>
      <c r="I182" s="67">
        <f>(G182-D182)/(D182-E182)</f>
        <v>0.17721518987341789</v>
      </c>
    </row>
    <row r="183" spans="2:9" x14ac:dyDescent="0.25">
      <c r="B183" s="10">
        <v>43075</v>
      </c>
      <c r="C183" s="13" t="s">
        <v>588</v>
      </c>
      <c r="D183" s="16">
        <v>1.76</v>
      </c>
      <c r="E183" s="16">
        <v>1.05</v>
      </c>
      <c r="F183" s="12">
        <v>43077</v>
      </c>
      <c r="G183" s="19">
        <v>0.91</v>
      </c>
      <c r="H183" s="18">
        <f t="shared" si="9"/>
        <v>-0.48295454545454541</v>
      </c>
      <c r="I183" s="67">
        <f>(G183-D183)/(D183-E183)</f>
        <v>-1.1971830985915493</v>
      </c>
    </row>
    <row r="184" spans="2:9" s="58" customFormat="1" x14ac:dyDescent="0.25">
      <c r="B184" s="10"/>
      <c r="C184" s="13"/>
      <c r="D184" s="19"/>
      <c r="E184" s="19"/>
      <c r="F184" s="12"/>
      <c r="G184" s="21" t="s">
        <v>1</v>
      </c>
      <c r="H184" s="18"/>
      <c r="I184" s="14"/>
    </row>
    <row r="185" spans="2:9" s="58" customFormat="1" x14ac:dyDescent="0.25">
      <c r="B185" s="10"/>
      <c r="C185" s="22" t="s">
        <v>40</v>
      </c>
      <c r="D185" s="13"/>
      <c r="E185" s="13"/>
      <c r="F185" s="23" t="s">
        <v>1</v>
      </c>
      <c r="G185" s="63" t="s">
        <v>11</v>
      </c>
      <c r="H185" s="64" t="s">
        <v>9</v>
      </c>
      <c r="I185" s="70">
        <f>SUM(I156:I184)</f>
        <v>-3.550710907624671</v>
      </c>
    </row>
    <row r="186" spans="2:9" s="58" customFormat="1" ht="15.75" thickBot="1" x14ac:dyDescent="0.3">
      <c r="B186" s="10"/>
      <c r="C186" s="22"/>
      <c r="D186" s="13"/>
      <c r="E186" s="13"/>
      <c r="F186" s="23"/>
      <c r="G186" s="63"/>
      <c r="H186" s="64"/>
      <c r="I186" s="61"/>
    </row>
    <row r="187" spans="2:9" s="58" customFormat="1" x14ac:dyDescent="0.25">
      <c r="B187" s="5"/>
      <c r="C187" s="51"/>
      <c r="D187" s="6"/>
      <c r="E187" s="6"/>
      <c r="F187" s="7"/>
      <c r="G187" s="8"/>
      <c r="H187" s="8"/>
      <c r="I187" s="9"/>
    </row>
    <row r="188" spans="2:9" x14ac:dyDescent="0.25">
      <c r="B188" s="10"/>
      <c r="C188" s="62" t="s">
        <v>18</v>
      </c>
      <c r="D188" s="13"/>
      <c r="E188" s="13"/>
      <c r="F188" s="23"/>
      <c r="G188" s="11"/>
      <c r="H188" s="24"/>
      <c r="I188" s="14"/>
    </row>
    <row r="189" spans="2:9" s="58" customFormat="1" x14ac:dyDescent="0.25">
      <c r="B189" s="53" t="s">
        <v>2</v>
      </c>
      <c r="C189" s="54" t="s">
        <v>3</v>
      </c>
      <c r="D189" s="54" t="s">
        <v>2</v>
      </c>
      <c r="E189" s="54" t="s">
        <v>14</v>
      </c>
      <c r="F189" s="55" t="s">
        <v>4</v>
      </c>
      <c r="G189" s="54" t="s">
        <v>4</v>
      </c>
      <c r="H189" s="54" t="s">
        <v>5</v>
      </c>
      <c r="I189" s="56" t="s">
        <v>5</v>
      </c>
    </row>
    <row r="190" spans="2:9" s="58" customFormat="1" x14ac:dyDescent="0.25">
      <c r="B190" s="53" t="s">
        <v>6</v>
      </c>
      <c r="C190" s="57"/>
      <c r="D190" s="54" t="s">
        <v>7</v>
      </c>
      <c r="E190" s="54" t="s">
        <v>15</v>
      </c>
      <c r="F190" s="55" t="s">
        <v>6</v>
      </c>
      <c r="G190" s="54" t="s">
        <v>8</v>
      </c>
      <c r="H190" s="54" t="s">
        <v>10</v>
      </c>
      <c r="I190" s="56" t="s">
        <v>16</v>
      </c>
    </row>
    <row r="191" spans="2:9" s="58" customFormat="1" x14ac:dyDescent="0.25">
      <c r="B191" s="53"/>
      <c r="C191" s="54" t="s">
        <v>23</v>
      </c>
      <c r="D191" s="54"/>
      <c r="E191" s="54"/>
      <c r="F191" s="55"/>
      <c r="G191" s="54"/>
      <c r="H191" s="54"/>
      <c r="I191" s="56"/>
    </row>
    <row r="192" spans="2:9" x14ac:dyDescent="0.25">
      <c r="B192" s="53"/>
      <c r="C192" s="54"/>
      <c r="D192" s="54"/>
      <c r="E192" s="54"/>
      <c r="F192" s="55"/>
      <c r="G192" s="54"/>
      <c r="H192" s="54"/>
      <c r="I192" s="56"/>
    </row>
    <row r="193" spans="2:9" s="58" customFormat="1" x14ac:dyDescent="0.25">
      <c r="B193" s="10">
        <v>42739</v>
      </c>
      <c r="C193" s="13" t="s">
        <v>62</v>
      </c>
      <c r="D193" s="16">
        <v>2.35</v>
      </c>
      <c r="E193" s="16">
        <v>1.04</v>
      </c>
      <c r="F193" s="12">
        <v>42740</v>
      </c>
      <c r="G193" s="19">
        <v>2.78</v>
      </c>
      <c r="H193" s="18">
        <f t="shared" ref="H193:H216" si="16">(G193/D193-1)</f>
        <v>0.18297872340425525</v>
      </c>
      <c r="I193" s="67">
        <f t="shared" ref="I193:I202" si="17">(G193-D193)/(D193-E193)</f>
        <v>0.32824427480916007</v>
      </c>
    </row>
    <row r="194" spans="2:9" ht="15.75" customHeight="1" x14ac:dyDescent="0.25">
      <c r="B194" s="10">
        <v>42746</v>
      </c>
      <c r="C194" s="13" t="s">
        <v>75</v>
      </c>
      <c r="D194" s="16">
        <v>1.81</v>
      </c>
      <c r="E194" s="16">
        <v>1.1100000000000001</v>
      </c>
      <c r="F194" s="12">
        <v>42746</v>
      </c>
      <c r="G194" s="19">
        <v>2.21</v>
      </c>
      <c r="H194" s="18">
        <f t="shared" si="16"/>
        <v>0.22099447513812143</v>
      </c>
      <c r="I194" s="67">
        <f t="shared" si="17"/>
        <v>0.57142857142857129</v>
      </c>
    </row>
    <row r="195" spans="2:9" s="58" customFormat="1" x14ac:dyDescent="0.25">
      <c r="B195" s="10">
        <v>42740</v>
      </c>
      <c r="C195" s="13" t="s">
        <v>67</v>
      </c>
      <c r="D195" s="16">
        <v>3.84</v>
      </c>
      <c r="E195" s="16">
        <v>1.1499999999999999</v>
      </c>
      <c r="F195" s="12">
        <v>42747</v>
      </c>
      <c r="G195" s="19">
        <v>6.05</v>
      </c>
      <c r="H195" s="18">
        <f t="shared" si="16"/>
        <v>0.57552083333333326</v>
      </c>
      <c r="I195" s="67">
        <f t="shared" si="17"/>
        <v>0.82156133828996281</v>
      </c>
    </row>
    <row r="196" spans="2:9" s="58" customFormat="1" x14ac:dyDescent="0.25">
      <c r="B196" s="10">
        <v>42753</v>
      </c>
      <c r="C196" s="13" t="s">
        <v>89</v>
      </c>
      <c r="D196" s="16">
        <v>1.47</v>
      </c>
      <c r="E196" s="16">
        <v>0.72</v>
      </c>
      <c r="F196" s="12">
        <v>42758</v>
      </c>
      <c r="G196" s="19">
        <v>1.81</v>
      </c>
      <c r="H196" s="18">
        <f t="shared" si="16"/>
        <v>0.23129251700680276</v>
      </c>
      <c r="I196" s="67">
        <f t="shared" si="17"/>
        <v>0.45333333333333342</v>
      </c>
    </row>
    <row r="197" spans="2:9" s="58" customFormat="1" x14ac:dyDescent="0.25">
      <c r="B197" s="10">
        <v>42759</v>
      </c>
      <c r="C197" s="13" t="s">
        <v>100</v>
      </c>
      <c r="D197" s="16">
        <v>2.87</v>
      </c>
      <c r="E197" s="16">
        <v>1.52</v>
      </c>
      <c r="F197" s="12">
        <v>42760</v>
      </c>
      <c r="G197" s="19">
        <v>3.47</v>
      </c>
      <c r="H197" s="18">
        <f t="shared" si="16"/>
        <v>0.20905923344947741</v>
      </c>
      <c r="I197" s="67">
        <f t="shared" si="17"/>
        <v>0.44444444444444448</v>
      </c>
    </row>
    <row r="198" spans="2:9" s="58" customFormat="1" x14ac:dyDescent="0.25">
      <c r="B198" s="10">
        <v>42773</v>
      </c>
      <c r="C198" s="13" t="s">
        <v>128</v>
      </c>
      <c r="D198" s="16">
        <v>2.04</v>
      </c>
      <c r="E198" s="16">
        <v>1</v>
      </c>
      <c r="F198" s="12">
        <v>42774</v>
      </c>
      <c r="G198" s="19">
        <v>2.4700000000000002</v>
      </c>
      <c r="H198" s="18">
        <f t="shared" si="16"/>
        <v>0.21078431372549034</v>
      </c>
      <c r="I198" s="67">
        <f t="shared" si="17"/>
        <v>0.4134615384615386</v>
      </c>
    </row>
    <row r="199" spans="2:9" s="58" customFormat="1" x14ac:dyDescent="0.25">
      <c r="B199" s="10">
        <v>42775</v>
      </c>
      <c r="C199" s="13" t="s">
        <v>136</v>
      </c>
      <c r="D199" s="16">
        <v>1.4</v>
      </c>
      <c r="E199" s="16">
        <v>0.48</v>
      </c>
      <c r="F199" s="12">
        <v>42780</v>
      </c>
      <c r="G199" s="19">
        <v>0.69</v>
      </c>
      <c r="H199" s="18">
        <f t="shared" si="16"/>
        <v>-0.50714285714285712</v>
      </c>
      <c r="I199" s="67">
        <f t="shared" si="17"/>
        <v>-0.77173913043478259</v>
      </c>
    </row>
    <row r="200" spans="2:9" ht="15.75" customHeight="1" x14ac:dyDescent="0.25">
      <c r="B200" s="10">
        <v>42781</v>
      </c>
      <c r="C200" s="13" t="s">
        <v>145</v>
      </c>
      <c r="D200" s="16">
        <v>1.62</v>
      </c>
      <c r="E200" s="16">
        <v>0.72</v>
      </c>
      <c r="F200" s="12">
        <v>42783</v>
      </c>
      <c r="G200" s="19">
        <v>2.67</v>
      </c>
      <c r="H200" s="18">
        <f t="shared" si="16"/>
        <v>0.64814814814814792</v>
      </c>
      <c r="I200" s="67">
        <f t="shared" si="17"/>
        <v>1.1666666666666663</v>
      </c>
    </row>
    <row r="201" spans="2:9" s="58" customFormat="1" x14ac:dyDescent="0.25">
      <c r="B201" s="10">
        <v>42786</v>
      </c>
      <c r="C201" s="13" t="s">
        <v>153</v>
      </c>
      <c r="D201" s="16">
        <v>2.42</v>
      </c>
      <c r="E201" s="16">
        <v>1.22</v>
      </c>
      <c r="F201" s="12">
        <v>42789</v>
      </c>
      <c r="G201" s="19">
        <v>3.15</v>
      </c>
      <c r="H201" s="18">
        <f t="shared" si="16"/>
        <v>0.30165289256198347</v>
      </c>
      <c r="I201" s="67">
        <f t="shared" si="17"/>
        <v>0.60833333333333339</v>
      </c>
    </row>
    <row r="202" spans="2:9" s="58" customFormat="1" x14ac:dyDescent="0.25">
      <c r="B202" s="10">
        <v>42811</v>
      </c>
      <c r="C202" s="13" t="s">
        <v>200</v>
      </c>
      <c r="D202" s="16">
        <v>2.13</v>
      </c>
      <c r="E202" s="16">
        <v>0.89</v>
      </c>
      <c r="F202" s="12">
        <v>42814</v>
      </c>
      <c r="G202" s="19">
        <v>2.11</v>
      </c>
      <c r="H202" s="18">
        <f t="shared" si="16"/>
        <v>-9.3896713615023719E-3</v>
      </c>
      <c r="I202" s="67">
        <f t="shared" si="17"/>
        <v>-1.6129032258064533E-2</v>
      </c>
    </row>
    <row r="203" spans="2:9" x14ac:dyDescent="0.25">
      <c r="B203" s="10" t="s">
        <v>216</v>
      </c>
      <c r="C203" s="13" t="s">
        <v>223</v>
      </c>
      <c r="D203" s="16">
        <v>3.89</v>
      </c>
      <c r="E203" s="16">
        <v>0.94</v>
      </c>
      <c r="F203" s="12">
        <v>42825</v>
      </c>
      <c r="G203" s="19">
        <v>3.37</v>
      </c>
      <c r="H203" s="18">
        <f t="shared" si="16"/>
        <v>-0.13367609254498714</v>
      </c>
      <c r="I203" s="67">
        <f>(G203-D203)/(D203-E203)</f>
        <v>-0.17627118644067796</v>
      </c>
    </row>
    <row r="204" spans="2:9" s="58" customFormat="1" x14ac:dyDescent="0.25">
      <c r="B204" s="10">
        <v>42838</v>
      </c>
      <c r="C204" s="13" t="s">
        <v>244</v>
      </c>
      <c r="D204" s="16">
        <v>1.21</v>
      </c>
      <c r="E204" s="16">
        <v>0.18</v>
      </c>
      <c r="F204" s="12">
        <v>42843</v>
      </c>
      <c r="G204" s="19">
        <v>0.78</v>
      </c>
      <c r="H204" s="18">
        <f t="shared" si="16"/>
        <v>-0.35537190082644621</v>
      </c>
      <c r="I204" s="67">
        <f t="shared" ref="I204:I212" si="18">(G204-D204)/(D204-E204)</f>
        <v>-0.41747572815533973</v>
      </c>
    </row>
    <row r="205" spans="2:9" x14ac:dyDescent="0.25">
      <c r="B205" s="10">
        <v>42865</v>
      </c>
      <c r="C205" s="13" t="s">
        <v>282</v>
      </c>
      <c r="D205" s="16">
        <v>2.87</v>
      </c>
      <c r="E205" s="16">
        <v>1.88</v>
      </c>
      <c r="F205" s="12">
        <v>42871</v>
      </c>
      <c r="G205" s="19">
        <v>2.52</v>
      </c>
      <c r="H205" s="18">
        <f t="shared" si="16"/>
        <v>-0.12195121951219512</v>
      </c>
      <c r="I205" s="67">
        <f t="shared" si="18"/>
        <v>-0.35353535353535354</v>
      </c>
    </row>
    <row r="206" spans="2:9" x14ac:dyDescent="0.25">
      <c r="B206" s="10">
        <v>42899</v>
      </c>
      <c r="C206" s="13" t="s">
        <v>310</v>
      </c>
      <c r="D206" s="16">
        <v>3.52</v>
      </c>
      <c r="E206" s="16">
        <v>1.71</v>
      </c>
      <c r="F206" s="12">
        <v>42900</v>
      </c>
      <c r="G206" s="19">
        <v>1.71</v>
      </c>
      <c r="H206" s="18">
        <f t="shared" si="16"/>
        <v>-0.51420454545454541</v>
      </c>
      <c r="I206" s="67">
        <f t="shared" si="18"/>
        <v>-1</v>
      </c>
    </row>
    <row r="207" spans="2:9" x14ac:dyDescent="0.25">
      <c r="B207" s="10">
        <v>42915</v>
      </c>
      <c r="C207" s="13" t="s">
        <v>336</v>
      </c>
      <c r="D207" s="16">
        <v>2.74</v>
      </c>
      <c r="E207" s="16">
        <v>1.49</v>
      </c>
      <c r="F207" s="12">
        <v>42916</v>
      </c>
      <c r="G207" s="19">
        <v>3.62</v>
      </c>
      <c r="H207" s="18">
        <f t="shared" si="16"/>
        <v>0.32116788321167866</v>
      </c>
      <c r="I207" s="67">
        <f t="shared" si="18"/>
        <v>0.70399999999999974</v>
      </c>
    </row>
    <row r="208" spans="2:9" s="58" customFormat="1" x14ac:dyDescent="0.25">
      <c r="B208" s="10">
        <v>42933</v>
      </c>
      <c r="C208" s="13" t="s">
        <v>355</v>
      </c>
      <c r="D208" s="16">
        <v>2</v>
      </c>
      <c r="E208" s="16">
        <v>0.9</v>
      </c>
      <c r="F208" s="12">
        <v>42936</v>
      </c>
      <c r="G208" s="19">
        <v>1.34</v>
      </c>
      <c r="H208" s="18">
        <f t="shared" si="16"/>
        <v>-0.32999999999999996</v>
      </c>
      <c r="I208" s="67">
        <f t="shared" si="18"/>
        <v>-0.59999999999999987</v>
      </c>
    </row>
    <row r="209" spans="1:9" s="58" customFormat="1" x14ac:dyDescent="0.25">
      <c r="B209" s="10">
        <v>42943</v>
      </c>
      <c r="C209" s="13" t="s">
        <v>376</v>
      </c>
      <c r="D209" s="16">
        <v>3.88</v>
      </c>
      <c r="E209" s="16">
        <v>2.34</v>
      </c>
      <c r="F209" s="12">
        <v>42948</v>
      </c>
      <c r="G209" s="19">
        <v>4.04</v>
      </c>
      <c r="H209" s="18">
        <f t="shared" si="16"/>
        <v>4.1237113402061931E-2</v>
      </c>
      <c r="I209" s="67">
        <f t="shared" si="18"/>
        <v>0.10389610389610399</v>
      </c>
    </row>
    <row r="210" spans="1:9" s="58" customFormat="1" x14ac:dyDescent="0.25">
      <c r="B210" s="10">
        <v>42958</v>
      </c>
      <c r="C210" s="13" t="s">
        <v>404</v>
      </c>
      <c r="D210" s="16">
        <v>3.06</v>
      </c>
      <c r="E210" s="16">
        <v>2.5099999999999998</v>
      </c>
      <c r="F210" s="12">
        <v>42958</v>
      </c>
      <c r="G210" s="19">
        <v>3.26</v>
      </c>
      <c r="H210" s="18">
        <f t="shared" si="16"/>
        <v>6.5359477124182996E-2</v>
      </c>
      <c r="I210" s="67">
        <f t="shared" si="18"/>
        <v>0.36363636363636298</v>
      </c>
    </row>
    <row r="211" spans="1:9" x14ac:dyDescent="0.25">
      <c r="B211" s="10">
        <v>42962</v>
      </c>
      <c r="C211" s="13" t="s">
        <v>410</v>
      </c>
      <c r="D211" s="16">
        <v>3.59</v>
      </c>
      <c r="E211" s="16">
        <v>1.37</v>
      </c>
      <c r="F211" s="12">
        <v>42964</v>
      </c>
      <c r="G211" s="19">
        <v>3.75</v>
      </c>
      <c r="H211" s="18">
        <f t="shared" si="16"/>
        <v>4.4568245125348183E-2</v>
      </c>
      <c r="I211" s="67">
        <f t="shared" si="18"/>
        <v>7.2072072072072141E-2</v>
      </c>
    </row>
    <row r="212" spans="1:9" x14ac:dyDescent="0.25">
      <c r="B212" s="10">
        <v>42982</v>
      </c>
      <c r="C212" s="13" t="s">
        <v>441</v>
      </c>
      <c r="D212" s="16">
        <v>2.29</v>
      </c>
      <c r="E212" s="16">
        <v>1.39</v>
      </c>
      <c r="F212" s="12">
        <v>42985</v>
      </c>
      <c r="G212" s="19">
        <v>1.36</v>
      </c>
      <c r="H212" s="18">
        <f t="shared" si="16"/>
        <v>-0.40611353711790388</v>
      </c>
      <c r="I212" s="67">
        <f t="shared" si="18"/>
        <v>-1.0333333333333332</v>
      </c>
    </row>
    <row r="213" spans="1:9" ht="16.5" customHeight="1" x14ac:dyDescent="0.25">
      <c r="B213" s="10">
        <v>43014</v>
      </c>
      <c r="C213" s="13" t="s">
        <v>481</v>
      </c>
      <c r="D213" s="16">
        <v>4.12</v>
      </c>
      <c r="E213" s="16">
        <v>1.62</v>
      </c>
      <c r="F213" s="12">
        <v>43017</v>
      </c>
      <c r="G213" s="19">
        <v>4.1100000000000003</v>
      </c>
      <c r="H213" s="18">
        <f t="shared" si="16"/>
        <v>-2.4271844660194164E-3</v>
      </c>
      <c r="I213" s="67">
        <f>(G213-D213)/(D213-E213)/2</f>
        <v>-1.9999999999999575E-3</v>
      </c>
    </row>
    <row r="214" spans="1:9" x14ac:dyDescent="0.25">
      <c r="B214" s="10">
        <v>43027</v>
      </c>
      <c r="C214" s="13" t="s">
        <v>497</v>
      </c>
      <c r="D214" s="16">
        <v>1.66</v>
      </c>
      <c r="E214" s="16">
        <v>0.75</v>
      </c>
      <c r="F214" s="12">
        <v>43028</v>
      </c>
      <c r="G214" s="19">
        <v>2.4900000000000002</v>
      </c>
      <c r="H214" s="18">
        <f t="shared" si="16"/>
        <v>0.50000000000000022</v>
      </c>
      <c r="I214" s="67">
        <f t="shared" ref="I214:I215" si="19">(G214-D214)/(D214-E214)</f>
        <v>0.91208791208791251</v>
      </c>
    </row>
    <row r="215" spans="1:9" x14ac:dyDescent="0.25">
      <c r="B215" s="10">
        <v>43034</v>
      </c>
      <c r="C215" s="13" t="s">
        <v>509</v>
      </c>
      <c r="D215" s="16">
        <v>2.5099999999999998</v>
      </c>
      <c r="E215" s="16">
        <v>1.1000000000000001</v>
      </c>
      <c r="F215" s="12">
        <v>43035</v>
      </c>
      <c r="G215" s="19">
        <v>1.75</v>
      </c>
      <c r="H215" s="18">
        <f t="shared" si="16"/>
        <v>-0.3027888446215139</v>
      </c>
      <c r="I215" s="67">
        <f t="shared" si="19"/>
        <v>-0.53900709219858156</v>
      </c>
    </row>
    <row r="216" spans="1:9" x14ac:dyDescent="0.25">
      <c r="B216" s="10" t="s">
        <v>598</v>
      </c>
      <c r="C216" s="13" t="s">
        <v>599</v>
      </c>
      <c r="D216" s="16">
        <v>2.15</v>
      </c>
      <c r="E216" s="16">
        <v>0.76</v>
      </c>
      <c r="F216" s="12">
        <v>43088</v>
      </c>
      <c r="G216" s="19">
        <v>2.04</v>
      </c>
      <c r="H216" s="18">
        <f t="shared" si="16"/>
        <v>-5.1162790697674376E-2</v>
      </c>
      <c r="I216" s="67">
        <f>(G216-D216)/(D216-E216)</f>
        <v>-7.9136690647481925E-2</v>
      </c>
    </row>
    <row r="217" spans="1:9" x14ac:dyDescent="0.25">
      <c r="B217" s="10"/>
      <c r="C217" s="13"/>
      <c r="D217" s="16"/>
      <c r="E217" s="16"/>
      <c r="F217" s="12"/>
      <c r="G217" s="19"/>
      <c r="H217" s="18"/>
      <c r="I217" s="67"/>
    </row>
    <row r="218" spans="1:9" x14ac:dyDescent="0.25">
      <c r="B218" s="10"/>
      <c r="C218" s="22" t="s">
        <v>40</v>
      </c>
      <c r="D218" s="13"/>
      <c r="E218" s="13"/>
      <c r="F218" s="23" t="s">
        <v>1</v>
      </c>
      <c r="G218" s="63" t="s">
        <v>11</v>
      </c>
      <c r="H218" s="64" t="s">
        <v>9</v>
      </c>
      <c r="I218" s="70">
        <f>SUM(I192:I217)</f>
        <v>1.974538405455847</v>
      </c>
    </row>
    <row r="219" spans="1:9" x14ac:dyDescent="0.25">
      <c r="B219" s="10"/>
      <c r="C219" s="22"/>
      <c r="D219" s="13"/>
      <c r="E219" s="13"/>
      <c r="F219" s="23"/>
      <c r="G219" s="63"/>
      <c r="H219" s="64"/>
      <c r="I219" s="61"/>
    </row>
    <row r="220" spans="1:9" ht="15.75" thickBot="1" x14ac:dyDescent="0.3">
      <c r="B220" s="27"/>
      <c r="C220" s="29" t="s">
        <v>1</v>
      </c>
      <c r="D220" s="29"/>
      <c r="E220" s="29"/>
      <c r="F220" s="38"/>
      <c r="G220" s="29"/>
      <c r="H220" s="65" t="s">
        <v>1</v>
      </c>
      <c r="I220" s="33"/>
    </row>
    <row r="221" spans="1:9" x14ac:dyDescent="0.25">
      <c r="B221" s="5"/>
      <c r="C221" s="51"/>
      <c r="D221" s="6"/>
      <c r="E221" s="6"/>
      <c r="F221" s="7"/>
      <c r="G221" s="8"/>
      <c r="H221" s="8"/>
      <c r="I221" s="9"/>
    </row>
    <row r="222" spans="1:9" x14ac:dyDescent="0.25">
      <c r="B222" s="10"/>
      <c r="C222" s="62" t="s">
        <v>19</v>
      </c>
      <c r="D222" s="13"/>
      <c r="E222" s="13"/>
      <c r="F222" s="23"/>
      <c r="G222" s="11"/>
      <c r="H222" s="24"/>
      <c r="I222" s="14"/>
    </row>
    <row r="223" spans="1:9" x14ac:dyDescent="0.25">
      <c r="B223" s="53" t="s">
        <v>2</v>
      </c>
      <c r="C223" s="54" t="s">
        <v>3</v>
      </c>
      <c r="D223" s="54" t="s">
        <v>2</v>
      </c>
      <c r="E223" s="54" t="s">
        <v>14</v>
      </c>
      <c r="F223" s="55" t="s">
        <v>4</v>
      </c>
      <c r="G223" s="54" t="s">
        <v>4</v>
      </c>
      <c r="H223" s="54" t="s">
        <v>5</v>
      </c>
      <c r="I223" s="56" t="s">
        <v>5</v>
      </c>
    </row>
    <row r="224" spans="1:9" s="58" customFormat="1" x14ac:dyDescent="0.25">
      <c r="A224" s="10" t="s">
        <v>1</v>
      </c>
      <c r="B224" s="53" t="s">
        <v>6</v>
      </c>
      <c r="C224" s="57"/>
      <c r="D224" s="54" t="s">
        <v>7</v>
      </c>
      <c r="E224" s="54" t="s">
        <v>15</v>
      </c>
      <c r="F224" s="55" t="s">
        <v>6</v>
      </c>
      <c r="G224" s="54" t="s">
        <v>8</v>
      </c>
      <c r="H224" s="54" t="s">
        <v>10</v>
      </c>
      <c r="I224" s="56" t="s">
        <v>16</v>
      </c>
    </row>
    <row r="225" spans="1:9" s="58" customFormat="1" x14ac:dyDescent="0.25">
      <c r="B225" s="53"/>
      <c r="C225" s="54" t="s">
        <v>23</v>
      </c>
      <c r="D225" s="54"/>
      <c r="E225" s="54"/>
      <c r="F225" s="55"/>
      <c r="G225" s="54"/>
      <c r="H225" s="54"/>
      <c r="I225" s="56"/>
    </row>
    <row r="226" spans="1:9" s="58" customFormat="1" x14ac:dyDescent="0.25">
      <c r="B226" s="53"/>
      <c r="C226" s="54"/>
      <c r="D226" s="54"/>
      <c r="E226" s="54"/>
      <c r="F226" s="55"/>
      <c r="G226" s="54"/>
      <c r="H226" s="54"/>
      <c r="I226" s="56"/>
    </row>
    <row r="227" spans="1:9" s="58" customFormat="1" x14ac:dyDescent="0.25">
      <c r="A227" s="10" t="s">
        <v>1</v>
      </c>
      <c r="B227" s="10">
        <v>42740</v>
      </c>
      <c r="C227" s="13" t="s">
        <v>65</v>
      </c>
      <c r="D227" s="16">
        <v>3.05</v>
      </c>
      <c r="E227" s="16">
        <v>1.1100000000000001</v>
      </c>
      <c r="F227" s="12">
        <v>42379</v>
      </c>
      <c r="G227" s="19">
        <v>3.46</v>
      </c>
      <c r="H227" s="18">
        <f t="shared" ref="H227:H248" si="20">(G227/D227-1)</f>
        <v>0.13442622950819683</v>
      </c>
      <c r="I227" s="67">
        <f t="shared" ref="I227:I239" si="21">(G227-D227)/(D227-E227)</f>
        <v>0.21134020618556712</v>
      </c>
    </row>
    <row r="228" spans="1:9" s="58" customFormat="1" x14ac:dyDescent="0.25">
      <c r="B228" s="10">
        <v>42741</v>
      </c>
      <c r="C228" s="13" t="s">
        <v>68</v>
      </c>
      <c r="D228" s="16">
        <v>3.33</v>
      </c>
      <c r="E228" s="16">
        <v>1.1499999999999999</v>
      </c>
      <c r="F228" s="12">
        <v>42745</v>
      </c>
      <c r="G228" s="19">
        <v>3.28</v>
      </c>
      <c r="H228" s="18">
        <f t="shared" si="20"/>
        <v>-1.5015015015015121E-2</v>
      </c>
      <c r="I228" s="67">
        <f t="shared" si="21"/>
        <v>-2.2935779816513881E-2</v>
      </c>
    </row>
    <row r="229" spans="1:9" ht="15.75" customHeight="1" x14ac:dyDescent="0.25">
      <c r="B229" s="10">
        <v>42739</v>
      </c>
      <c r="C229" s="13" t="s">
        <v>61</v>
      </c>
      <c r="D229" s="16">
        <v>2.56</v>
      </c>
      <c r="E229" s="16">
        <v>1.36</v>
      </c>
      <c r="F229" s="12">
        <v>42745</v>
      </c>
      <c r="G229" s="19">
        <v>3.4</v>
      </c>
      <c r="H229" s="18">
        <f t="shared" si="20"/>
        <v>0.328125</v>
      </c>
      <c r="I229" s="67">
        <f t="shared" si="21"/>
        <v>0.7</v>
      </c>
    </row>
    <row r="230" spans="1:9" s="58" customFormat="1" x14ac:dyDescent="0.25">
      <c r="A230" s="10" t="s">
        <v>1</v>
      </c>
      <c r="B230" s="10">
        <v>42751</v>
      </c>
      <c r="C230" s="13" t="s">
        <v>81</v>
      </c>
      <c r="D230" s="16">
        <v>3.81</v>
      </c>
      <c r="E230" s="16">
        <v>1.91</v>
      </c>
      <c r="F230" s="12">
        <v>42753</v>
      </c>
      <c r="G230" s="19">
        <v>4.34</v>
      </c>
      <c r="H230" s="18">
        <f t="shared" si="20"/>
        <v>0.13910761154855633</v>
      </c>
      <c r="I230" s="67">
        <f t="shared" si="21"/>
        <v>0.2789473684210525</v>
      </c>
    </row>
    <row r="231" spans="1:9" s="58" customFormat="1" x14ac:dyDescent="0.25">
      <c r="B231" s="10">
        <v>42761</v>
      </c>
      <c r="C231" s="13" t="s">
        <v>105</v>
      </c>
      <c r="D231" s="16">
        <v>1.48</v>
      </c>
      <c r="E231" s="16">
        <v>0.63</v>
      </c>
      <c r="F231" s="12">
        <v>42766</v>
      </c>
      <c r="G231" s="19">
        <v>1.01</v>
      </c>
      <c r="H231" s="18">
        <f t="shared" si="20"/>
        <v>-0.31756756756756754</v>
      </c>
      <c r="I231" s="67">
        <f t="shared" si="21"/>
        <v>-0.55294117647058827</v>
      </c>
    </row>
    <row r="232" spans="1:9" s="58" customFormat="1" x14ac:dyDescent="0.25">
      <c r="B232" s="10">
        <v>42759</v>
      </c>
      <c r="C232" s="13" t="s">
        <v>99</v>
      </c>
      <c r="D232" s="16">
        <v>4.22</v>
      </c>
      <c r="E232" s="16">
        <v>2.09</v>
      </c>
      <c r="F232" s="12">
        <v>42768</v>
      </c>
      <c r="G232" s="19">
        <v>4.3099999999999996</v>
      </c>
      <c r="H232" s="18">
        <f t="shared" si="20"/>
        <v>2.1327014218009532E-2</v>
      </c>
      <c r="I232" s="67">
        <f t="shared" si="21"/>
        <v>4.22535211267605E-2</v>
      </c>
    </row>
    <row r="233" spans="1:9" s="58" customFormat="1" x14ac:dyDescent="0.25">
      <c r="B233" s="10">
        <v>42768</v>
      </c>
      <c r="C233" s="13" t="s">
        <v>114</v>
      </c>
      <c r="D233" s="16">
        <v>2.23</v>
      </c>
      <c r="E233" s="16">
        <v>0.88</v>
      </c>
      <c r="F233" s="12">
        <v>42772</v>
      </c>
      <c r="G233" s="19">
        <v>1.27</v>
      </c>
      <c r="H233" s="18">
        <f t="shared" si="20"/>
        <v>-0.43049327354260092</v>
      </c>
      <c r="I233" s="67">
        <f t="shared" si="21"/>
        <v>-0.71111111111111103</v>
      </c>
    </row>
    <row r="234" spans="1:9" s="58" customFormat="1" x14ac:dyDescent="0.25">
      <c r="B234" s="10">
        <v>42769</v>
      </c>
      <c r="C234" s="13" t="s">
        <v>121</v>
      </c>
      <c r="D234" s="16">
        <v>2.74</v>
      </c>
      <c r="E234" s="16">
        <v>1.07</v>
      </c>
      <c r="F234" s="12">
        <v>42406</v>
      </c>
      <c r="G234" s="19">
        <v>2.0699999999999998</v>
      </c>
      <c r="H234" s="18">
        <f t="shared" si="20"/>
        <v>-0.24452554744525556</v>
      </c>
      <c r="I234" s="67">
        <f t="shared" si="21"/>
        <v>-0.40119760479041933</v>
      </c>
    </row>
    <row r="235" spans="1:9" s="58" customFormat="1" x14ac:dyDescent="0.25">
      <c r="A235" s="10" t="s">
        <v>1</v>
      </c>
      <c r="B235" s="10">
        <v>42774</v>
      </c>
      <c r="C235" s="13" t="s">
        <v>131</v>
      </c>
      <c r="D235" s="16">
        <v>1.94</v>
      </c>
      <c r="E235" s="16">
        <v>0.5</v>
      </c>
      <c r="F235" s="12">
        <v>42782</v>
      </c>
      <c r="G235" s="19">
        <v>1.87</v>
      </c>
      <c r="H235" s="18">
        <f t="shared" si="20"/>
        <v>-3.6082474226803996E-2</v>
      </c>
      <c r="I235" s="67">
        <f t="shared" si="21"/>
        <v>-4.8611111111111001E-2</v>
      </c>
    </row>
    <row r="236" spans="1:9" s="58" customFormat="1" x14ac:dyDescent="0.25">
      <c r="B236" s="10">
        <v>42783</v>
      </c>
      <c r="C236" s="13" t="s">
        <v>150</v>
      </c>
      <c r="D236" s="16">
        <v>2.9</v>
      </c>
      <c r="E236" s="16">
        <v>1.47</v>
      </c>
      <c r="F236" s="12">
        <v>42790</v>
      </c>
      <c r="G236" s="19">
        <v>3.43</v>
      </c>
      <c r="H236" s="18">
        <f t="shared" si="20"/>
        <v>0.1827586206896552</v>
      </c>
      <c r="I236" s="67">
        <f t="shared" si="21"/>
        <v>0.37062937062937085</v>
      </c>
    </row>
    <row r="237" spans="1:9" x14ac:dyDescent="0.25">
      <c r="B237" s="10">
        <v>42787</v>
      </c>
      <c r="C237" s="13" t="s">
        <v>155</v>
      </c>
      <c r="D237" s="16">
        <v>2.48</v>
      </c>
      <c r="E237" s="16">
        <v>1.53</v>
      </c>
      <c r="F237" s="12">
        <v>42790</v>
      </c>
      <c r="G237" s="19">
        <v>2.82</v>
      </c>
      <c r="H237" s="18">
        <f t="shared" si="20"/>
        <v>0.13709677419354827</v>
      </c>
      <c r="I237" s="67">
        <f t="shared" si="21"/>
        <v>0.35789473684210515</v>
      </c>
    </row>
    <row r="238" spans="1:9" s="58" customFormat="1" x14ac:dyDescent="0.25">
      <c r="B238" s="10">
        <v>42797</v>
      </c>
      <c r="C238" s="13" t="s">
        <v>172</v>
      </c>
      <c r="D238" s="16">
        <v>4.21</v>
      </c>
      <c r="E238" s="16">
        <v>1.86</v>
      </c>
      <c r="F238" s="12">
        <v>42803</v>
      </c>
      <c r="G238" s="19">
        <v>5.2</v>
      </c>
      <c r="H238" s="18">
        <f t="shared" si="20"/>
        <v>0.23515439429928753</v>
      </c>
      <c r="I238" s="67">
        <f t="shared" si="21"/>
        <v>0.42127659574468101</v>
      </c>
    </row>
    <row r="239" spans="1:9" s="58" customFormat="1" x14ac:dyDescent="0.25">
      <c r="B239" s="10">
        <v>42801</v>
      </c>
      <c r="C239" s="13" t="s">
        <v>178</v>
      </c>
      <c r="D239" s="16">
        <v>2.06</v>
      </c>
      <c r="E239" s="16">
        <v>0.84</v>
      </c>
      <c r="F239" s="12">
        <v>42803</v>
      </c>
      <c r="G239" s="19">
        <v>2.81</v>
      </c>
      <c r="H239" s="18">
        <f t="shared" si="20"/>
        <v>0.36407766990291268</v>
      </c>
      <c r="I239" s="67">
        <f t="shared" si="21"/>
        <v>0.61475409836065564</v>
      </c>
    </row>
    <row r="240" spans="1:9" s="58" customFormat="1" x14ac:dyDescent="0.25">
      <c r="B240" s="10">
        <v>42803</v>
      </c>
      <c r="C240" s="13" t="s">
        <v>184</v>
      </c>
      <c r="D240" s="16">
        <v>2.57</v>
      </c>
      <c r="E240" s="16">
        <v>1.0900000000000001</v>
      </c>
      <c r="F240" s="12">
        <v>42804</v>
      </c>
      <c r="G240" s="19">
        <v>1.01</v>
      </c>
      <c r="H240" s="18">
        <f t="shared" si="20"/>
        <v>-0.60700389105058361</v>
      </c>
      <c r="I240" s="67">
        <f>(G240-D240)/(D240-E240)</f>
        <v>-1.0540540540540542</v>
      </c>
    </row>
    <row r="241" spans="2:9" s="58" customFormat="1" x14ac:dyDescent="0.25">
      <c r="B241" s="10">
        <v>42808</v>
      </c>
      <c r="C241" s="13" t="s">
        <v>190</v>
      </c>
      <c r="D241" s="16">
        <v>3.14</v>
      </c>
      <c r="E241" s="16">
        <v>1.56</v>
      </c>
      <c r="F241" s="12">
        <v>42815</v>
      </c>
      <c r="G241" s="19">
        <v>1.96</v>
      </c>
      <c r="H241" s="18">
        <f t="shared" si="20"/>
        <v>-0.37579617834394907</v>
      </c>
      <c r="I241" s="67">
        <f t="shared" ref="I241:I245" si="22">(G241-D241)/(D241-E241)</f>
        <v>-0.74683544303797478</v>
      </c>
    </row>
    <row r="242" spans="2:9" s="58" customFormat="1" x14ac:dyDescent="0.25">
      <c r="B242" s="10">
        <v>42815</v>
      </c>
      <c r="C242" s="13" t="s">
        <v>206</v>
      </c>
      <c r="D242" s="16">
        <v>3.01</v>
      </c>
      <c r="E242" s="16">
        <v>1.94</v>
      </c>
      <c r="F242" s="12">
        <v>42816</v>
      </c>
      <c r="G242" s="19">
        <v>3.59</v>
      </c>
      <c r="H242" s="18">
        <f t="shared" si="20"/>
        <v>0.19269102990033216</v>
      </c>
      <c r="I242" s="67">
        <f t="shared" si="22"/>
        <v>0.54205607476635531</v>
      </c>
    </row>
    <row r="243" spans="2:9" x14ac:dyDescent="0.25">
      <c r="B243" s="10">
        <v>42828</v>
      </c>
      <c r="C243" s="13" t="s">
        <v>229</v>
      </c>
      <c r="D243" s="16">
        <v>4</v>
      </c>
      <c r="E243" s="16">
        <v>1.64</v>
      </c>
      <c r="F243" s="12">
        <v>42830</v>
      </c>
      <c r="G243" s="19">
        <v>4.0599999999999996</v>
      </c>
      <c r="H243" s="18">
        <f t="shared" si="20"/>
        <v>1.4999999999999902E-2</v>
      </c>
      <c r="I243" s="67">
        <f t="shared" si="22"/>
        <v>2.5423728813559154E-2</v>
      </c>
    </row>
    <row r="244" spans="2:9" s="58" customFormat="1" x14ac:dyDescent="0.25">
      <c r="B244" s="10">
        <v>42823</v>
      </c>
      <c r="C244" s="13" t="s">
        <v>222</v>
      </c>
      <c r="D244" s="16">
        <v>2.88</v>
      </c>
      <c r="E244" s="16">
        <v>1.1299999999999999</v>
      </c>
      <c r="F244" s="12">
        <v>42832</v>
      </c>
      <c r="G244" s="19">
        <v>4.49</v>
      </c>
      <c r="H244" s="18">
        <f t="shared" si="20"/>
        <v>0.5590277777777779</v>
      </c>
      <c r="I244" s="67">
        <f t="shared" si="22"/>
        <v>0.92000000000000015</v>
      </c>
    </row>
    <row r="245" spans="2:9" x14ac:dyDescent="0.25">
      <c r="B245" s="10">
        <v>42831</v>
      </c>
      <c r="C245" s="13" t="s">
        <v>235</v>
      </c>
      <c r="D245" s="16">
        <v>2.58</v>
      </c>
      <c r="E245" s="16">
        <v>1.46</v>
      </c>
      <c r="F245" s="12">
        <v>42832</v>
      </c>
      <c r="G245" s="19">
        <v>2.79</v>
      </c>
      <c r="H245" s="18">
        <f t="shared" si="20"/>
        <v>8.1395348837209225E-2</v>
      </c>
      <c r="I245" s="67">
        <f t="shared" si="22"/>
        <v>0.18749999999999994</v>
      </c>
    </row>
    <row r="246" spans="2:9" x14ac:dyDescent="0.25">
      <c r="B246" s="10">
        <v>42837</v>
      </c>
      <c r="C246" s="13" t="s">
        <v>243</v>
      </c>
      <c r="D246" s="16">
        <v>2.76</v>
      </c>
      <c r="E246" s="16">
        <v>1.1000000000000001</v>
      </c>
      <c r="F246" s="12">
        <v>42839</v>
      </c>
      <c r="G246" s="19">
        <v>1.71</v>
      </c>
      <c r="H246" s="18">
        <f t="shared" si="20"/>
        <v>-0.38043478260869557</v>
      </c>
      <c r="I246" s="67">
        <f>(G246-D246)/(D246-E246)</f>
        <v>-0.63253012048192769</v>
      </c>
    </row>
    <row r="247" spans="2:9" x14ac:dyDescent="0.25">
      <c r="B247" s="10">
        <v>42850</v>
      </c>
      <c r="C247" s="13" t="s">
        <v>178</v>
      </c>
      <c r="D247" s="16">
        <v>2.61</v>
      </c>
      <c r="E247" s="16">
        <v>1.7809999999999999</v>
      </c>
      <c r="F247" s="12">
        <v>42857</v>
      </c>
      <c r="G247" s="19">
        <v>2.5299999999999998</v>
      </c>
      <c r="H247" s="18">
        <f t="shared" si="20"/>
        <v>-3.0651340996168619E-2</v>
      </c>
      <c r="I247" s="67">
        <f t="shared" ref="I247" si="23">(G247-D247)/(D247-E247)</f>
        <v>-9.6501809408926512E-2</v>
      </c>
    </row>
    <row r="248" spans="2:9" x14ac:dyDescent="0.25">
      <c r="B248" s="10">
        <v>42859</v>
      </c>
      <c r="C248" s="13" t="s">
        <v>269</v>
      </c>
      <c r="D248" s="16">
        <v>0.94</v>
      </c>
      <c r="E248" s="16">
        <v>0.09</v>
      </c>
      <c r="F248" s="12">
        <v>42859</v>
      </c>
      <c r="G248" s="19">
        <v>0.42</v>
      </c>
      <c r="H248" s="18">
        <f t="shared" si="20"/>
        <v>-0.55319148936170204</v>
      </c>
      <c r="I248" s="67">
        <f>(G248-D248)/(D248-E248)</f>
        <v>-0.61176470588235299</v>
      </c>
    </row>
    <row r="249" spans="2:9" s="58" customFormat="1" x14ac:dyDescent="0.25">
      <c r="B249" s="10">
        <v>42887</v>
      </c>
      <c r="C249" s="13" t="s">
        <v>301</v>
      </c>
      <c r="D249" s="16">
        <v>3.1</v>
      </c>
      <c r="E249" s="16">
        <v>1.84</v>
      </c>
      <c r="F249" s="12">
        <v>42892</v>
      </c>
      <c r="G249" s="19">
        <v>1.84</v>
      </c>
      <c r="H249" s="18">
        <f t="shared" ref="H249:H272" si="24">(G249/D249-1)</f>
        <v>-0.40645161290322585</v>
      </c>
      <c r="I249" s="67">
        <f t="shared" ref="I249:I259" si="25">(G249-D249)/(D249-E249)</f>
        <v>-1</v>
      </c>
    </row>
    <row r="250" spans="2:9" x14ac:dyDescent="0.25">
      <c r="B250" s="10">
        <v>42877</v>
      </c>
      <c r="C250" s="13" t="s">
        <v>291</v>
      </c>
      <c r="D250" s="16">
        <v>2.42</v>
      </c>
      <c r="E250" s="16">
        <v>1.08</v>
      </c>
      <c r="F250" s="12">
        <v>42892</v>
      </c>
      <c r="G250" s="19">
        <v>2.06</v>
      </c>
      <c r="H250" s="18">
        <f t="shared" si="24"/>
        <v>-0.14876033057851235</v>
      </c>
      <c r="I250" s="67">
        <f t="shared" si="25"/>
        <v>-0.26865671641791039</v>
      </c>
    </row>
    <row r="251" spans="2:9" x14ac:dyDescent="0.25">
      <c r="B251" s="10">
        <v>42881</v>
      </c>
      <c r="C251" s="13" t="s">
        <v>297</v>
      </c>
      <c r="D251" s="16">
        <v>2.89</v>
      </c>
      <c r="E251" s="16">
        <v>1.1200000000000001</v>
      </c>
      <c r="F251" s="12">
        <v>42898</v>
      </c>
      <c r="G251" s="19">
        <v>2.25</v>
      </c>
      <c r="H251" s="18">
        <f t="shared" si="24"/>
        <v>-0.2214532871972319</v>
      </c>
      <c r="I251" s="67">
        <f t="shared" si="25"/>
        <v>-0.36158192090395486</v>
      </c>
    </row>
    <row r="252" spans="2:9" x14ac:dyDescent="0.25">
      <c r="B252" s="10">
        <v>42907</v>
      </c>
      <c r="C252" s="13" t="s">
        <v>322</v>
      </c>
      <c r="D252" s="16">
        <v>2.77</v>
      </c>
      <c r="E252" s="16">
        <v>1.87</v>
      </c>
      <c r="F252" s="12">
        <v>42912</v>
      </c>
      <c r="G252" s="19">
        <v>2.3199999999999998</v>
      </c>
      <c r="H252" s="18">
        <f t="shared" si="24"/>
        <v>-0.16245487364620947</v>
      </c>
      <c r="I252" s="67">
        <f t="shared" si="25"/>
        <v>-0.50000000000000022</v>
      </c>
    </row>
    <row r="253" spans="2:9" x14ac:dyDescent="0.25">
      <c r="B253" s="10">
        <v>42914</v>
      </c>
      <c r="C253" s="13" t="s">
        <v>333</v>
      </c>
      <c r="D253" s="16">
        <v>1.44</v>
      </c>
      <c r="E253" s="16">
        <v>0.32</v>
      </c>
      <c r="F253" s="12">
        <v>42928</v>
      </c>
      <c r="G253" s="19">
        <v>2.17</v>
      </c>
      <c r="H253" s="18">
        <f t="shared" si="24"/>
        <v>0.50694444444444442</v>
      </c>
      <c r="I253" s="67">
        <f t="shared" si="25"/>
        <v>0.6517857142857143</v>
      </c>
    </row>
    <row r="254" spans="2:9" x14ac:dyDescent="0.25">
      <c r="B254" s="10">
        <v>42920</v>
      </c>
      <c r="C254" s="13" t="s">
        <v>345</v>
      </c>
      <c r="D254" s="16">
        <v>2.2200000000000002</v>
      </c>
      <c r="E254" s="16">
        <v>0.78</v>
      </c>
      <c r="F254" s="12">
        <v>42930</v>
      </c>
      <c r="G254" s="19">
        <v>3.57</v>
      </c>
      <c r="H254" s="18">
        <f t="shared" si="24"/>
        <v>0.60810810810810789</v>
      </c>
      <c r="I254" s="67">
        <f t="shared" si="25"/>
        <v>0.93749999999999967</v>
      </c>
    </row>
    <row r="255" spans="2:9" s="58" customFormat="1" x14ac:dyDescent="0.25">
      <c r="B255" s="10">
        <v>42940</v>
      </c>
      <c r="C255" s="13" t="s">
        <v>368</v>
      </c>
      <c r="D255" s="16">
        <v>2.2799999999999998</v>
      </c>
      <c r="E255" s="16">
        <v>0.77</v>
      </c>
      <c r="F255" s="12">
        <v>42943</v>
      </c>
      <c r="G255" s="19">
        <v>3.16</v>
      </c>
      <c r="H255" s="18">
        <f t="shared" si="24"/>
        <v>0.38596491228070184</v>
      </c>
      <c r="I255" s="67">
        <f t="shared" si="25"/>
        <v>0.5827814569536427</v>
      </c>
    </row>
    <row r="256" spans="2:9" x14ac:dyDescent="0.25">
      <c r="B256" s="10">
        <v>42740</v>
      </c>
      <c r="C256" s="13" t="s">
        <v>390</v>
      </c>
      <c r="D256" s="16">
        <v>3.109</v>
      </c>
      <c r="E256" s="16">
        <v>0.61</v>
      </c>
      <c r="F256" s="12">
        <v>42955</v>
      </c>
      <c r="G256" s="19">
        <v>2.98</v>
      </c>
      <c r="H256" s="18">
        <f t="shared" si="24"/>
        <v>-4.1492441299453175E-2</v>
      </c>
      <c r="I256" s="67">
        <f t="shared" si="25"/>
        <v>-5.1620648259303722E-2</v>
      </c>
    </row>
    <row r="257" spans="2:9" s="58" customFormat="1" x14ac:dyDescent="0.25">
      <c r="B257" s="10">
        <v>39304</v>
      </c>
      <c r="C257" s="13" t="s">
        <v>399</v>
      </c>
      <c r="D257" s="16">
        <v>3.16</v>
      </c>
      <c r="E257" s="16">
        <v>1.65</v>
      </c>
      <c r="F257" s="12">
        <v>42964</v>
      </c>
      <c r="G257" s="19">
        <v>3.48</v>
      </c>
      <c r="H257" s="18">
        <f t="shared" si="24"/>
        <v>0.10126582278481</v>
      </c>
      <c r="I257" s="67">
        <f t="shared" si="25"/>
        <v>0.21192052980132436</v>
      </c>
    </row>
    <row r="258" spans="2:9" x14ac:dyDescent="0.25">
      <c r="B258" s="10">
        <v>42968</v>
      </c>
      <c r="C258" s="13" t="s">
        <v>419</v>
      </c>
      <c r="D258" s="16">
        <v>2.56</v>
      </c>
      <c r="E258" s="16">
        <v>0.69</v>
      </c>
      <c r="F258" s="12">
        <v>42968</v>
      </c>
      <c r="G258" s="19">
        <v>2.2000000000000002</v>
      </c>
      <c r="H258" s="18">
        <f t="shared" si="24"/>
        <v>-0.140625</v>
      </c>
      <c r="I258" s="67">
        <f t="shared" si="25"/>
        <v>-0.19251336898395713</v>
      </c>
    </row>
    <row r="259" spans="2:9" x14ac:dyDescent="0.25">
      <c r="B259" s="10">
        <v>42969</v>
      </c>
      <c r="C259" s="13" t="s">
        <v>422</v>
      </c>
      <c r="D259" s="16">
        <v>2.71</v>
      </c>
      <c r="E259" s="16">
        <v>1.64</v>
      </c>
      <c r="F259" s="12">
        <v>42972</v>
      </c>
      <c r="G259" s="19">
        <v>2.52</v>
      </c>
      <c r="H259" s="18">
        <f t="shared" si="24"/>
        <v>-7.0110701107011009E-2</v>
      </c>
      <c r="I259" s="67">
        <f t="shared" si="25"/>
        <v>-0.17757009345794386</v>
      </c>
    </row>
    <row r="260" spans="2:9" s="58" customFormat="1" x14ac:dyDescent="0.25">
      <c r="B260" s="10">
        <v>42970</v>
      </c>
      <c r="C260" s="13" t="s">
        <v>425</v>
      </c>
      <c r="D260" s="16">
        <v>2.69</v>
      </c>
      <c r="E260" s="16">
        <v>0.79</v>
      </c>
      <c r="F260" s="12">
        <v>42975</v>
      </c>
      <c r="G260" s="19">
        <v>1.34</v>
      </c>
      <c r="H260" s="18">
        <f t="shared" si="24"/>
        <v>-0.5018587360594795</v>
      </c>
      <c r="I260" s="67">
        <f>(G260-D260)/(D260-E260)</f>
        <v>-0.71052631578947367</v>
      </c>
    </row>
    <row r="261" spans="2:9" x14ac:dyDescent="0.25">
      <c r="B261" s="10" t="s">
        <v>449</v>
      </c>
      <c r="C261" s="13" t="s">
        <v>450</v>
      </c>
      <c r="D261" s="16">
        <v>2.3149999999999999</v>
      </c>
      <c r="E261" s="16">
        <v>0.42</v>
      </c>
      <c r="F261" s="12">
        <v>42989</v>
      </c>
      <c r="G261" s="19">
        <v>2.37</v>
      </c>
      <c r="H261" s="18">
        <f t="shared" si="24"/>
        <v>2.3758099352051865E-2</v>
      </c>
      <c r="I261" s="67">
        <f>(G261-D261)/(D261-E261)</f>
        <v>2.9023746701847049E-2</v>
      </c>
    </row>
    <row r="262" spans="2:9" x14ac:dyDescent="0.25">
      <c r="B262" s="10">
        <v>42989</v>
      </c>
      <c r="C262" s="13" t="s">
        <v>456</v>
      </c>
      <c r="D262" s="16">
        <v>2.33</v>
      </c>
      <c r="E262" s="16">
        <v>0.64</v>
      </c>
      <c r="F262" s="12">
        <v>42999</v>
      </c>
      <c r="G262" s="19">
        <v>2.89</v>
      </c>
      <c r="H262" s="18">
        <f t="shared" si="24"/>
        <v>0.24034334763948495</v>
      </c>
      <c r="I262" s="67">
        <f>(G262-D262)/(D262-E262)</f>
        <v>0.33136094674556216</v>
      </c>
    </row>
    <row r="263" spans="2:9" x14ac:dyDescent="0.25">
      <c r="B263" s="10">
        <v>43005</v>
      </c>
      <c r="C263" s="13" t="s">
        <v>470</v>
      </c>
      <c r="D263" s="16">
        <v>2.2799999999999998</v>
      </c>
      <c r="E263" s="16">
        <v>0.42</v>
      </c>
      <c r="F263" s="12">
        <v>43017</v>
      </c>
      <c r="G263" s="19">
        <v>2.57</v>
      </c>
      <c r="H263" s="18">
        <f t="shared" si="24"/>
        <v>0.12719298245614041</v>
      </c>
      <c r="I263" s="67">
        <f>(G263-D263)/(D263-E263)</f>
        <v>0.15591397849462368</v>
      </c>
    </row>
    <row r="264" spans="2:9" x14ac:dyDescent="0.25">
      <c r="B264" s="10">
        <v>43013</v>
      </c>
      <c r="C264" s="13" t="s">
        <v>479</v>
      </c>
      <c r="D264" s="16">
        <v>2.73</v>
      </c>
      <c r="E264" s="16">
        <v>0.8</v>
      </c>
      <c r="F264" s="12">
        <v>43017</v>
      </c>
      <c r="G264" s="19">
        <v>2.99</v>
      </c>
      <c r="H264" s="18">
        <f t="shared" si="24"/>
        <v>9.5238095238095344E-2</v>
      </c>
      <c r="I264" s="67">
        <f t="shared" ref="I264" si="26">(G264-D264)/(D264-E264)</f>
        <v>0.13471502590673587</v>
      </c>
    </row>
    <row r="265" spans="2:9" x14ac:dyDescent="0.25">
      <c r="B265" s="10">
        <v>43010</v>
      </c>
      <c r="C265" s="13" t="s">
        <v>471</v>
      </c>
      <c r="D265" s="16">
        <v>3.59</v>
      </c>
      <c r="E265" s="16">
        <v>2.38</v>
      </c>
      <c r="F265" s="12">
        <v>43021</v>
      </c>
      <c r="G265" s="19">
        <v>3.57</v>
      </c>
      <c r="H265" s="18">
        <f t="shared" si="24"/>
        <v>-5.5710306406685506E-3</v>
      </c>
      <c r="I265" s="67">
        <f>(G265-D265)/(D265-E265)</f>
        <v>-1.6528925619834725E-2</v>
      </c>
    </row>
    <row r="266" spans="2:9" s="58" customFormat="1" x14ac:dyDescent="0.25">
      <c r="B266" s="10">
        <v>43017</v>
      </c>
      <c r="C266" s="13" t="s">
        <v>484</v>
      </c>
      <c r="D266" s="16">
        <v>2.76</v>
      </c>
      <c r="E266" s="16">
        <v>1.22</v>
      </c>
      <c r="F266" s="12">
        <v>43021</v>
      </c>
      <c r="G266" s="19">
        <v>3.22</v>
      </c>
      <c r="H266" s="18">
        <f t="shared" si="24"/>
        <v>0.16666666666666674</v>
      </c>
      <c r="I266" s="67">
        <f t="shared" ref="I266" si="27">(G266-D266)/(D266-E266)</f>
        <v>0.29870129870129902</v>
      </c>
    </row>
    <row r="267" spans="2:9" x14ac:dyDescent="0.25">
      <c r="B267" s="10">
        <v>43024</v>
      </c>
      <c r="C267" s="13" t="s">
        <v>491</v>
      </c>
      <c r="D267" s="16">
        <v>1.79</v>
      </c>
      <c r="E267" s="16">
        <v>0.66</v>
      </c>
      <c r="F267" s="12">
        <v>43031</v>
      </c>
      <c r="G267" s="19">
        <v>2.12</v>
      </c>
      <c r="H267" s="18">
        <f t="shared" si="24"/>
        <v>0.18435754189944142</v>
      </c>
      <c r="I267" s="67">
        <f>(G267-D267)/(D267-E267)</f>
        <v>0.29203539823008856</v>
      </c>
    </row>
    <row r="268" spans="2:9" x14ac:dyDescent="0.25">
      <c r="B268" s="10">
        <v>43019</v>
      </c>
      <c r="C268" s="13" t="s">
        <v>489</v>
      </c>
      <c r="D268" s="16">
        <v>2.2599999999999998</v>
      </c>
      <c r="E268" s="16">
        <v>0.81</v>
      </c>
      <c r="F268" s="12">
        <v>43033</v>
      </c>
      <c r="G268" s="19">
        <v>3.74</v>
      </c>
      <c r="H268" s="18">
        <f t="shared" si="24"/>
        <v>0.65486725663716849</v>
      </c>
      <c r="I268" s="67">
        <f t="shared" ref="I268:I277" si="28">(G268-D268)/(D268-E268)</f>
        <v>1.0206896551724143</v>
      </c>
    </row>
    <row r="269" spans="2:9" x14ac:dyDescent="0.25">
      <c r="B269" s="10">
        <v>43032</v>
      </c>
      <c r="C269" s="13" t="s">
        <v>504</v>
      </c>
      <c r="D269" s="16">
        <v>1.74</v>
      </c>
      <c r="E269" s="16">
        <v>0.67</v>
      </c>
      <c r="F269" s="12">
        <v>43035</v>
      </c>
      <c r="G269" s="19">
        <v>3.11</v>
      </c>
      <c r="H269" s="18">
        <f t="shared" si="24"/>
        <v>0.78735632183908044</v>
      </c>
      <c r="I269" s="67">
        <f t="shared" si="28"/>
        <v>1.280373831775701</v>
      </c>
    </row>
    <row r="270" spans="2:9" x14ac:dyDescent="0.25">
      <c r="B270" s="10">
        <v>43034</v>
      </c>
      <c r="C270" s="13" t="s">
        <v>513</v>
      </c>
      <c r="D270" s="16">
        <v>2.75</v>
      </c>
      <c r="E270" s="16">
        <v>1.1499999999999999</v>
      </c>
      <c r="F270" s="12">
        <v>43045</v>
      </c>
      <c r="G270" s="19">
        <v>3.32</v>
      </c>
      <c r="H270" s="18">
        <f t="shared" si="24"/>
        <v>0.20727272727272728</v>
      </c>
      <c r="I270" s="67">
        <f t="shared" si="28"/>
        <v>0.3562499999999999</v>
      </c>
    </row>
    <row r="271" spans="2:9" s="58" customFormat="1" x14ac:dyDescent="0.25">
      <c r="B271" s="10">
        <v>43047</v>
      </c>
      <c r="C271" s="13" t="s">
        <v>528</v>
      </c>
      <c r="D271" s="16">
        <v>2.68</v>
      </c>
      <c r="E271" s="16">
        <v>0.49</v>
      </c>
      <c r="F271" s="12">
        <v>43052</v>
      </c>
      <c r="G271" s="19">
        <v>1.94</v>
      </c>
      <c r="H271" s="18">
        <f t="shared" si="24"/>
        <v>-0.27611940298507465</v>
      </c>
      <c r="I271" s="67">
        <f t="shared" si="28"/>
        <v>-0.33789954337899547</v>
      </c>
    </row>
    <row r="272" spans="2:9" s="58" customFormat="1" x14ac:dyDescent="0.25">
      <c r="B272" s="10">
        <v>43055</v>
      </c>
      <c r="C272" s="13" t="s">
        <v>545</v>
      </c>
      <c r="D272" s="16">
        <v>1.89</v>
      </c>
      <c r="E272" s="16">
        <v>0.62</v>
      </c>
      <c r="F272" s="12">
        <v>43059</v>
      </c>
      <c r="G272" s="19">
        <v>0.6</v>
      </c>
      <c r="H272" s="18">
        <f t="shared" si="24"/>
        <v>-0.68253968253968256</v>
      </c>
      <c r="I272" s="67">
        <f t="shared" si="28"/>
        <v>-1.015748031496063</v>
      </c>
    </row>
    <row r="273" spans="1:9" ht="15.75" customHeight="1" x14ac:dyDescent="0.25">
      <c r="B273" s="10">
        <v>43053</v>
      </c>
      <c r="C273" s="13" t="s">
        <v>539</v>
      </c>
      <c r="D273" s="16">
        <v>2.27</v>
      </c>
      <c r="E273" s="16">
        <v>1.1100000000000001</v>
      </c>
      <c r="F273" s="12">
        <v>43059</v>
      </c>
      <c r="G273" s="19">
        <v>2.72</v>
      </c>
      <c r="H273" s="18">
        <v>2.63E-2</v>
      </c>
      <c r="I273" s="67">
        <f t="shared" si="28"/>
        <v>0.38793103448275879</v>
      </c>
    </row>
    <row r="274" spans="1:9" s="58" customFormat="1" x14ac:dyDescent="0.25">
      <c r="B274" s="10">
        <v>43061</v>
      </c>
      <c r="C274" s="13" t="s">
        <v>560</v>
      </c>
      <c r="D274" s="16">
        <v>2.37</v>
      </c>
      <c r="E274" s="16">
        <v>1.1000000000000001</v>
      </c>
      <c r="F274" s="12">
        <v>43063</v>
      </c>
      <c r="G274" s="19">
        <v>3.77</v>
      </c>
      <c r="H274" s="18">
        <f t="shared" ref="H274:H277" si="29">(G274/D274-1)</f>
        <v>0.59071729957805896</v>
      </c>
      <c r="I274" s="67">
        <f t="shared" si="28"/>
        <v>1.1023622047244093</v>
      </c>
    </row>
    <row r="275" spans="1:9" s="58" customFormat="1" x14ac:dyDescent="0.25">
      <c r="B275" s="10">
        <v>43066</v>
      </c>
      <c r="C275" s="13" t="s">
        <v>572</v>
      </c>
      <c r="D275" s="16">
        <v>2.65</v>
      </c>
      <c r="E275" s="16">
        <v>1.77</v>
      </c>
      <c r="F275" s="12">
        <v>43068</v>
      </c>
      <c r="G275" s="19">
        <v>1.77</v>
      </c>
      <c r="H275" s="18">
        <f t="shared" si="29"/>
        <v>-0.33207547169811313</v>
      </c>
      <c r="I275" s="67">
        <f t="shared" si="28"/>
        <v>-1</v>
      </c>
    </row>
    <row r="276" spans="1:9" s="58" customFormat="1" x14ac:dyDescent="0.25">
      <c r="B276" s="10">
        <v>43062</v>
      </c>
      <c r="C276" s="13" t="s">
        <v>565</v>
      </c>
      <c r="D276" s="16">
        <v>2.13</v>
      </c>
      <c r="E276" s="16">
        <v>1.1000000000000001</v>
      </c>
      <c r="F276" s="12">
        <v>43068</v>
      </c>
      <c r="G276" s="19">
        <v>1.5</v>
      </c>
      <c r="H276" s="18">
        <f t="shared" si="29"/>
        <v>-0.29577464788732388</v>
      </c>
      <c r="I276" s="67">
        <f t="shared" si="28"/>
        <v>-0.61165048543689327</v>
      </c>
    </row>
    <row r="277" spans="1:9" s="58" customFormat="1" x14ac:dyDescent="0.25">
      <c r="B277" s="10">
        <v>43073</v>
      </c>
      <c r="C277" s="13" t="s">
        <v>592</v>
      </c>
      <c r="D277" s="16">
        <v>2.57</v>
      </c>
      <c r="E277" s="16">
        <v>1.25</v>
      </c>
      <c r="F277" s="12">
        <v>43077</v>
      </c>
      <c r="G277" s="19">
        <v>1.44</v>
      </c>
      <c r="H277" s="18">
        <f t="shared" si="29"/>
        <v>-0.43968871595330739</v>
      </c>
      <c r="I277" s="67">
        <f t="shared" si="28"/>
        <v>-0.85606060606060608</v>
      </c>
    </row>
    <row r="278" spans="1:9" x14ac:dyDescent="0.25">
      <c r="B278" s="10"/>
      <c r="C278" s="13"/>
      <c r="D278" s="19"/>
      <c r="E278" s="19"/>
      <c r="F278" s="12"/>
      <c r="G278" s="21" t="s">
        <v>1</v>
      </c>
      <c r="H278" s="18"/>
      <c r="I278" s="14"/>
    </row>
    <row r="279" spans="1:9" x14ac:dyDescent="0.25">
      <c r="B279" s="10"/>
      <c r="C279" s="22" t="s">
        <v>40</v>
      </c>
      <c r="D279" s="13"/>
      <c r="E279" s="13"/>
      <c r="F279" s="23" t="s">
        <v>1</v>
      </c>
      <c r="G279" s="63" t="s">
        <v>11</v>
      </c>
      <c r="H279" s="64" t="s">
        <v>9</v>
      </c>
      <c r="I279" s="70">
        <f>SUM(I226:I278)</f>
        <v>0.46658095089631224</v>
      </c>
    </row>
    <row r="280" spans="1:9" x14ac:dyDescent="0.25">
      <c r="B280" s="10"/>
      <c r="C280" s="22"/>
      <c r="D280" s="13"/>
      <c r="E280" s="13"/>
      <c r="F280" s="23"/>
      <c r="G280" s="63"/>
      <c r="H280" s="64"/>
      <c r="I280" s="61"/>
    </row>
    <row r="281" spans="1:9" ht="15.75" thickBot="1" x14ac:dyDescent="0.3">
      <c r="B281" s="27"/>
      <c r="C281" s="29" t="s">
        <v>1</v>
      </c>
      <c r="D281" s="29"/>
      <c r="E281" s="29"/>
      <c r="F281" s="38"/>
      <c r="G281" s="29"/>
      <c r="H281" s="65" t="s">
        <v>1</v>
      </c>
      <c r="I281" s="33"/>
    </row>
    <row r="282" spans="1:9" s="58" customFormat="1" x14ac:dyDescent="0.25">
      <c r="A282" s="10" t="s">
        <v>1</v>
      </c>
      <c r="B282" s="5"/>
      <c r="C282" s="51"/>
      <c r="D282" s="6"/>
      <c r="E282" s="6"/>
      <c r="F282" s="7"/>
      <c r="G282" s="8"/>
      <c r="H282" s="8"/>
      <c r="I282" s="9"/>
    </row>
    <row r="283" spans="1:9" s="58" customFormat="1" x14ac:dyDescent="0.25">
      <c r="B283" s="10"/>
      <c r="C283" s="62" t="s">
        <v>28</v>
      </c>
      <c r="D283" s="13"/>
      <c r="E283" s="13"/>
      <c r="F283" s="23"/>
      <c r="G283" s="11"/>
      <c r="H283" s="24"/>
      <c r="I283" s="14"/>
    </row>
    <row r="284" spans="1:9" s="58" customFormat="1" x14ac:dyDescent="0.25">
      <c r="B284" s="53" t="s">
        <v>2</v>
      </c>
      <c r="C284" s="54" t="s">
        <v>3</v>
      </c>
      <c r="D284" s="54" t="s">
        <v>2</v>
      </c>
      <c r="E284" s="54" t="s">
        <v>14</v>
      </c>
      <c r="F284" s="55" t="s">
        <v>4</v>
      </c>
      <c r="G284" s="54" t="s">
        <v>4</v>
      </c>
      <c r="H284" s="54" t="s">
        <v>5</v>
      </c>
      <c r="I284" s="56" t="s">
        <v>5</v>
      </c>
    </row>
    <row r="285" spans="1:9" s="58" customFormat="1" x14ac:dyDescent="0.25">
      <c r="B285" s="53" t="s">
        <v>6</v>
      </c>
      <c r="C285" s="57"/>
      <c r="D285" s="54" t="s">
        <v>7</v>
      </c>
      <c r="E285" s="54" t="s">
        <v>15</v>
      </c>
      <c r="F285" s="55" t="s">
        <v>6</v>
      </c>
      <c r="G285" s="54" t="s">
        <v>8</v>
      </c>
      <c r="H285" s="54" t="s">
        <v>10</v>
      </c>
      <c r="I285" s="56" t="s">
        <v>16</v>
      </c>
    </row>
    <row r="286" spans="1:9" s="58" customFormat="1" x14ac:dyDescent="0.25">
      <c r="A286" s="10" t="s">
        <v>1</v>
      </c>
      <c r="B286" s="53"/>
      <c r="C286" s="54" t="s">
        <v>23</v>
      </c>
      <c r="D286" s="54"/>
      <c r="E286" s="54"/>
      <c r="F286" s="55"/>
      <c r="G286" s="54"/>
      <c r="H286" s="54"/>
      <c r="I286" s="56"/>
    </row>
    <row r="287" spans="1:9" s="58" customFormat="1" x14ac:dyDescent="0.25">
      <c r="B287" s="53"/>
      <c r="C287" s="54" t="s">
        <v>1</v>
      </c>
      <c r="D287" s="54"/>
      <c r="E287" s="54"/>
      <c r="F287" s="55"/>
      <c r="G287" s="54"/>
      <c r="H287" s="54"/>
      <c r="I287" s="56"/>
    </row>
    <row r="288" spans="1:9" s="58" customFormat="1" x14ac:dyDescent="0.25">
      <c r="B288" s="10">
        <v>42738</v>
      </c>
      <c r="C288" s="13" t="s">
        <v>59</v>
      </c>
      <c r="D288" s="16">
        <v>0.7</v>
      </c>
      <c r="E288" s="16">
        <v>0.26</v>
      </c>
      <c r="F288" s="12">
        <v>42740</v>
      </c>
      <c r="G288" s="19">
        <v>0.94</v>
      </c>
      <c r="H288" s="18">
        <f t="shared" ref="H288:H307" si="30">(G288/D288-1)</f>
        <v>0.34285714285714297</v>
      </c>
      <c r="I288" s="67">
        <f>(G288-D288)/(D288-E288)</f>
        <v>0.54545454545454553</v>
      </c>
    </row>
    <row r="289" spans="1:9" s="58" customFormat="1" x14ac:dyDescent="0.25">
      <c r="B289" s="10">
        <v>42741</v>
      </c>
      <c r="C289" s="13" t="s">
        <v>69</v>
      </c>
      <c r="D289" s="16">
        <v>0.95</v>
      </c>
      <c r="E289" s="16">
        <v>0.41</v>
      </c>
      <c r="F289" s="12">
        <v>42744</v>
      </c>
      <c r="G289" s="19">
        <v>1.1599999999999999</v>
      </c>
      <c r="H289" s="18">
        <f t="shared" si="30"/>
        <v>0.22105263157894739</v>
      </c>
      <c r="I289" s="67">
        <f t="shared" ref="I289:I299" si="31">(G289-D289)/(D289-E289)</f>
        <v>0.38888888888888878</v>
      </c>
    </row>
    <row r="290" spans="1:9" s="58" customFormat="1" x14ac:dyDescent="0.25">
      <c r="B290" s="10">
        <v>42752</v>
      </c>
      <c r="C290" s="13" t="s">
        <v>84</v>
      </c>
      <c r="D290" s="16">
        <v>0.6</v>
      </c>
      <c r="E290" s="16">
        <v>0.26</v>
      </c>
      <c r="F290" s="12">
        <v>42753</v>
      </c>
      <c r="G290" s="19">
        <v>0.64</v>
      </c>
      <c r="H290" s="18">
        <f t="shared" si="30"/>
        <v>6.6666666666666652E-2</v>
      </c>
      <c r="I290" s="67">
        <f t="shared" si="31"/>
        <v>0.11764705882352952</v>
      </c>
    </row>
    <row r="291" spans="1:9" s="58" customFormat="1" x14ac:dyDescent="0.25">
      <c r="B291" s="10">
        <v>42762</v>
      </c>
      <c r="C291" s="13" t="s">
        <v>106</v>
      </c>
      <c r="D291" s="16">
        <v>2.33</v>
      </c>
      <c r="E291" s="16">
        <v>0.9</v>
      </c>
      <c r="F291" s="12">
        <v>42765</v>
      </c>
      <c r="G291" s="19">
        <v>3.08</v>
      </c>
      <c r="H291" s="18">
        <f t="shared" si="30"/>
        <v>0.32188841201716745</v>
      </c>
      <c r="I291" s="67">
        <f t="shared" si="31"/>
        <v>0.52447552447552437</v>
      </c>
    </row>
    <row r="292" spans="1:9" s="58" customFormat="1" x14ac:dyDescent="0.25">
      <c r="A292" s="10" t="s">
        <v>1</v>
      </c>
      <c r="B292" s="10">
        <v>42782</v>
      </c>
      <c r="C292" s="13" t="s">
        <v>149</v>
      </c>
      <c r="D292" s="16">
        <v>3.69</v>
      </c>
      <c r="E292" s="16">
        <v>1.98</v>
      </c>
      <c r="F292" s="12">
        <v>42786</v>
      </c>
      <c r="G292" s="19">
        <v>3.52</v>
      </c>
      <c r="H292" s="18">
        <f t="shared" si="30"/>
        <v>-4.6070460704607075E-2</v>
      </c>
      <c r="I292" s="67">
        <f t="shared" si="31"/>
        <v>-9.941520467836254E-2</v>
      </c>
    </row>
    <row r="293" spans="1:9" s="58" customFormat="1" x14ac:dyDescent="0.25">
      <c r="B293" s="10">
        <v>42768</v>
      </c>
      <c r="C293" s="13" t="s">
        <v>112</v>
      </c>
      <c r="D293" s="16">
        <v>0.9</v>
      </c>
      <c r="E293" s="16">
        <v>0.36</v>
      </c>
      <c r="F293" s="12">
        <v>42787</v>
      </c>
      <c r="G293" s="19">
        <v>1.1000000000000001</v>
      </c>
      <c r="H293" s="18">
        <f t="shared" si="30"/>
        <v>0.22222222222222232</v>
      </c>
      <c r="I293" s="67">
        <f t="shared" si="31"/>
        <v>0.37037037037037046</v>
      </c>
    </row>
    <row r="294" spans="1:9" s="58" customFormat="1" x14ac:dyDescent="0.25">
      <c r="B294" s="10">
        <v>42788</v>
      </c>
      <c r="C294" s="13" t="s">
        <v>149</v>
      </c>
      <c r="D294" s="16">
        <v>3.54</v>
      </c>
      <c r="E294" s="16">
        <v>1.92</v>
      </c>
      <c r="F294" s="12">
        <v>42794</v>
      </c>
      <c r="G294" s="19">
        <v>5.57</v>
      </c>
      <c r="H294" s="18">
        <f t="shared" si="30"/>
        <v>0.57344632768361592</v>
      </c>
      <c r="I294" s="67">
        <f t="shared" si="31"/>
        <v>1.2530864197530864</v>
      </c>
    </row>
    <row r="295" spans="1:9" s="58" customFormat="1" x14ac:dyDescent="0.25">
      <c r="B295" s="10">
        <v>42795</v>
      </c>
      <c r="C295" s="13" t="s">
        <v>165</v>
      </c>
      <c r="D295" s="16">
        <v>3.54</v>
      </c>
      <c r="E295" s="16">
        <v>1.9</v>
      </c>
      <c r="F295" s="12">
        <v>42796</v>
      </c>
      <c r="G295" s="19">
        <v>2.72</v>
      </c>
      <c r="H295" s="18">
        <f t="shared" si="30"/>
        <v>-0.23163841807909602</v>
      </c>
      <c r="I295" s="67">
        <f t="shared" si="31"/>
        <v>-0.49999999999999989</v>
      </c>
    </row>
    <row r="296" spans="1:9" s="58" customFormat="1" x14ac:dyDescent="0.25">
      <c r="B296" s="10">
        <v>42801</v>
      </c>
      <c r="C296" s="13" t="s">
        <v>179</v>
      </c>
      <c r="D296" s="16">
        <v>1.06</v>
      </c>
      <c r="E296" s="16">
        <v>0.67</v>
      </c>
      <c r="F296" s="12">
        <v>42801</v>
      </c>
      <c r="G296" s="19">
        <v>1.1599999999999999</v>
      </c>
      <c r="H296" s="18">
        <f t="shared" si="30"/>
        <v>9.4339622641509413E-2</v>
      </c>
      <c r="I296" s="67">
        <f t="shared" si="31"/>
        <v>0.25641025641025605</v>
      </c>
    </row>
    <row r="297" spans="1:9" s="58" customFormat="1" x14ac:dyDescent="0.25">
      <c r="B297" s="10">
        <v>42804</v>
      </c>
      <c r="C297" s="13" t="s">
        <v>188</v>
      </c>
      <c r="D297" s="16">
        <v>3.7610000000000001</v>
      </c>
      <c r="E297" s="16">
        <v>2.16</v>
      </c>
      <c r="F297" s="12">
        <v>42807</v>
      </c>
      <c r="G297" s="19">
        <v>4.88</v>
      </c>
      <c r="H297" s="18">
        <f t="shared" si="30"/>
        <v>0.2975272533900557</v>
      </c>
      <c r="I297" s="67">
        <f t="shared" si="31"/>
        <v>0.69893816364771999</v>
      </c>
    </row>
    <row r="298" spans="1:9" s="58" customFormat="1" x14ac:dyDescent="0.25">
      <c r="B298" s="10">
        <v>42811</v>
      </c>
      <c r="C298" s="13" t="s">
        <v>201</v>
      </c>
      <c r="D298" s="16">
        <v>4.5999999999999996</v>
      </c>
      <c r="E298" s="16">
        <v>2.69</v>
      </c>
      <c r="F298" s="12">
        <v>42814</v>
      </c>
      <c r="G298" s="19">
        <v>5.19</v>
      </c>
      <c r="H298" s="18">
        <f t="shared" si="30"/>
        <v>0.12826086956521765</v>
      </c>
      <c r="I298" s="67">
        <f t="shared" si="31"/>
        <v>0.30890052356020986</v>
      </c>
    </row>
    <row r="299" spans="1:9" x14ac:dyDescent="0.25">
      <c r="B299" s="10">
        <v>42816</v>
      </c>
      <c r="C299" s="13" t="s">
        <v>209</v>
      </c>
      <c r="D299" s="16">
        <v>0.93</v>
      </c>
      <c r="E299" s="16">
        <v>0.46</v>
      </c>
      <c r="F299" s="12">
        <v>42821</v>
      </c>
      <c r="G299" s="19">
        <v>0.61</v>
      </c>
      <c r="H299" s="18">
        <f t="shared" si="30"/>
        <v>-0.34408602150537637</v>
      </c>
      <c r="I299" s="67">
        <f t="shared" si="31"/>
        <v>-0.68085106382978733</v>
      </c>
    </row>
    <row r="300" spans="1:9" s="58" customFormat="1" x14ac:dyDescent="0.25">
      <c r="A300" s="10" t="s">
        <v>1</v>
      </c>
      <c r="B300" s="10">
        <v>42818</v>
      </c>
      <c r="C300" s="13" t="s">
        <v>215</v>
      </c>
      <c r="D300" s="16">
        <v>4.13</v>
      </c>
      <c r="E300" s="16">
        <v>2.1</v>
      </c>
      <c r="F300" s="12">
        <v>42821</v>
      </c>
      <c r="G300" s="19">
        <v>5.4</v>
      </c>
      <c r="H300" s="18">
        <f t="shared" si="30"/>
        <v>0.30750605326876523</v>
      </c>
      <c r="I300" s="67">
        <f t="shared" ref="I300" si="32">(G300-D300)/(D300-E300)</f>
        <v>0.62561576354679826</v>
      </c>
    </row>
    <row r="301" spans="1:9" x14ac:dyDescent="0.25">
      <c r="B301" s="10" t="s">
        <v>227</v>
      </c>
      <c r="C301" s="13" t="s">
        <v>226</v>
      </c>
      <c r="D301" s="16">
        <v>3.71</v>
      </c>
      <c r="E301" s="16">
        <v>1.83</v>
      </c>
      <c r="F301" s="12">
        <v>42828</v>
      </c>
      <c r="G301" s="19">
        <v>3.7</v>
      </c>
      <c r="H301" s="18">
        <f t="shared" si="30"/>
        <v>-2.6954177897573484E-3</v>
      </c>
      <c r="I301" s="67">
        <f>(G301-D301)/(D301-E301)</f>
        <v>-5.3191489361700999E-3</v>
      </c>
    </row>
    <row r="302" spans="1:9" x14ac:dyDescent="0.25">
      <c r="B302" s="10">
        <v>42831</v>
      </c>
      <c r="C302" s="13" t="s">
        <v>236</v>
      </c>
      <c r="D302" s="16">
        <v>3.34</v>
      </c>
      <c r="E302" s="16">
        <v>1.91</v>
      </c>
      <c r="F302" s="12">
        <v>42832</v>
      </c>
      <c r="G302" s="19">
        <v>4.45</v>
      </c>
      <c r="H302" s="18">
        <f t="shared" si="30"/>
        <v>0.33233532934131738</v>
      </c>
      <c r="I302" s="67">
        <f>(G302-D302)/(D302-E302)/2</f>
        <v>0.38811188811188824</v>
      </c>
    </row>
    <row r="303" spans="1:9" x14ac:dyDescent="0.25">
      <c r="B303" s="10">
        <v>42836</v>
      </c>
      <c r="C303" s="13" t="s">
        <v>236</v>
      </c>
      <c r="D303" s="16">
        <v>3.69</v>
      </c>
      <c r="E303" s="16">
        <v>1.98</v>
      </c>
      <c r="F303" s="12">
        <v>42838</v>
      </c>
      <c r="G303" s="19">
        <v>6.27</v>
      </c>
      <c r="H303" s="18">
        <f t="shared" si="30"/>
        <v>0.69918699186991851</v>
      </c>
      <c r="I303" s="67">
        <f>(G303-D303)/(D303-E303)/2</f>
        <v>0.7543859649122806</v>
      </c>
    </row>
    <row r="304" spans="1:9" x14ac:dyDescent="0.25">
      <c r="B304" s="10">
        <v>42844</v>
      </c>
      <c r="C304" s="13" t="s">
        <v>249</v>
      </c>
      <c r="D304" s="16">
        <v>3.27</v>
      </c>
      <c r="E304" s="16">
        <v>1.4</v>
      </c>
      <c r="F304" s="12">
        <v>42851</v>
      </c>
      <c r="G304" s="19">
        <v>4.92</v>
      </c>
      <c r="H304" s="18">
        <f t="shared" si="30"/>
        <v>0.50458715596330261</v>
      </c>
      <c r="I304" s="67">
        <f t="shared" ref="I304:I305" si="33">(G304-D304)/(D304-E304)</f>
        <v>0.88235294117647045</v>
      </c>
    </row>
    <row r="305" spans="2:9" x14ac:dyDescent="0.25">
      <c r="B305" s="10">
        <v>42853</v>
      </c>
      <c r="C305" s="13" t="s">
        <v>249</v>
      </c>
      <c r="D305" s="16">
        <v>4.66</v>
      </c>
      <c r="E305" s="16">
        <v>2.78</v>
      </c>
      <c r="F305" s="12">
        <v>42858</v>
      </c>
      <c r="G305" s="19">
        <v>5.86</v>
      </c>
      <c r="H305" s="18">
        <f t="shared" si="30"/>
        <v>0.257510729613734</v>
      </c>
      <c r="I305" s="67">
        <f t="shared" si="33"/>
        <v>0.63829787234042556</v>
      </c>
    </row>
    <row r="306" spans="2:9" s="58" customFormat="1" x14ac:dyDescent="0.25">
      <c r="B306" s="10">
        <v>42850</v>
      </c>
      <c r="C306" s="13" t="s">
        <v>259</v>
      </c>
      <c r="D306" s="16">
        <v>3.11</v>
      </c>
      <c r="E306" s="16">
        <v>1.53</v>
      </c>
      <c r="F306" s="12">
        <v>42866</v>
      </c>
      <c r="G306" s="19">
        <v>3.59</v>
      </c>
      <c r="H306" s="18">
        <f t="shared" si="30"/>
        <v>0.15434083601286175</v>
      </c>
      <c r="I306" s="67">
        <f>(G306-D306)/(D306-E306)</f>
        <v>0.30379746835443039</v>
      </c>
    </row>
    <row r="307" spans="2:9" x14ac:dyDescent="0.25">
      <c r="B307" s="10">
        <v>42873</v>
      </c>
      <c r="C307" s="13" t="s">
        <v>288</v>
      </c>
      <c r="D307" s="16">
        <v>1.0900000000000001</v>
      </c>
      <c r="E307" s="16">
        <v>0.5</v>
      </c>
      <c r="F307" s="12">
        <v>42877</v>
      </c>
      <c r="G307" s="19">
        <v>0.87</v>
      </c>
      <c r="H307" s="18">
        <f t="shared" si="30"/>
        <v>-0.20183486238532111</v>
      </c>
      <c r="I307" s="67">
        <f t="shared" ref="I307" si="34">(G307-D307)/(D307-E307)</f>
        <v>-0.37288135593220351</v>
      </c>
    </row>
    <row r="308" spans="2:9" x14ac:dyDescent="0.25">
      <c r="B308" s="10">
        <v>42888</v>
      </c>
      <c r="C308" s="13" t="s">
        <v>302</v>
      </c>
      <c r="D308" s="16">
        <v>4.08</v>
      </c>
      <c r="E308" s="16">
        <v>2.4700000000000002</v>
      </c>
      <c r="F308" s="12">
        <v>42892</v>
      </c>
      <c r="G308" s="19">
        <v>6.38</v>
      </c>
      <c r="H308" s="18">
        <f t="shared" ref="H308" si="35">(G308/D308-1)</f>
        <v>0.56372549019607843</v>
      </c>
      <c r="I308" s="67">
        <f>(G308-D308)/(D308-E308)</f>
        <v>1.4285714285714286</v>
      </c>
    </row>
    <row r="309" spans="2:9" x14ac:dyDescent="0.25">
      <c r="B309" s="10">
        <v>42895</v>
      </c>
      <c r="C309" s="13" t="s">
        <v>303</v>
      </c>
      <c r="D309" s="16">
        <v>3.69</v>
      </c>
      <c r="E309" s="16">
        <v>2.31</v>
      </c>
      <c r="F309" s="12">
        <v>42898</v>
      </c>
      <c r="G309" s="19">
        <v>3.68</v>
      </c>
      <c r="H309" s="18">
        <f t="shared" ref="H309:H330" si="36">(G309/D309-1)</f>
        <v>-2.7100271002709064E-3</v>
      </c>
      <c r="I309" s="67">
        <f>(G309-D309)/(D309-E309)</f>
        <v>-7.2463768115940486E-3</v>
      </c>
    </row>
    <row r="310" spans="2:9" x14ac:dyDescent="0.25">
      <c r="B310" s="10">
        <v>42900</v>
      </c>
      <c r="C310" s="13" t="s">
        <v>313</v>
      </c>
      <c r="D310" s="16">
        <v>1.1299999999999999</v>
      </c>
      <c r="E310" s="16">
        <v>0.5</v>
      </c>
      <c r="F310" s="12">
        <v>42905</v>
      </c>
      <c r="G310" s="19">
        <v>1.51</v>
      </c>
      <c r="H310" s="18">
        <f t="shared" si="36"/>
        <v>0.33628318584070804</v>
      </c>
      <c r="I310" s="67">
        <f t="shared" ref="I310:I311" si="37">(G310-D310)/(D310-E310)</f>
        <v>0.60317460317460347</v>
      </c>
    </row>
    <row r="311" spans="2:9" x14ac:dyDescent="0.25">
      <c r="B311" s="10">
        <v>42912</v>
      </c>
      <c r="C311" s="13" t="s">
        <v>329</v>
      </c>
      <c r="D311" s="16">
        <v>0.89</v>
      </c>
      <c r="E311" s="16">
        <v>0.35</v>
      </c>
      <c r="F311" s="12">
        <v>42916</v>
      </c>
      <c r="G311" s="19">
        <v>0.89</v>
      </c>
      <c r="H311" s="18">
        <f t="shared" si="36"/>
        <v>0</v>
      </c>
      <c r="I311" s="67">
        <f t="shared" si="37"/>
        <v>0</v>
      </c>
    </row>
    <row r="312" spans="2:9" x14ac:dyDescent="0.25">
      <c r="B312" s="10">
        <v>42937</v>
      </c>
      <c r="C312" s="13" t="s">
        <v>365</v>
      </c>
      <c r="D312" s="16">
        <v>1.68</v>
      </c>
      <c r="E312" s="16">
        <v>0.79</v>
      </c>
      <c r="F312" s="12">
        <v>42940</v>
      </c>
      <c r="G312" s="19">
        <v>2.2200000000000002</v>
      </c>
      <c r="H312" s="18">
        <f t="shared" si="36"/>
        <v>0.32142857142857162</v>
      </c>
      <c r="I312" s="67">
        <f>(G312-D312)/(D312-E312)</f>
        <v>0.60674157303370824</v>
      </c>
    </row>
    <row r="313" spans="2:9" ht="15.75" customHeight="1" x14ac:dyDescent="0.25">
      <c r="B313" s="10">
        <v>42941</v>
      </c>
      <c r="C313" s="13" t="s">
        <v>371</v>
      </c>
      <c r="D313" s="16">
        <v>2.06</v>
      </c>
      <c r="E313" s="16">
        <v>1.29</v>
      </c>
      <c r="F313" s="12">
        <v>42948</v>
      </c>
      <c r="G313" s="19">
        <v>2.11</v>
      </c>
      <c r="H313" s="18">
        <f t="shared" si="36"/>
        <v>2.4271844660194164E-2</v>
      </c>
      <c r="I313" s="67">
        <f t="shared" ref="I313" si="38">(G313-D313)/(D313-E313)</f>
        <v>6.4935064935064707E-2</v>
      </c>
    </row>
    <row r="314" spans="2:9" s="58" customFormat="1" x14ac:dyDescent="0.25">
      <c r="B314" s="10">
        <v>42950</v>
      </c>
      <c r="C314" s="13" t="s">
        <v>387</v>
      </c>
      <c r="D314" s="16">
        <v>3.98</v>
      </c>
      <c r="E314" s="16">
        <v>1.93</v>
      </c>
      <c r="F314" s="12">
        <v>42951</v>
      </c>
      <c r="G314" s="19">
        <v>3.75</v>
      </c>
      <c r="H314" s="18">
        <f t="shared" si="36"/>
        <v>-5.7788944723618063E-2</v>
      </c>
      <c r="I314" s="67">
        <f>(G314-D314)/(D314-E314)</f>
        <v>-0.11219512195121951</v>
      </c>
    </row>
    <row r="315" spans="2:9" ht="15.75" customHeight="1" x14ac:dyDescent="0.25">
      <c r="B315" s="10">
        <v>42949</v>
      </c>
      <c r="C315" s="13" t="s">
        <v>385</v>
      </c>
      <c r="D315" s="16">
        <v>0.68</v>
      </c>
      <c r="E315" s="16">
        <v>0.25</v>
      </c>
      <c r="F315" s="12">
        <v>42951</v>
      </c>
      <c r="G315" s="19">
        <v>0.47</v>
      </c>
      <c r="H315" s="18">
        <f t="shared" si="36"/>
        <v>-0.30882352941176483</v>
      </c>
      <c r="I315" s="67">
        <f t="shared" ref="I315" si="39">(G315-D315)/(D315-E315)</f>
        <v>-0.48837209302325596</v>
      </c>
    </row>
    <row r="316" spans="2:9" ht="15.75" customHeight="1" x14ac:dyDescent="0.25">
      <c r="B316" s="10">
        <v>42955</v>
      </c>
      <c r="C316" s="13" t="s">
        <v>393</v>
      </c>
      <c r="D316" s="16">
        <v>5.3</v>
      </c>
      <c r="E316" s="16">
        <v>3.08</v>
      </c>
      <c r="F316" s="12">
        <v>42958</v>
      </c>
      <c r="G316" s="19">
        <v>7.86</v>
      </c>
      <c r="H316" s="18">
        <f t="shared" si="36"/>
        <v>0.48301886792452842</v>
      </c>
      <c r="I316" s="67">
        <f>(G316-D316)/(D316-E316)</f>
        <v>1.1531531531531536</v>
      </c>
    </row>
    <row r="317" spans="2:9" x14ac:dyDescent="0.25">
      <c r="B317" s="10">
        <v>39311</v>
      </c>
      <c r="C317" s="13" t="s">
        <v>415</v>
      </c>
      <c r="D317" s="16">
        <v>1.97</v>
      </c>
      <c r="E317" s="16">
        <v>0.37</v>
      </c>
      <c r="F317" s="12">
        <v>42968</v>
      </c>
      <c r="G317" s="19">
        <v>1.87</v>
      </c>
      <c r="H317" s="18">
        <f t="shared" si="36"/>
        <v>-5.0761421319796884E-2</v>
      </c>
      <c r="I317" s="67">
        <f>(G317-D317)/(D317-E317)</f>
        <v>-6.2499999999999917E-2</v>
      </c>
    </row>
    <row r="318" spans="2:9" x14ac:dyDescent="0.25">
      <c r="B318" s="10">
        <v>42969</v>
      </c>
      <c r="C318" s="13" t="s">
        <v>423</v>
      </c>
      <c r="D318" s="16">
        <v>1.98</v>
      </c>
      <c r="E318" s="16">
        <v>0.95</v>
      </c>
      <c r="F318" s="12">
        <v>42970</v>
      </c>
      <c r="G318" s="19">
        <v>1.54</v>
      </c>
      <c r="H318" s="18">
        <f t="shared" si="36"/>
        <v>-0.22222222222222221</v>
      </c>
      <c r="I318" s="67">
        <f t="shared" ref="I318:I321" si="40">(G318-D318)/(D318-E318)</f>
        <v>-0.4271844660194174</v>
      </c>
    </row>
    <row r="319" spans="2:9" x14ac:dyDescent="0.25">
      <c r="B319" s="10">
        <v>42985</v>
      </c>
      <c r="C319" s="13" t="s">
        <v>448</v>
      </c>
      <c r="D319" s="16">
        <v>1.1000000000000001</v>
      </c>
      <c r="E319" s="16">
        <v>0.23</v>
      </c>
      <c r="F319" s="12">
        <v>42985</v>
      </c>
      <c r="G319" s="19">
        <v>0.23</v>
      </c>
      <c r="H319" s="18">
        <f t="shared" si="36"/>
        <v>-0.79090909090909089</v>
      </c>
      <c r="I319" s="67">
        <f t="shared" si="40"/>
        <v>-1</v>
      </c>
    </row>
    <row r="320" spans="2:9" x14ac:dyDescent="0.25">
      <c r="B320" s="10">
        <v>42989</v>
      </c>
      <c r="C320" s="13" t="s">
        <v>455</v>
      </c>
      <c r="D320" s="16">
        <v>1.83</v>
      </c>
      <c r="E320" s="16">
        <v>0.46</v>
      </c>
      <c r="F320" s="12">
        <v>42992</v>
      </c>
      <c r="G320" s="19">
        <v>3.11</v>
      </c>
      <c r="H320" s="18">
        <f t="shared" si="36"/>
        <v>0.69945355191256819</v>
      </c>
      <c r="I320" s="67">
        <f t="shared" si="40"/>
        <v>0.93430656934306544</v>
      </c>
    </row>
    <row r="321" spans="2:9" x14ac:dyDescent="0.25">
      <c r="B321" s="10">
        <v>42991</v>
      </c>
      <c r="C321" s="13" t="s">
        <v>460</v>
      </c>
      <c r="D321" s="16">
        <v>0.59</v>
      </c>
      <c r="E321" s="16">
        <v>0.26</v>
      </c>
      <c r="F321" s="12">
        <v>42992</v>
      </c>
      <c r="G321" s="19">
        <v>0.67</v>
      </c>
      <c r="H321" s="18">
        <f t="shared" si="36"/>
        <v>0.13559322033898313</v>
      </c>
      <c r="I321" s="67">
        <f t="shared" si="40"/>
        <v>0.24242424242424268</v>
      </c>
    </row>
    <row r="322" spans="2:9" x14ac:dyDescent="0.25">
      <c r="B322" s="10">
        <v>43028</v>
      </c>
      <c r="C322" s="13" t="s">
        <v>499</v>
      </c>
      <c r="D322" s="16">
        <v>3.8</v>
      </c>
      <c r="E322" s="16">
        <v>1.95</v>
      </c>
      <c r="F322" s="12">
        <v>43031</v>
      </c>
      <c r="G322" s="19">
        <v>3.17</v>
      </c>
      <c r="H322" s="18">
        <f t="shared" si="36"/>
        <v>-0.16578947368421049</v>
      </c>
      <c r="I322" s="67">
        <f>(G322-D322)/(D322-E322)</f>
        <v>-0.3405405405405405</v>
      </c>
    </row>
    <row r="323" spans="2:9" ht="15.75" customHeight="1" x14ac:dyDescent="0.25">
      <c r="B323" s="10">
        <v>43025</v>
      </c>
      <c r="C323" s="13" t="s">
        <v>493</v>
      </c>
      <c r="D323" s="16">
        <v>0.92</v>
      </c>
      <c r="E323" s="16">
        <v>0.61</v>
      </c>
      <c r="F323" s="12">
        <v>43031</v>
      </c>
      <c r="G323" s="19">
        <v>0.91</v>
      </c>
      <c r="H323" s="18">
        <f t="shared" si="36"/>
        <v>-1.0869565217391353E-2</v>
      </c>
      <c r="I323" s="67">
        <f t="shared" ref="I323:I330" si="41">(G323-D323)/(D323-E323)</f>
        <v>-3.2258064516129052E-2</v>
      </c>
    </row>
    <row r="324" spans="2:9" s="58" customFormat="1" x14ac:dyDescent="0.25">
      <c r="B324" s="10">
        <v>43045</v>
      </c>
      <c r="C324" s="13" t="s">
        <v>521</v>
      </c>
      <c r="D324" s="16">
        <v>0.81</v>
      </c>
      <c r="E324" s="16">
        <v>0.38</v>
      </c>
      <c r="F324" s="12">
        <v>43046</v>
      </c>
      <c r="G324" s="19">
        <v>0.81</v>
      </c>
      <c r="H324" s="18">
        <f t="shared" si="36"/>
        <v>0</v>
      </c>
      <c r="I324" s="67">
        <f t="shared" si="41"/>
        <v>0</v>
      </c>
    </row>
    <row r="325" spans="2:9" s="58" customFormat="1" x14ac:dyDescent="0.25">
      <c r="B325" s="10">
        <v>43048</v>
      </c>
      <c r="C325" s="13" t="s">
        <v>521</v>
      </c>
      <c r="D325" s="16">
        <v>0.86</v>
      </c>
      <c r="E325" s="16">
        <v>0.38</v>
      </c>
      <c r="F325" s="12">
        <v>43049</v>
      </c>
      <c r="G325" s="19">
        <v>0.7</v>
      </c>
      <c r="H325" s="18">
        <f t="shared" si="36"/>
        <v>-0.18604651162790697</v>
      </c>
      <c r="I325" s="67">
        <f t="shared" si="41"/>
        <v>-0.33333333333333343</v>
      </c>
    </row>
    <row r="326" spans="2:9" s="58" customFormat="1" x14ac:dyDescent="0.25">
      <c r="B326" s="10">
        <v>43045</v>
      </c>
      <c r="C326" s="13" t="s">
        <v>523</v>
      </c>
      <c r="D326" s="16">
        <v>3.23</v>
      </c>
      <c r="E326" s="16">
        <v>1.88</v>
      </c>
      <c r="F326" s="12">
        <v>43052</v>
      </c>
      <c r="G326" s="19">
        <v>2.91</v>
      </c>
      <c r="H326" s="18">
        <f t="shared" si="36"/>
        <v>-9.907120743034048E-2</v>
      </c>
      <c r="I326" s="67">
        <f t="shared" si="41"/>
        <v>-0.23703703703703691</v>
      </c>
    </row>
    <row r="327" spans="2:9" s="58" customFormat="1" x14ac:dyDescent="0.25">
      <c r="B327" s="10">
        <v>43054</v>
      </c>
      <c r="C327" s="13" t="s">
        <v>523</v>
      </c>
      <c r="D327" s="16">
        <v>3.28</v>
      </c>
      <c r="E327" s="16">
        <v>1.88</v>
      </c>
      <c r="F327" s="12">
        <v>43059</v>
      </c>
      <c r="G327" s="19">
        <v>3.39</v>
      </c>
      <c r="H327" s="18">
        <f t="shared" si="36"/>
        <v>3.3536585365853799E-2</v>
      </c>
      <c r="I327" s="67">
        <f t="shared" si="41"/>
        <v>7.8571428571428806E-2</v>
      </c>
    </row>
    <row r="328" spans="2:9" s="58" customFormat="1" x14ac:dyDescent="0.25">
      <c r="B328" s="10">
        <v>43059</v>
      </c>
      <c r="C328" s="13" t="s">
        <v>550</v>
      </c>
      <c r="D328" s="16">
        <v>0.67</v>
      </c>
      <c r="E328" s="16">
        <v>0.44</v>
      </c>
      <c r="F328" s="12">
        <v>43059</v>
      </c>
      <c r="G328" s="19">
        <v>0.43</v>
      </c>
      <c r="H328" s="18">
        <f t="shared" si="36"/>
        <v>-0.35820895522388063</v>
      </c>
      <c r="I328" s="67">
        <f t="shared" si="41"/>
        <v>-1.0434782608695652</v>
      </c>
    </row>
    <row r="329" spans="2:9" s="58" customFormat="1" x14ac:dyDescent="0.25">
      <c r="B329" s="10">
        <v>43061</v>
      </c>
      <c r="C329" s="13" t="s">
        <v>563</v>
      </c>
      <c r="D329" s="16">
        <v>3.5</v>
      </c>
      <c r="E329" s="16">
        <v>2.3199999999999998</v>
      </c>
      <c r="F329" s="12">
        <v>43068</v>
      </c>
      <c r="G329" s="19">
        <v>2.81</v>
      </c>
      <c r="H329" s="18">
        <f t="shared" si="36"/>
        <v>-0.19714285714285718</v>
      </c>
      <c r="I329" s="67">
        <f t="shared" si="41"/>
        <v>-0.58474576271186429</v>
      </c>
    </row>
    <row r="330" spans="2:9" s="58" customFormat="1" x14ac:dyDescent="0.25">
      <c r="B330" s="10">
        <v>43069</v>
      </c>
      <c r="C330" s="13" t="s">
        <v>581</v>
      </c>
      <c r="D330" s="16">
        <v>3.4</v>
      </c>
      <c r="E330" s="16">
        <v>1.7</v>
      </c>
      <c r="F330" s="12">
        <v>43073</v>
      </c>
      <c r="G330" s="19">
        <v>3.58</v>
      </c>
      <c r="H330" s="18">
        <f t="shared" si="36"/>
        <v>5.2941176470588269E-2</v>
      </c>
      <c r="I330" s="67">
        <f t="shared" si="41"/>
        <v>0.10588235294117657</v>
      </c>
    </row>
    <row r="331" spans="2:9" x14ac:dyDescent="0.25">
      <c r="B331" s="10" t="s">
        <v>1</v>
      </c>
      <c r="C331" s="13" t="s">
        <v>1</v>
      </c>
      <c r="D331" s="16" t="s">
        <v>1</v>
      </c>
      <c r="E331" s="16" t="s">
        <v>1</v>
      </c>
      <c r="F331" s="12" t="s">
        <v>1</v>
      </c>
      <c r="G331" s="19" t="s">
        <v>1</v>
      </c>
      <c r="H331" s="18" t="s">
        <v>1</v>
      </c>
      <c r="I331" s="67" t="s">
        <v>1</v>
      </c>
    </row>
    <row r="332" spans="2:9" x14ac:dyDescent="0.25">
      <c r="B332" s="10"/>
      <c r="C332" s="22" t="s">
        <v>40</v>
      </c>
      <c r="D332" s="13"/>
      <c r="E332" s="13"/>
      <c r="F332" s="23" t="s">
        <v>1</v>
      </c>
      <c r="G332" s="63" t="s">
        <v>11</v>
      </c>
      <c r="H332" s="64" t="s">
        <v>9</v>
      </c>
      <c r="I332" s="70">
        <f>SUM(I287:I331)</f>
        <v>6.9471362357838151</v>
      </c>
    </row>
    <row r="333" spans="2:9" x14ac:dyDescent="0.25">
      <c r="B333" s="10"/>
      <c r="C333" s="22"/>
      <c r="D333" s="13"/>
      <c r="E333" s="13"/>
      <c r="F333" s="23"/>
      <c r="G333" s="63"/>
      <c r="H333" s="64"/>
      <c r="I333" s="61"/>
    </row>
    <row r="334" spans="2:9" s="58" customFormat="1" ht="15.75" thickBot="1" x14ac:dyDescent="0.3">
      <c r="B334" s="27"/>
      <c r="C334" s="29" t="s">
        <v>1</v>
      </c>
      <c r="D334" s="29"/>
      <c r="E334" s="29"/>
      <c r="F334" s="38"/>
      <c r="G334" s="29"/>
      <c r="H334" s="65" t="s">
        <v>1</v>
      </c>
      <c r="I334" s="33"/>
    </row>
    <row r="335" spans="2:9" s="58" customFormat="1" x14ac:dyDescent="0.25">
      <c r="B335" s="5"/>
      <c r="C335" s="51"/>
      <c r="D335" s="6"/>
      <c r="E335" s="6"/>
      <c r="F335" s="7"/>
      <c r="G335" s="8"/>
      <c r="H335" s="8"/>
      <c r="I335" s="9"/>
    </row>
    <row r="336" spans="2:9" x14ac:dyDescent="0.25">
      <c r="B336" s="10"/>
      <c r="C336" s="62" t="s">
        <v>20</v>
      </c>
      <c r="D336" s="13"/>
      <c r="E336" s="13"/>
      <c r="F336" s="23"/>
      <c r="G336" s="11"/>
      <c r="H336" s="24"/>
      <c r="I336" s="14"/>
    </row>
    <row r="337" spans="2:9" x14ac:dyDescent="0.25">
      <c r="B337" s="53" t="s">
        <v>2</v>
      </c>
      <c r="C337" s="54" t="s">
        <v>3</v>
      </c>
      <c r="D337" s="54" t="s">
        <v>2</v>
      </c>
      <c r="E337" s="54" t="s">
        <v>14</v>
      </c>
      <c r="F337" s="55" t="s">
        <v>4</v>
      </c>
      <c r="G337" s="54" t="s">
        <v>4</v>
      </c>
      <c r="H337" s="54" t="s">
        <v>5</v>
      </c>
      <c r="I337" s="56" t="s">
        <v>5</v>
      </c>
    </row>
    <row r="338" spans="2:9" x14ac:dyDescent="0.25">
      <c r="B338" s="53" t="s">
        <v>6</v>
      </c>
      <c r="C338" s="57"/>
      <c r="D338" s="54" t="s">
        <v>7</v>
      </c>
      <c r="E338" s="54" t="s">
        <v>15</v>
      </c>
      <c r="F338" s="55" t="s">
        <v>6</v>
      </c>
      <c r="G338" s="54" t="s">
        <v>8</v>
      </c>
      <c r="H338" s="54" t="s">
        <v>10</v>
      </c>
      <c r="I338" s="56" t="s">
        <v>16</v>
      </c>
    </row>
    <row r="339" spans="2:9" x14ac:dyDescent="0.25">
      <c r="B339" s="53"/>
      <c r="C339" s="54" t="s">
        <v>23</v>
      </c>
      <c r="D339" s="54"/>
      <c r="E339" s="54"/>
      <c r="F339" s="55"/>
      <c r="G339" s="54"/>
      <c r="H339" s="54"/>
      <c r="I339" s="56"/>
    </row>
    <row r="340" spans="2:9" x14ac:dyDescent="0.25">
      <c r="B340" s="53"/>
      <c r="C340" s="54" t="s">
        <v>1</v>
      </c>
      <c r="D340" s="54"/>
      <c r="E340" s="54"/>
      <c r="F340" s="55"/>
      <c r="G340" s="54"/>
      <c r="H340" s="54"/>
      <c r="I340" s="56"/>
    </row>
    <row r="341" spans="2:9" x14ac:dyDescent="0.25">
      <c r="B341" s="10">
        <v>42745</v>
      </c>
      <c r="C341" s="13" t="s">
        <v>74</v>
      </c>
      <c r="D341" s="16">
        <v>3.62</v>
      </c>
      <c r="E341" s="16">
        <v>1.37</v>
      </c>
      <c r="F341" s="12">
        <v>42747</v>
      </c>
      <c r="G341" s="19">
        <v>2.87</v>
      </c>
      <c r="H341" s="18">
        <f t="shared" ref="H341:H348" si="42">(G341/D341-1)</f>
        <v>-0.20718232044198892</v>
      </c>
      <c r="I341" s="67">
        <f t="shared" ref="I341" si="43">(G341-D341)/(D341-E341)</f>
        <v>-0.33333333333333331</v>
      </c>
    </row>
    <row r="342" spans="2:9" x14ac:dyDescent="0.25">
      <c r="B342" s="10" t="s">
        <v>115</v>
      </c>
      <c r="C342" s="13" t="s">
        <v>116</v>
      </c>
      <c r="D342" s="16">
        <v>3.17</v>
      </c>
      <c r="E342" s="16">
        <v>0.72</v>
      </c>
      <c r="F342" s="12">
        <v>42775</v>
      </c>
      <c r="G342" s="19">
        <v>3.69</v>
      </c>
      <c r="H342" s="18">
        <f t="shared" si="42"/>
        <v>0.16403785488959</v>
      </c>
      <c r="I342" s="67">
        <f>(G342-D342)/(D342-E342)</f>
        <v>0.21224489795918366</v>
      </c>
    </row>
    <row r="343" spans="2:9" x14ac:dyDescent="0.25">
      <c r="B343" s="10" t="s">
        <v>266</v>
      </c>
      <c r="C343" s="13" t="s">
        <v>267</v>
      </c>
      <c r="D343" s="16">
        <v>5.09</v>
      </c>
      <c r="E343" s="16">
        <v>0.92</v>
      </c>
      <c r="F343" s="12">
        <v>42860</v>
      </c>
      <c r="G343" s="19">
        <v>9.0500000000000007</v>
      </c>
      <c r="H343" s="18">
        <f t="shared" si="42"/>
        <v>0.77799607072691579</v>
      </c>
      <c r="I343" s="67">
        <f>(G343-D343)/(D343-E343)</f>
        <v>0.94964028776978437</v>
      </c>
    </row>
    <row r="344" spans="2:9" x14ac:dyDescent="0.25">
      <c r="B344" s="10">
        <v>42922</v>
      </c>
      <c r="C344" s="13" t="s">
        <v>347</v>
      </c>
      <c r="D344" s="16">
        <v>4.16</v>
      </c>
      <c r="E344" s="16">
        <v>0.84</v>
      </c>
      <c r="F344" s="12">
        <v>42929</v>
      </c>
      <c r="G344" s="19">
        <v>3.79</v>
      </c>
      <c r="H344" s="18">
        <f t="shared" si="42"/>
        <v>-8.8942307692307709E-2</v>
      </c>
      <c r="I344" s="67">
        <f t="shared" ref="I344:I347" si="44">(G344-D344)/(D344-E344)</f>
        <v>-0.11144578313253015</v>
      </c>
    </row>
    <row r="345" spans="2:9" x14ac:dyDescent="0.25">
      <c r="B345" s="10">
        <v>42940</v>
      </c>
      <c r="C345" s="13" t="s">
        <v>367</v>
      </c>
      <c r="D345" s="16">
        <v>3.82</v>
      </c>
      <c r="E345" s="16">
        <v>1.2</v>
      </c>
      <c r="F345" s="12">
        <v>42942</v>
      </c>
      <c r="G345" s="19">
        <v>6.08</v>
      </c>
      <c r="H345" s="18">
        <f t="shared" si="42"/>
        <v>0.59162303664921478</v>
      </c>
      <c r="I345" s="67">
        <f t="shared" si="44"/>
        <v>0.86259541984732835</v>
      </c>
    </row>
    <row r="346" spans="2:9" x14ac:dyDescent="0.25">
      <c r="B346" s="10">
        <v>42949</v>
      </c>
      <c r="C346" s="13" t="s">
        <v>384</v>
      </c>
      <c r="D346" s="16">
        <v>4.29</v>
      </c>
      <c r="E346" s="16">
        <v>2.2200000000000002</v>
      </c>
      <c r="F346" s="12">
        <v>42951</v>
      </c>
      <c r="G346" s="19">
        <v>4.47</v>
      </c>
      <c r="H346" s="18">
        <f t="shared" si="42"/>
        <v>4.195804195804187E-2</v>
      </c>
      <c r="I346" s="67">
        <f t="shared" si="44"/>
        <v>8.6956521739130307E-2</v>
      </c>
    </row>
    <row r="347" spans="2:9" x14ac:dyDescent="0.25">
      <c r="B347" s="10">
        <v>43012</v>
      </c>
      <c r="C347" s="13" t="s">
        <v>475</v>
      </c>
      <c r="D347" s="16">
        <v>3.59</v>
      </c>
      <c r="E347" s="16">
        <v>1.33</v>
      </c>
      <c r="F347" s="12">
        <v>43024</v>
      </c>
      <c r="G347" s="19">
        <v>5.03</v>
      </c>
      <c r="H347" s="18">
        <f t="shared" si="42"/>
        <v>0.40111420612813387</v>
      </c>
      <c r="I347" s="67">
        <f t="shared" si="44"/>
        <v>0.63716814159292057</v>
      </c>
    </row>
    <row r="348" spans="2:9" x14ac:dyDescent="0.25">
      <c r="B348" s="10">
        <v>43080</v>
      </c>
      <c r="C348" s="13" t="s">
        <v>593</v>
      </c>
      <c r="D348" s="16">
        <v>4.93</v>
      </c>
      <c r="E348" s="16">
        <v>0.92</v>
      </c>
      <c r="F348" s="12">
        <v>43096</v>
      </c>
      <c r="G348" s="19">
        <v>2.74</v>
      </c>
      <c r="H348" s="18">
        <f t="shared" si="42"/>
        <v>-0.44421906693711966</v>
      </c>
      <c r="I348" s="67">
        <f>(G348-D348)/(D348-E348)</f>
        <v>-0.54613466334164584</v>
      </c>
    </row>
    <row r="349" spans="2:9" x14ac:dyDescent="0.25">
      <c r="B349" s="10"/>
      <c r="C349" s="13"/>
      <c r="D349" s="19"/>
      <c r="E349" s="19"/>
      <c r="F349" s="12"/>
      <c r="G349" s="21" t="s">
        <v>1</v>
      </c>
      <c r="H349" s="18"/>
      <c r="I349" s="14"/>
    </row>
    <row r="350" spans="2:9" s="58" customFormat="1" x14ac:dyDescent="0.25">
      <c r="B350" s="10"/>
      <c r="C350" s="22" t="s">
        <v>40</v>
      </c>
      <c r="D350" s="13"/>
      <c r="E350" s="13"/>
      <c r="F350" s="23" t="s">
        <v>1</v>
      </c>
      <c r="G350" s="63" t="s">
        <v>11</v>
      </c>
      <c r="H350" s="64" t="s">
        <v>9</v>
      </c>
      <c r="I350" s="70">
        <f>SUM(I340:I349)</f>
        <v>1.7576914891008379</v>
      </c>
    </row>
    <row r="351" spans="2:9" x14ac:dyDescent="0.25">
      <c r="B351" s="10"/>
      <c r="C351" s="22"/>
      <c r="D351" s="13"/>
      <c r="E351" s="13"/>
      <c r="F351" s="23"/>
      <c r="G351" s="63"/>
      <c r="H351" s="64"/>
      <c r="I351" s="61"/>
    </row>
    <row r="352" spans="2:9" ht="15.75" customHeight="1" thickBot="1" x14ac:dyDescent="0.3">
      <c r="B352" s="27"/>
      <c r="C352" s="29" t="s">
        <v>1</v>
      </c>
      <c r="D352" s="29"/>
      <c r="E352" s="29"/>
      <c r="F352" s="38"/>
      <c r="G352" s="29"/>
      <c r="H352" s="65" t="s">
        <v>1</v>
      </c>
      <c r="I352" s="33"/>
    </row>
    <row r="353" spans="2:9" x14ac:dyDescent="0.25">
      <c r="B353" s="5"/>
      <c r="C353" s="51"/>
      <c r="D353" s="6"/>
      <c r="E353" s="6"/>
      <c r="F353" s="7"/>
      <c r="G353" s="8"/>
      <c r="H353" s="8"/>
      <c r="I353" s="9"/>
    </row>
    <row r="354" spans="2:9" s="58" customFormat="1" x14ac:dyDescent="0.25">
      <c r="B354" s="10"/>
      <c r="C354" s="62" t="s">
        <v>21</v>
      </c>
      <c r="D354" s="13"/>
      <c r="E354" s="13"/>
      <c r="F354" s="23"/>
      <c r="G354" s="11"/>
      <c r="H354" s="24"/>
      <c r="I354" s="14"/>
    </row>
    <row r="355" spans="2:9" ht="15.75" customHeight="1" x14ac:dyDescent="0.25">
      <c r="B355" s="53" t="s">
        <v>2</v>
      </c>
      <c r="C355" s="54" t="s">
        <v>3</v>
      </c>
      <c r="D355" s="54" t="s">
        <v>2</v>
      </c>
      <c r="E355" s="54" t="s">
        <v>14</v>
      </c>
      <c r="F355" s="55" t="s">
        <v>4</v>
      </c>
      <c r="G355" s="54" t="s">
        <v>4</v>
      </c>
      <c r="H355" s="54" t="s">
        <v>5</v>
      </c>
      <c r="I355" s="56" t="s">
        <v>5</v>
      </c>
    </row>
    <row r="356" spans="2:9" x14ac:dyDescent="0.25">
      <c r="B356" s="53" t="s">
        <v>6</v>
      </c>
      <c r="C356" s="57"/>
      <c r="D356" s="54" t="s">
        <v>7</v>
      </c>
      <c r="E356" s="54" t="s">
        <v>15</v>
      </c>
      <c r="F356" s="55" t="s">
        <v>6</v>
      </c>
      <c r="G356" s="54" t="s">
        <v>8</v>
      </c>
      <c r="H356" s="54" t="s">
        <v>10</v>
      </c>
      <c r="I356" s="56" t="s">
        <v>16</v>
      </c>
    </row>
    <row r="357" spans="2:9" s="58" customFormat="1" x14ac:dyDescent="0.25">
      <c r="B357" s="53"/>
      <c r="C357" s="54" t="s">
        <v>23</v>
      </c>
      <c r="D357" s="54"/>
      <c r="E357" s="54"/>
      <c r="F357" s="55"/>
      <c r="G357" s="54"/>
      <c r="H357" s="54"/>
      <c r="I357" s="56"/>
    </row>
    <row r="358" spans="2:9" s="58" customFormat="1" x14ac:dyDescent="0.25">
      <c r="B358" s="53"/>
      <c r="C358" s="54" t="s">
        <v>1</v>
      </c>
      <c r="D358" s="54"/>
      <c r="E358" s="54"/>
      <c r="F358" s="55"/>
      <c r="G358" s="54"/>
      <c r="H358" s="54"/>
      <c r="I358" s="56"/>
    </row>
    <row r="359" spans="2:9" x14ac:dyDescent="0.25">
      <c r="B359" s="10">
        <v>42740</v>
      </c>
      <c r="C359" s="13" t="s">
        <v>66</v>
      </c>
      <c r="D359" s="16">
        <v>2.88</v>
      </c>
      <c r="E359" s="16">
        <v>1.37</v>
      </c>
      <c r="F359" s="12">
        <v>42745</v>
      </c>
      <c r="G359" s="19">
        <v>2.62</v>
      </c>
      <c r="H359" s="18">
        <f t="shared" ref="H359:H379" si="45">(G359/D359-1)</f>
        <v>-9.0277777777777679E-2</v>
      </c>
      <c r="I359" s="67">
        <f t="shared" ref="I359:I365" si="46">(G359-D359)/(D359-E359)</f>
        <v>-0.17218543046357604</v>
      </c>
    </row>
    <row r="360" spans="2:9" s="58" customFormat="1" x14ac:dyDescent="0.25">
      <c r="B360" s="10">
        <v>42753</v>
      </c>
      <c r="C360" s="13" t="s">
        <v>91</v>
      </c>
      <c r="D360" s="16">
        <v>0.79</v>
      </c>
      <c r="E360" s="16">
        <v>0.42</v>
      </c>
      <c r="F360" s="12">
        <v>42755</v>
      </c>
      <c r="G360" s="19">
        <v>1.31</v>
      </c>
      <c r="H360" s="18">
        <f t="shared" si="45"/>
        <v>0.65822784810126578</v>
      </c>
      <c r="I360" s="67">
        <f t="shared" si="46"/>
        <v>1.4054054054054053</v>
      </c>
    </row>
    <row r="361" spans="2:9" s="58" customFormat="1" x14ac:dyDescent="0.25">
      <c r="B361" s="10">
        <v>42759</v>
      </c>
      <c r="C361" s="13" t="s">
        <v>98</v>
      </c>
      <c r="D361" s="16">
        <v>0.71</v>
      </c>
      <c r="E361" s="16">
        <v>0.5</v>
      </c>
      <c r="F361" s="12">
        <v>42394</v>
      </c>
      <c r="G361" s="19">
        <v>1.39</v>
      </c>
      <c r="H361" s="18">
        <f t="shared" si="45"/>
        <v>0.95774647887323949</v>
      </c>
      <c r="I361" s="67">
        <f t="shared" si="46"/>
        <v>3.2380952380952381</v>
      </c>
    </row>
    <row r="362" spans="2:9" s="58" customFormat="1" x14ac:dyDescent="0.25">
      <c r="B362" s="10">
        <v>42759</v>
      </c>
      <c r="C362" s="13" t="s">
        <v>97</v>
      </c>
      <c r="D362" s="16">
        <v>0.75</v>
      </c>
      <c r="E362" s="16">
        <v>0.27</v>
      </c>
      <c r="F362" s="12">
        <v>42765</v>
      </c>
      <c r="G362" s="19">
        <v>0.6</v>
      </c>
      <c r="H362" s="18">
        <f t="shared" si="45"/>
        <v>-0.20000000000000007</v>
      </c>
      <c r="I362" s="67">
        <f t="shared" si="46"/>
        <v>-0.31250000000000006</v>
      </c>
    </row>
    <row r="363" spans="2:9" s="58" customFormat="1" x14ac:dyDescent="0.25">
      <c r="B363" s="10">
        <v>42781</v>
      </c>
      <c r="C363" s="13" t="s">
        <v>144</v>
      </c>
      <c r="D363" s="16">
        <v>0.68</v>
      </c>
      <c r="E363" s="16">
        <v>0.33</v>
      </c>
      <c r="F363" s="12">
        <v>42782</v>
      </c>
      <c r="G363" s="19">
        <v>0.61</v>
      </c>
      <c r="H363" s="18">
        <f t="shared" si="45"/>
        <v>-0.10294117647058831</v>
      </c>
      <c r="I363" s="67">
        <f t="shared" si="46"/>
        <v>-0.20000000000000015</v>
      </c>
    </row>
    <row r="364" spans="2:9" s="58" customFormat="1" x14ac:dyDescent="0.25">
      <c r="B364" s="10">
        <v>42783</v>
      </c>
      <c r="C364" s="13" t="s">
        <v>151</v>
      </c>
      <c r="D364" s="16">
        <v>0.56999999999999995</v>
      </c>
      <c r="E364" s="16">
        <v>0.3</v>
      </c>
      <c r="F364" s="12">
        <v>42787</v>
      </c>
      <c r="G364" s="19">
        <v>0.67</v>
      </c>
      <c r="H364" s="18">
        <f t="shared" si="45"/>
        <v>0.17543859649122817</v>
      </c>
      <c r="I364" s="67">
        <f t="shared" si="46"/>
        <v>0.37037037037037074</v>
      </c>
    </row>
    <row r="365" spans="2:9" s="58" customFormat="1" x14ac:dyDescent="0.25">
      <c r="B365" s="10">
        <v>42788</v>
      </c>
      <c r="C365" s="13" t="s">
        <v>158</v>
      </c>
      <c r="D365" s="16">
        <v>0.97</v>
      </c>
      <c r="E365" s="16">
        <v>0.47</v>
      </c>
      <c r="F365" s="12">
        <v>42789</v>
      </c>
      <c r="G365" s="19">
        <v>0.81</v>
      </c>
      <c r="H365" s="18">
        <f t="shared" si="45"/>
        <v>-0.16494845360824739</v>
      </c>
      <c r="I365" s="67">
        <f t="shared" si="46"/>
        <v>-0.31999999999999984</v>
      </c>
    </row>
    <row r="366" spans="2:9" s="58" customFormat="1" x14ac:dyDescent="0.25">
      <c r="B366" s="10">
        <v>42788</v>
      </c>
      <c r="C366" s="13" t="s">
        <v>156</v>
      </c>
      <c r="D366" s="16">
        <v>2.89</v>
      </c>
      <c r="E366" s="16">
        <v>1.03</v>
      </c>
      <c r="F366" s="12">
        <v>42790</v>
      </c>
      <c r="G366" s="19">
        <v>3.32</v>
      </c>
      <c r="H366" s="18">
        <f t="shared" si="45"/>
        <v>0.14878892733563998</v>
      </c>
      <c r="I366" s="67">
        <f>(G366-D366)/(D366-E366)</f>
        <v>0.23118279569892455</v>
      </c>
    </row>
    <row r="367" spans="2:9" s="58" customFormat="1" x14ac:dyDescent="0.25">
      <c r="B367" s="10">
        <v>42790</v>
      </c>
      <c r="C367" s="13" t="s">
        <v>160</v>
      </c>
      <c r="D367" s="16">
        <v>0.75</v>
      </c>
      <c r="E367" s="16">
        <v>0.33</v>
      </c>
      <c r="F367" s="12">
        <v>42794</v>
      </c>
      <c r="G367" s="19">
        <v>0.7</v>
      </c>
      <c r="H367" s="18">
        <f t="shared" si="45"/>
        <v>-6.6666666666666763E-2</v>
      </c>
      <c r="I367" s="67">
        <f t="shared" ref="I367:I377" si="47">(G367-D367)/(D367-E367)</f>
        <v>-0.11904761904761915</v>
      </c>
    </row>
    <row r="368" spans="2:9" x14ac:dyDescent="0.25">
      <c r="B368" s="10">
        <v>42790</v>
      </c>
      <c r="C368" s="13" t="s">
        <v>161</v>
      </c>
      <c r="D368" s="16">
        <v>1.1499999999999999</v>
      </c>
      <c r="E368" s="16">
        <v>0.47</v>
      </c>
      <c r="F368" s="12">
        <v>42887</v>
      </c>
      <c r="G368" s="19">
        <v>1.33</v>
      </c>
      <c r="H368" s="18">
        <f t="shared" si="45"/>
        <v>0.15652173913043499</v>
      </c>
      <c r="I368" s="67">
        <f t="shared" si="47"/>
        <v>0.26470588235294146</v>
      </c>
    </row>
    <row r="369" spans="2:9" s="58" customFormat="1" x14ac:dyDescent="0.25">
      <c r="B369" s="10">
        <v>42796</v>
      </c>
      <c r="C369" s="13" t="s">
        <v>169</v>
      </c>
      <c r="D369" s="16">
        <v>1.05</v>
      </c>
      <c r="E369" s="16">
        <v>0.62</v>
      </c>
      <c r="F369" s="12">
        <v>42797</v>
      </c>
      <c r="G369" s="19">
        <v>1.04</v>
      </c>
      <c r="H369" s="18">
        <f t="shared" si="45"/>
        <v>-9.52380952380949E-3</v>
      </c>
      <c r="I369" s="67">
        <f t="shared" si="47"/>
        <v>-2.3255813953488389E-2</v>
      </c>
    </row>
    <row r="370" spans="2:9" x14ac:dyDescent="0.25">
      <c r="B370" s="10">
        <v>42801</v>
      </c>
      <c r="C370" s="13" t="s">
        <v>177</v>
      </c>
      <c r="D370" s="16">
        <v>0.59</v>
      </c>
      <c r="E370" s="16">
        <v>0.31</v>
      </c>
      <c r="F370" s="12">
        <v>42802</v>
      </c>
      <c r="G370" s="19">
        <v>0.31</v>
      </c>
      <c r="H370" s="18">
        <f t="shared" si="45"/>
        <v>-0.47457627118644063</v>
      </c>
      <c r="I370" s="67">
        <f t="shared" si="47"/>
        <v>-1</v>
      </c>
    </row>
    <row r="371" spans="2:9" x14ac:dyDescent="0.25">
      <c r="B371" s="10">
        <v>42809</v>
      </c>
      <c r="C371" s="13" t="s">
        <v>196</v>
      </c>
      <c r="D371" s="16">
        <v>0.52</v>
      </c>
      <c r="E371" s="16">
        <v>0.14000000000000001</v>
      </c>
      <c r="F371" s="12">
        <v>42815</v>
      </c>
      <c r="G371" s="19">
        <v>0.66</v>
      </c>
      <c r="H371" s="18">
        <f t="shared" si="45"/>
        <v>0.26923076923076916</v>
      </c>
      <c r="I371" s="67">
        <f t="shared" si="47"/>
        <v>0.36842105263157898</v>
      </c>
    </row>
    <row r="372" spans="2:9" x14ac:dyDescent="0.25">
      <c r="B372" s="10">
        <v>42835</v>
      </c>
      <c r="C372" s="13" t="s">
        <v>240</v>
      </c>
      <c r="D372" s="16">
        <v>0.44</v>
      </c>
      <c r="E372" s="16">
        <v>0.16</v>
      </c>
      <c r="F372" s="12">
        <v>42836</v>
      </c>
      <c r="G372" s="19">
        <v>0.36</v>
      </c>
      <c r="H372" s="18">
        <f t="shared" si="45"/>
        <v>-0.18181818181818188</v>
      </c>
      <c r="I372" s="67">
        <f t="shared" si="47"/>
        <v>-0.28571428571428575</v>
      </c>
    </row>
    <row r="373" spans="2:9" ht="15.75" customHeight="1" x14ac:dyDescent="0.25">
      <c r="B373" s="10">
        <v>42844</v>
      </c>
      <c r="C373" s="13" t="s">
        <v>250</v>
      </c>
      <c r="D373" s="16">
        <v>0.59</v>
      </c>
      <c r="E373" s="16">
        <v>0.3</v>
      </c>
      <c r="F373" s="12">
        <v>42852</v>
      </c>
      <c r="G373" s="19">
        <v>0.85</v>
      </c>
      <c r="H373" s="18">
        <f t="shared" si="45"/>
        <v>0.44067796610169485</v>
      </c>
      <c r="I373" s="67">
        <f t="shared" si="47"/>
        <v>0.89655172413793116</v>
      </c>
    </row>
    <row r="374" spans="2:9" x14ac:dyDescent="0.25">
      <c r="B374" s="10">
        <v>42852</v>
      </c>
      <c r="C374" s="13" t="s">
        <v>263</v>
      </c>
      <c r="D374" s="16">
        <v>1.34</v>
      </c>
      <c r="E374" s="16">
        <v>0.51</v>
      </c>
      <c r="F374" s="12">
        <v>42857</v>
      </c>
      <c r="G374" s="19">
        <v>1.21</v>
      </c>
      <c r="H374" s="18">
        <f t="shared" si="45"/>
        <v>-9.7014925373134386E-2</v>
      </c>
      <c r="I374" s="67">
        <f t="shared" si="47"/>
        <v>-0.1566265060240965</v>
      </c>
    </row>
    <row r="375" spans="2:9" ht="15.75" customHeight="1" x14ac:dyDescent="0.25">
      <c r="B375" s="10">
        <v>42859</v>
      </c>
      <c r="C375" s="13" t="s">
        <v>270</v>
      </c>
      <c r="D375" s="16">
        <v>2</v>
      </c>
      <c r="E375" s="16">
        <v>0.92</v>
      </c>
      <c r="F375" s="12">
        <v>42863</v>
      </c>
      <c r="G375" s="19">
        <v>2.1</v>
      </c>
      <c r="H375" s="18">
        <f t="shared" si="45"/>
        <v>5.0000000000000044E-2</v>
      </c>
      <c r="I375" s="67">
        <f t="shared" si="47"/>
        <v>9.2592592592592671E-2</v>
      </c>
    </row>
    <row r="376" spans="2:9" ht="15.75" customHeight="1" x14ac:dyDescent="0.25">
      <c r="B376" s="10">
        <v>42864</v>
      </c>
      <c r="C376" s="13" t="s">
        <v>276</v>
      </c>
      <c r="D376" s="16">
        <v>0.78</v>
      </c>
      <c r="E376" s="16">
        <v>0.36</v>
      </c>
      <c r="F376" s="12">
        <v>42865</v>
      </c>
      <c r="G376" s="19">
        <v>0.8</v>
      </c>
      <c r="H376" s="18">
        <f t="shared" si="45"/>
        <v>2.5641025641025772E-2</v>
      </c>
      <c r="I376" s="67">
        <f t="shared" si="47"/>
        <v>4.7619047619047658E-2</v>
      </c>
    </row>
    <row r="377" spans="2:9" ht="15.75" customHeight="1" x14ac:dyDescent="0.25">
      <c r="B377" s="10">
        <v>42866</v>
      </c>
      <c r="C377" s="13" t="s">
        <v>281</v>
      </c>
      <c r="D377" s="16">
        <v>1.65</v>
      </c>
      <c r="E377" s="16">
        <v>0.6</v>
      </c>
      <c r="F377" s="12">
        <v>42872</v>
      </c>
      <c r="G377" s="19">
        <v>1.35</v>
      </c>
      <c r="H377" s="18">
        <f t="shared" si="45"/>
        <v>-0.18181818181818177</v>
      </c>
      <c r="I377" s="67">
        <f t="shared" si="47"/>
        <v>-0.28571428571428559</v>
      </c>
    </row>
    <row r="378" spans="2:9" x14ac:dyDescent="0.25">
      <c r="B378" s="10">
        <v>42866</v>
      </c>
      <c r="C378" s="13" t="s">
        <v>280</v>
      </c>
      <c r="D378" s="16">
        <v>1.79</v>
      </c>
      <c r="E378" s="16">
        <v>0.98</v>
      </c>
      <c r="F378" s="12">
        <v>42508</v>
      </c>
      <c r="G378" s="19">
        <v>2.06</v>
      </c>
      <c r="H378" s="18">
        <f t="shared" si="45"/>
        <v>0.15083798882681565</v>
      </c>
      <c r="I378" s="67">
        <f>(G378-D378)/(D378-E378)</f>
        <v>0.33333333333333331</v>
      </c>
    </row>
    <row r="379" spans="2:9" ht="15.75" customHeight="1" x14ac:dyDescent="0.25">
      <c r="B379" s="10">
        <v>42873</v>
      </c>
      <c r="C379" s="13" t="s">
        <v>290</v>
      </c>
      <c r="D379" s="16">
        <v>1.27</v>
      </c>
      <c r="E379" s="16">
        <v>0.85</v>
      </c>
      <c r="F379" s="12">
        <v>42874</v>
      </c>
      <c r="G379" s="19">
        <v>1.8</v>
      </c>
      <c r="H379" s="18">
        <f t="shared" si="45"/>
        <v>0.41732283464566922</v>
      </c>
      <c r="I379" s="67">
        <f t="shared" ref="I379" si="48">(G379-D379)/(D379-E379)</f>
        <v>1.2619047619047619</v>
      </c>
    </row>
    <row r="380" spans="2:9" x14ac:dyDescent="0.25">
      <c r="B380" s="10">
        <v>42885</v>
      </c>
      <c r="C380" s="13" t="s">
        <v>299</v>
      </c>
      <c r="D380" s="16">
        <v>0.99</v>
      </c>
      <c r="E380" s="16">
        <v>0.54</v>
      </c>
      <c r="F380" s="12">
        <v>42892</v>
      </c>
      <c r="G380" s="19">
        <v>1.02</v>
      </c>
      <c r="H380" s="18">
        <f t="shared" ref="H380:H386" si="49">(G380/D380-1)</f>
        <v>3.0303030303030276E-2</v>
      </c>
      <c r="I380" s="67">
        <f t="shared" ref="I380:I387" si="50">(G380-D380)/(D380-E380)</f>
        <v>6.6666666666666735E-2</v>
      </c>
    </row>
    <row r="381" spans="2:9" ht="17.25" customHeight="1" x14ac:dyDescent="0.25">
      <c r="B381" s="10">
        <v>42898</v>
      </c>
      <c r="C381" s="13" t="s">
        <v>304</v>
      </c>
      <c r="D381" s="16">
        <v>0.83</v>
      </c>
      <c r="E381" s="16">
        <v>0.25</v>
      </c>
      <c r="F381" s="12">
        <v>42900</v>
      </c>
      <c r="G381" s="19">
        <v>0.74</v>
      </c>
      <c r="H381" s="18">
        <f t="shared" si="49"/>
        <v>-0.10843373493975905</v>
      </c>
      <c r="I381" s="67">
        <f t="shared" si="50"/>
        <v>-0.1551724137931034</v>
      </c>
    </row>
    <row r="382" spans="2:9" x14ac:dyDescent="0.25">
      <c r="B382" s="10">
        <v>42899</v>
      </c>
      <c r="C382" s="13" t="s">
        <v>308</v>
      </c>
      <c r="D382" s="16">
        <v>0.93</v>
      </c>
      <c r="E382" s="16">
        <v>0.42</v>
      </c>
      <c r="F382" s="12">
        <v>42900</v>
      </c>
      <c r="G382" s="19">
        <v>1.1000000000000001</v>
      </c>
      <c r="H382" s="18">
        <f t="shared" si="49"/>
        <v>0.18279569892473124</v>
      </c>
      <c r="I382" s="67">
        <f t="shared" si="50"/>
        <v>0.33333333333333343</v>
      </c>
    </row>
    <row r="383" spans="2:9" x14ac:dyDescent="0.25">
      <c r="B383" s="10">
        <v>42914</v>
      </c>
      <c r="C383" s="13" t="s">
        <v>332</v>
      </c>
      <c r="D383" s="16">
        <v>1.27</v>
      </c>
      <c r="E383" s="16">
        <v>0.44</v>
      </c>
      <c r="F383" s="12">
        <v>42916</v>
      </c>
      <c r="G383" s="19">
        <v>1.75</v>
      </c>
      <c r="H383" s="18">
        <f t="shared" si="49"/>
        <v>0.37795275590551181</v>
      </c>
      <c r="I383" s="67">
        <f t="shared" si="50"/>
        <v>0.57831325301204817</v>
      </c>
    </row>
    <row r="384" spans="2:9" x14ac:dyDescent="0.25">
      <c r="B384" s="10">
        <v>42915</v>
      </c>
      <c r="C384" s="13" t="s">
        <v>337</v>
      </c>
      <c r="D384" s="16">
        <v>2.5099999999999998</v>
      </c>
      <c r="E384" s="16">
        <v>1.27</v>
      </c>
      <c r="F384" s="12">
        <v>42916</v>
      </c>
      <c r="G384" s="19">
        <v>1.97</v>
      </c>
      <c r="H384" s="18">
        <f t="shared" si="49"/>
        <v>-0.21513944223107562</v>
      </c>
      <c r="I384" s="67">
        <f t="shared" si="50"/>
        <v>-0.43548387096774188</v>
      </c>
    </row>
    <row r="385" spans="2:9" x14ac:dyDescent="0.25">
      <c r="B385" s="10">
        <v>42919</v>
      </c>
      <c r="C385" s="13" t="s">
        <v>343</v>
      </c>
      <c r="D385" s="16">
        <v>0.83</v>
      </c>
      <c r="E385" s="16">
        <v>0.31</v>
      </c>
      <c r="F385" s="12">
        <v>42926</v>
      </c>
      <c r="G385" s="19">
        <v>1.37</v>
      </c>
      <c r="H385" s="18">
        <f t="shared" si="49"/>
        <v>0.65060240963855454</v>
      </c>
      <c r="I385" s="67">
        <f t="shared" si="50"/>
        <v>1.0384615384615388</v>
      </c>
    </row>
    <row r="386" spans="2:9" x14ac:dyDescent="0.25">
      <c r="B386" s="10">
        <v>42922</v>
      </c>
      <c r="C386" s="13" t="s">
        <v>348</v>
      </c>
      <c r="D386" s="16">
        <v>0.62</v>
      </c>
      <c r="E386" s="16">
        <v>0.28999999999999998</v>
      </c>
      <c r="F386" s="12">
        <v>42926</v>
      </c>
      <c r="G386" s="19">
        <v>0.63</v>
      </c>
      <c r="H386" s="18">
        <f t="shared" si="49"/>
        <v>1.6129032258064502E-2</v>
      </c>
      <c r="I386" s="67">
        <f t="shared" si="50"/>
        <v>3.0303030303030328E-2</v>
      </c>
    </row>
    <row r="387" spans="2:9" ht="15.75" customHeight="1" x14ac:dyDescent="0.25">
      <c r="B387" s="10">
        <v>42926</v>
      </c>
      <c r="C387" s="13" t="s">
        <v>353</v>
      </c>
      <c r="D387" s="16">
        <v>0.56999999999999995</v>
      </c>
      <c r="E387" s="16">
        <v>0.32</v>
      </c>
      <c r="F387" s="12">
        <v>42927</v>
      </c>
      <c r="G387" s="19">
        <v>0.46</v>
      </c>
      <c r="H387" s="18">
        <v>2.63E-2</v>
      </c>
      <c r="I387" s="67">
        <f t="shared" si="50"/>
        <v>-0.43999999999999984</v>
      </c>
    </row>
    <row r="388" spans="2:9" x14ac:dyDescent="0.25">
      <c r="B388" s="10">
        <v>42936</v>
      </c>
      <c r="C388" s="13" t="s">
        <v>364</v>
      </c>
      <c r="D388" s="16">
        <v>0.96</v>
      </c>
      <c r="E388" s="16">
        <v>0.33</v>
      </c>
      <c r="F388" s="12">
        <v>42940</v>
      </c>
      <c r="G388" s="19">
        <v>1.08</v>
      </c>
      <c r="H388" s="18">
        <f t="shared" ref="H388:H400" si="51">(G388/D388-1)</f>
        <v>0.12500000000000022</v>
      </c>
      <c r="I388" s="67">
        <f>(G388-D388)/(D388-E388)</f>
        <v>0.19047619047619069</v>
      </c>
    </row>
    <row r="389" spans="2:9" x14ac:dyDescent="0.25">
      <c r="B389" s="10">
        <v>42941</v>
      </c>
      <c r="C389" s="13" t="s">
        <v>370</v>
      </c>
      <c r="D389" s="16">
        <v>0.96</v>
      </c>
      <c r="E389" s="16">
        <v>0.13</v>
      </c>
      <c r="F389" s="12">
        <v>42943</v>
      </c>
      <c r="G389" s="19">
        <v>1.38</v>
      </c>
      <c r="H389" s="18">
        <f t="shared" si="51"/>
        <v>0.4375</v>
      </c>
      <c r="I389" s="67">
        <f t="shared" ref="I389" si="52">(G389-D389)/(D389-E389)</f>
        <v>0.50602409638554213</v>
      </c>
    </row>
    <row r="390" spans="2:9" x14ac:dyDescent="0.25">
      <c r="B390" s="10">
        <v>42942</v>
      </c>
      <c r="C390" s="13" t="s">
        <v>373</v>
      </c>
      <c r="D390" s="16">
        <v>0.56000000000000005</v>
      </c>
      <c r="E390" s="16">
        <v>0.21</v>
      </c>
      <c r="F390" s="12">
        <v>42943</v>
      </c>
      <c r="G390" s="19">
        <v>0.64</v>
      </c>
      <c r="H390" s="18">
        <f t="shared" si="51"/>
        <v>0.14285714285714279</v>
      </c>
      <c r="I390" s="67">
        <f>(G390-D390)/(D390-E390)</f>
        <v>0.2285714285714284</v>
      </c>
    </row>
    <row r="391" spans="2:9" x14ac:dyDescent="0.25">
      <c r="B391" s="10">
        <v>39304</v>
      </c>
      <c r="C391" s="13" t="s">
        <v>401</v>
      </c>
      <c r="D391" s="16">
        <v>1.49</v>
      </c>
      <c r="E391" s="16">
        <v>0.63</v>
      </c>
      <c r="F391" s="12">
        <v>42957</v>
      </c>
      <c r="G391" s="19">
        <v>1.3</v>
      </c>
      <c r="H391" s="18">
        <f t="shared" si="51"/>
        <v>-0.12751677852348986</v>
      </c>
      <c r="I391" s="67">
        <f t="shared" ref="I391:I397" si="53">(G391-D391)/(D391-E391)</f>
        <v>-0.22093023255813948</v>
      </c>
    </row>
    <row r="392" spans="2:9" ht="17.25" customHeight="1" x14ac:dyDescent="0.25">
      <c r="B392" s="10">
        <v>42984</v>
      </c>
      <c r="C392" s="13" t="s">
        <v>446</v>
      </c>
      <c r="D392" s="16">
        <v>0.66</v>
      </c>
      <c r="E392" s="16">
        <v>0.24</v>
      </c>
      <c r="F392" s="12">
        <v>42989</v>
      </c>
      <c r="G392" s="19">
        <v>0.72</v>
      </c>
      <c r="H392" s="18">
        <f t="shared" si="51"/>
        <v>9.0909090909090828E-2</v>
      </c>
      <c r="I392" s="67">
        <f t="shared" si="53"/>
        <v>0.14285714285714271</v>
      </c>
    </row>
    <row r="393" spans="2:9" x14ac:dyDescent="0.25">
      <c r="B393" s="10">
        <v>42986</v>
      </c>
      <c r="C393" s="13" t="s">
        <v>451</v>
      </c>
      <c r="D393" s="16">
        <v>0.4</v>
      </c>
      <c r="E393" s="16">
        <v>0.15</v>
      </c>
      <c r="F393" s="12">
        <v>42989</v>
      </c>
      <c r="G393" s="19">
        <v>0.59</v>
      </c>
      <c r="H393" s="18">
        <f t="shared" si="51"/>
        <v>0.47499999999999987</v>
      </c>
      <c r="I393" s="67">
        <f t="shared" si="53"/>
        <v>0.75999999999999979</v>
      </c>
    </row>
    <row r="394" spans="2:9" x14ac:dyDescent="0.25">
      <c r="B394" s="10">
        <v>42990</v>
      </c>
      <c r="C394" s="13" t="s">
        <v>458</v>
      </c>
      <c r="D394" s="16">
        <v>1.25</v>
      </c>
      <c r="E394" s="16">
        <v>0.8</v>
      </c>
      <c r="F394" s="12">
        <v>42993</v>
      </c>
      <c r="G394" s="19">
        <v>1.3</v>
      </c>
      <c r="H394" s="18">
        <f t="shared" si="51"/>
        <v>4.0000000000000036E-2</v>
      </c>
      <c r="I394" s="67">
        <f t="shared" si="53"/>
        <v>0.11111111111111122</v>
      </c>
    </row>
    <row r="395" spans="2:9" s="58" customFormat="1" x14ac:dyDescent="0.25">
      <c r="B395" s="10">
        <v>42989</v>
      </c>
      <c r="C395" s="13" t="s">
        <v>457</v>
      </c>
      <c r="D395" s="16">
        <v>0.48</v>
      </c>
      <c r="E395" s="16">
        <v>0.24</v>
      </c>
      <c r="F395" s="12">
        <v>42993</v>
      </c>
      <c r="G395" s="19">
        <v>0.59</v>
      </c>
      <c r="H395" s="18">
        <f t="shared" si="51"/>
        <v>0.22916666666666674</v>
      </c>
      <c r="I395" s="67">
        <f t="shared" si="53"/>
        <v>0.45833333333333331</v>
      </c>
    </row>
    <row r="396" spans="2:9" x14ac:dyDescent="0.25">
      <c r="B396" s="10">
        <v>43018</v>
      </c>
      <c r="C396" s="13" t="s">
        <v>485</v>
      </c>
      <c r="D396" s="16">
        <v>0.37</v>
      </c>
      <c r="E396" s="16">
        <v>0.1</v>
      </c>
      <c r="F396" s="12">
        <v>43024</v>
      </c>
      <c r="G396" s="19">
        <v>0.49</v>
      </c>
      <c r="H396" s="18">
        <f t="shared" si="51"/>
        <v>0.32432432432432434</v>
      </c>
      <c r="I396" s="67">
        <f t="shared" si="53"/>
        <v>0.44444444444444442</v>
      </c>
    </row>
    <row r="397" spans="2:9" x14ac:dyDescent="0.25">
      <c r="B397" s="10">
        <v>43045</v>
      </c>
      <c r="C397" s="13" t="s">
        <v>520</v>
      </c>
      <c r="D397" s="16">
        <v>1.31</v>
      </c>
      <c r="E397" s="16">
        <v>0.56000000000000005</v>
      </c>
      <c r="F397" s="12">
        <v>43048</v>
      </c>
      <c r="G397" s="19">
        <v>1.26</v>
      </c>
      <c r="H397" s="18">
        <f t="shared" si="51"/>
        <v>-3.8167938931297773E-2</v>
      </c>
      <c r="I397" s="67">
        <f t="shared" si="53"/>
        <v>-6.6666666666666721E-2</v>
      </c>
    </row>
    <row r="398" spans="2:9" x14ac:dyDescent="0.25">
      <c r="B398" s="10">
        <v>42942</v>
      </c>
      <c r="C398" s="13" t="s">
        <v>576</v>
      </c>
      <c r="D398" s="16">
        <v>0.67</v>
      </c>
      <c r="E398" s="16">
        <v>0.17</v>
      </c>
      <c r="F398" s="12">
        <v>43070</v>
      </c>
      <c r="G398" s="19">
        <v>0.63</v>
      </c>
      <c r="H398" s="18">
        <f t="shared" si="51"/>
        <v>-5.9701492537313494E-2</v>
      </c>
      <c r="I398" s="67">
        <f>(G398-D398)/(D398-E398)</f>
        <v>-8.0000000000000071E-2</v>
      </c>
    </row>
    <row r="399" spans="2:9" ht="16.5" customHeight="1" x14ac:dyDescent="0.25">
      <c r="B399" s="10">
        <v>43082</v>
      </c>
      <c r="C399" s="13" t="s">
        <v>597</v>
      </c>
      <c r="D399" s="16">
        <v>1.94</v>
      </c>
      <c r="E399" s="16">
        <v>0.66</v>
      </c>
      <c r="F399" s="12">
        <v>43083</v>
      </c>
      <c r="G399" s="19">
        <v>0.57999999999999996</v>
      </c>
      <c r="H399" s="18">
        <f t="shared" si="51"/>
        <v>-0.7010309278350515</v>
      </c>
      <c r="I399" s="67">
        <f t="shared" ref="I399:I400" si="54">(G399-D399)/(D399-E399)</f>
        <v>-1.0625</v>
      </c>
    </row>
    <row r="400" spans="2:9" x14ac:dyDescent="0.25">
      <c r="B400" s="10">
        <v>43087</v>
      </c>
      <c r="C400" s="13" t="s">
        <v>603</v>
      </c>
      <c r="D400" s="16">
        <v>0.75</v>
      </c>
      <c r="E400" s="16">
        <v>0.25</v>
      </c>
      <c r="F400" s="12">
        <v>43089</v>
      </c>
      <c r="G400" s="19">
        <v>0.63</v>
      </c>
      <c r="H400" s="18">
        <f t="shared" si="51"/>
        <v>-0.16000000000000003</v>
      </c>
      <c r="I400" s="67">
        <f t="shared" si="54"/>
        <v>-0.24</v>
      </c>
    </row>
    <row r="401" spans="2:9" s="58" customFormat="1" x14ac:dyDescent="0.25">
      <c r="B401" s="10"/>
      <c r="C401" s="13"/>
      <c r="D401" s="19"/>
      <c r="E401" s="19"/>
      <c r="F401" s="80"/>
      <c r="G401" s="21" t="s">
        <v>1</v>
      </c>
      <c r="H401" s="18"/>
      <c r="I401" s="14"/>
    </row>
    <row r="402" spans="2:9" x14ac:dyDescent="0.25">
      <c r="B402" s="10"/>
      <c r="C402" s="22" t="s">
        <v>40</v>
      </c>
      <c r="D402" s="13"/>
      <c r="E402" s="13"/>
      <c r="F402" s="23" t="s">
        <v>1</v>
      </c>
      <c r="G402" s="63" t="s">
        <v>11</v>
      </c>
      <c r="H402" s="64" t="s">
        <v>9</v>
      </c>
      <c r="I402" s="70">
        <f>SUM(I358:I401)</f>
        <v>7.8232806481949329</v>
      </c>
    </row>
    <row r="403" spans="2:9" x14ac:dyDescent="0.25">
      <c r="B403" s="10"/>
      <c r="C403" s="22"/>
      <c r="D403" s="13"/>
      <c r="E403" s="13"/>
      <c r="F403" s="23"/>
      <c r="G403" s="63"/>
      <c r="H403" s="64"/>
      <c r="I403" s="61"/>
    </row>
    <row r="404" spans="2:9" ht="15.75" thickBot="1" x14ac:dyDescent="0.3">
      <c r="B404" s="10"/>
      <c r="C404" s="22"/>
      <c r="D404" s="13"/>
      <c r="E404" s="13"/>
      <c r="F404" s="23"/>
      <c r="G404" s="63"/>
      <c r="H404" s="64"/>
      <c r="I404" s="79" t="s">
        <v>25</v>
      </c>
    </row>
    <row r="405" spans="2:9" x14ac:dyDescent="0.25">
      <c r="B405" s="5"/>
      <c r="C405" s="72"/>
      <c r="D405" s="8"/>
      <c r="E405" s="8"/>
      <c r="F405" s="73"/>
      <c r="G405" s="74"/>
      <c r="H405" s="75"/>
      <c r="I405" s="76"/>
    </row>
    <row r="406" spans="2:9" ht="15.75" thickBot="1" x14ac:dyDescent="0.3">
      <c r="B406" s="27"/>
      <c r="C406" s="28" t="s">
        <v>41</v>
      </c>
      <c r="D406" s="29"/>
      <c r="E406" s="29"/>
      <c r="F406" s="30"/>
      <c r="G406" s="77" t="s">
        <v>11</v>
      </c>
      <c r="H406" s="78" t="s">
        <v>9</v>
      </c>
      <c r="I406" s="103">
        <f>I148+I185+I218+I279+I332+I350+I402</f>
        <v>14.715860206028804</v>
      </c>
    </row>
    <row r="407" spans="2:9" ht="15.75" thickBot="1" x14ac:dyDescent="0.3">
      <c r="B407" s="27"/>
      <c r="C407" s="29" t="s">
        <v>1</v>
      </c>
      <c r="D407" s="29"/>
      <c r="E407" s="29"/>
      <c r="F407" s="38"/>
      <c r="G407" s="29"/>
      <c r="H407" s="65" t="s">
        <v>1</v>
      </c>
      <c r="I407" s="33"/>
    </row>
    <row r="408" spans="2:9" s="58" customFormat="1" ht="15.75" thickBot="1" x14ac:dyDescent="0.3">
      <c r="B408" s="27" t="s">
        <v>1</v>
      </c>
      <c r="C408" s="29"/>
      <c r="D408" s="37" t="s">
        <v>1</v>
      </c>
      <c r="E408" s="37"/>
      <c r="F408" s="38" t="s">
        <v>1</v>
      </c>
      <c r="G408" s="20" t="s">
        <v>1</v>
      </c>
      <c r="H408" s="39" t="s">
        <v>1</v>
      </c>
      <c r="I408" s="33" t="s">
        <v>1</v>
      </c>
    </row>
    <row r="409" spans="2:9" ht="24" thickBot="1" x14ac:dyDescent="0.4">
      <c r="B409" s="27"/>
      <c r="C409" s="110" t="s">
        <v>42</v>
      </c>
      <c r="D409" s="29"/>
      <c r="E409" s="29"/>
      <c r="F409" s="38"/>
      <c r="G409" s="29"/>
      <c r="H409" s="29"/>
      <c r="I409" s="33"/>
    </row>
    <row r="410" spans="2:9" x14ac:dyDescent="0.25">
      <c r="B410" s="40"/>
      <c r="C410" s="44"/>
      <c r="D410" s="17"/>
      <c r="E410" s="17"/>
      <c r="F410" s="43"/>
      <c r="G410" s="21"/>
      <c r="H410" s="41"/>
      <c r="I410" s="42"/>
    </row>
    <row r="411" spans="2:9" x14ac:dyDescent="0.25">
      <c r="B411" s="40"/>
      <c r="C411" s="44"/>
      <c r="D411" s="17"/>
      <c r="E411" s="17"/>
      <c r="F411" s="43"/>
      <c r="G411" s="21"/>
      <c r="H411" s="41"/>
      <c r="I411" s="42"/>
    </row>
    <row r="412" spans="2:9" x14ac:dyDescent="0.25">
      <c r="B412" s="53" t="s">
        <v>2</v>
      </c>
      <c r="C412" s="54" t="s">
        <v>3</v>
      </c>
      <c r="D412" s="54" t="s">
        <v>2</v>
      </c>
      <c r="E412" s="54" t="s">
        <v>14</v>
      </c>
      <c r="F412" s="55" t="s">
        <v>4</v>
      </c>
      <c r="G412" s="54" t="s">
        <v>4</v>
      </c>
      <c r="H412" s="54" t="s">
        <v>5</v>
      </c>
      <c r="I412" s="56" t="s">
        <v>5</v>
      </c>
    </row>
    <row r="413" spans="2:9" s="58" customFormat="1" x14ac:dyDescent="0.25">
      <c r="B413" s="53" t="s">
        <v>6</v>
      </c>
      <c r="C413" s="57"/>
      <c r="D413" s="54" t="s">
        <v>7</v>
      </c>
      <c r="E413" s="54" t="s">
        <v>15</v>
      </c>
      <c r="F413" s="55" t="s">
        <v>6</v>
      </c>
      <c r="G413" s="54" t="s">
        <v>8</v>
      </c>
      <c r="H413" s="54" t="s">
        <v>10</v>
      </c>
      <c r="I413" s="56" t="s">
        <v>16</v>
      </c>
    </row>
    <row r="414" spans="2:9" s="58" customFormat="1" x14ac:dyDescent="0.25">
      <c r="B414" s="53"/>
      <c r="C414" s="54" t="s">
        <v>23</v>
      </c>
      <c r="D414" s="54"/>
      <c r="E414" s="54"/>
      <c r="F414" s="55"/>
      <c r="G414" s="54"/>
      <c r="H414" s="54"/>
      <c r="I414" s="56"/>
    </row>
    <row r="415" spans="2:9" s="58" customFormat="1" x14ac:dyDescent="0.25">
      <c r="B415" s="53"/>
      <c r="C415" s="54"/>
      <c r="D415" s="54"/>
      <c r="E415" s="54"/>
      <c r="F415" s="55"/>
      <c r="G415" s="54"/>
      <c r="H415" s="54"/>
      <c r="I415" s="56"/>
    </row>
    <row r="416" spans="2:9" x14ac:dyDescent="0.25">
      <c r="B416" s="10" t="s">
        <v>51</v>
      </c>
      <c r="C416" s="13" t="s">
        <v>50</v>
      </c>
      <c r="D416" s="16">
        <v>6.6749999999999998</v>
      </c>
      <c r="E416" s="16">
        <v>3.16</v>
      </c>
      <c r="F416" s="12">
        <v>42738</v>
      </c>
      <c r="G416" s="19">
        <v>8.4700000000000006</v>
      </c>
      <c r="H416" s="18">
        <f t="shared" ref="H416:H479" si="55">(G416/D416-1)</f>
        <v>0.26891385767790266</v>
      </c>
      <c r="I416" s="67">
        <f>(G416-D416)/(D416-E416)</f>
        <v>0.51066856330014254</v>
      </c>
    </row>
    <row r="417" spans="2:9" s="58" customFormat="1" x14ac:dyDescent="0.25">
      <c r="B417" s="10">
        <v>42733</v>
      </c>
      <c r="C417" s="13" t="s">
        <v>47</v>
      </c>
      <c r="D417" s="16">
        <v>7.63</v>
      </c>
      <c r="E417" s="16">
        <v>2.69</v>
      </c>
      <c r="F417" s="12">
        <v>42738</v>
      </c>
      <c r="G417" s="19">
        <v>8.4</v>
      </c>
      <c r="H417" s="18">
        <f t="shared" si="55"/>
        <v>0.10091743119266061</v>
      </c>
      <c r="I417" s="67">
        <f>(G417-D417)/(D417-E417)/2</f>
        <v>7.7935222672064833E-2</v>
      </c>
    </row>
    <row r="418" spans="2:9" x14ac:dyDescent="0.25">
      <c r="B418" s="10">
        <v>42737</v>
      </c>
      <c r="C418" s="13" t="s">
        <v>54</v>
      </c>
      <c r="D418" s="16">
        <v>0.65</v>
      </c>
      <c r="E418" s="16">
        <v>0.34</v>
      </c>
      <c r="F418" s="12">
        <v>42738</v>
      </c>
      <c r="G418" s="19">
        <v>0.87</v>
      </c>
      <c r="H418" s="18">
        <f t="shared" si="55"/>
        <v>0.33846153846153837</v>
      </c>
      <c r="I418" s="67">
        <f>(G418-D418)/(D418-E418)/2</f>
        <v>0.35483870967741932</v>
      </c>
    </row>
    <row r="419" spans="2:9" x14ac:dyDescent="0.25">
      <c r="B419" s="10">
        <v>42737</v>
      </c>
      <c r="C419" s="13" t="s">
        <v>55</v>
      </c>
      <c r="D419" s="16">
        <v>4.5199999999999996</v>
      </c>
      <c r="E419" s="16">
        <v>0.9</v>
      </c>
      <c r="F419" s="12">
        <v>42740</v>
      </c>
      <c r="G419" s="19">
        <v>3.66</v>
      </c>
      <c r="H419" s="18">
        <f t="shared" si="55"/>
        <v>-0.19026548672566357</v>
      </c>
      <c r="I419" s="67">
        <f>(G419-D419)/(D419-E419)/2</f>
        <v>-0.11878453038674026</v>
      </c>
    </row>
    <row r="420" spans="2:9" x14ac:dyDescent="0.25">
      <c r="B420" s="10">
        <v>42738</v>
      </c>
      <c r="C420" s="13" t="s">
        <v>56</v>
      </c>
      <c r="D420" s="16">
        <v>1.41</v>
      </c>
      <c r="E420" s="16">
        <v>0.82</v>
      </c>
      <c r="F420" s="12">
        <v>42740</v>
      </c>
      <c r="G420" s="19">
        <v>1.22</v>
      </c>
      <c r="H420" s="18">
        <f t="shared" si="55"/>
        <v>-0.13475177304964536</v>
      </c>
      <c r="I420" s="67">
        <f>(G420-D420)/(D420-E420)</f>
        <v>-0.32203389830508466</v>
      </c>
    </row>
    <row r="421" spans="2:9" x14ac:dyDescent="0.25">
      <c r="B421" s="10">
        <v>42723</v>
      </c>
      <c r="C421" s="13" t="s">
        <v>46</v>
      </c>
      <c r="D421" s="16">
        <v>3.77</v>
      </c>
      <c r="E421" s="16">
        <v>1.72</v>
      </c>
      <c r="F421" s="12">
        <v>42745</v>
      </c>
      <c r="G421" s="19">
        <v>2.86</v>
      </c>
      <c r="H421" s="18">
        <f t="shared" si="55"/>
        <v>-0.24137931034482762</v>
      </c>
      <c r="I421" s="67">
        <f>(G421-D421)/(D421-E421)</f>
        <v>-0.44390243902439036</v>
      </c>
    </row>
    <row r="422" spans="2:9" ht="15.75" customHeight="1" x14ac:dyDescent="0.25">
      <c r="B422" s="10">
        <v>42744</v>
      </c>
      <c r="C422" s="13" t="s">
        <v>73</v>
      </c>
      <c r="D422" s="16">
        <v>5.15</v>
      </c>
      <c r="E422" s="16">
        <v>1.61</v>
      </c>
      <c r="F422" s="12">
        <v>42747</v>
      </c>
      <c r="G422" s="19">
        <v>4.96</v>
      </c>
      <c r="H422" s="18">
        <f t="shared" si="55"/>
        <v>-3.6893203883495262E-2</v>
      </c>
      <c r="I422" s="67">
        <f t="shared" ref="I422:I424" si="56">(G422-D422)/(D422-E422)</f>
        <v>-5.36723163841809E-2</v>
      </c>
    </row>
    <row r="423" spans="2:9" s="58" customFormat="1" x14ac:dyDescent="0.25">
      <c r="B423" s="10">
        <v>42752</v>
      </c>
      <c r="C423" s="13" t="s">
        <v>85</v>
      </c>
      <c r="D423" s="16">
        <v>0.37</v>
      </c>
      <c r="E423" s="16">
        <v>0.13</v>
      </c>
      <c r="F423" s="12">
        <v>42753</v>
      </c>
      <c r="G423" s="19">
        <v>0.37</v>
      </c>
      <c r="H423" s="18">
        <f t="shared" si="55"/>
        <v>0</v>
      </c>
      <c r="I423" s="67">
        <f t="shared" si="56"/>
        <v>0</v>
      </c>
    </row>
    <row r="424" spans="2:9" x14ac:dyDescent="0.25">
      <c r="B424" s="10">
        <v>42748</v>
      </c>
      <c r="C424" s="13" t="s">
        <v>79</v>
      </c>
      <c r="D424" s="16">
        <v>1.18</v>
      </c>
      <c r="E424" s="16">
        <v>0.81</v>
      </c>
      <c r="F424" s="12">
        <v>42755</v>
      </c>
      <c r="G424" s="19">
        <v>1.75</v>
      </c>
      <c r="H424" s="18">
        <f t="shared" si="55"/>
        <v>0.48305084745762716</v>
      </c>
      <c r="I424" s="67">
        <f t="shared" si="56"/>
        <v>1.5405405405405412</v>
      </c>
    </row>
    <row r="425" spans="2:9" x14ac:dyDescent="0.25">
      <c r="B425" s="10">
        <v>42745</v>
      </c>
      <c r="C425" s="13" t="s">
        <v>72</v>
      </c>
      <c r="D425" s="16">
        <v>2</v>
      </c>
      <c r="E425" s="16">
        <v>1.33</v>
      </c>
      <c r="F425" s="12">
        <v>42392</v>
      </c>
      <c r="G425" s="19">
        <v>1.63</v>
      </c>
      <c r="H425" s="18">
        <f t="shared" si="55"/>
        <v>-0.18500000000000005</v>
      </c>
      <c r="I425" s="67">
        <f>(G425-D425)/(D425-E425)</f>
        <v>-0.55223880597014952</v>
      </c>
    </row>
    <row r="426" spans="2:9" x14ac:dyDescent="0.25">
      <c r="B426" s="10">
        <v>42753</v>
      </c>
      <c r="C426" s="13" t="s">
        <v>90</v>
      </c>
      <c r="D426" s="16">
        <v>2.9</v>
      </c>
      <c r="E426" s="16">
        <v>1.07</v>
      </c>
      <c r="F426" s="12">
        <v>42758</v>
      </c>
      <c r="G426" s="19">
        <v>2.79</v>
      </c>
      <c r="H426" s="18">
        <f t="shared" si="55"/>
        <v>-3.7931034482758585E-2</v>
      </c>
      <c r="I426" s="67">
        <f>(G426-D426)/(D426-E426)</f>
        <v>-6.0109289617486274E-2</v>
      </c>
    </row>
    <row r="427" spans="2:9" x14ac:dyDescent="0.25">
      <c r="B427" s="10">
        <v>42758</v>
      </c>
      <c r="C427" s="13" t="s">
        <v>93</v>
      </c>
      <c r="D427" s="16">
        <v>4.49</v>
      </c>
      <c r="E427" s="16">
        <v>2.76</v>
      </c>
      <c r="F427" s="12">
        <v>42760</v>
      </c>
      <c r="G427" s="19">
        <v>5</v>
      </c>
      <c r="H427" s="18">
        <f t="shared" si="55"/>
        <v>0.11358574610244987</v>
      </c>
      <c r="I427" s="67">
        <f>(G427-D427)/(D427-E427)</f>
        <v>0.29479768786127147</v>
      </c>
    </row>
    <row r="428" spans="2:9" ht="15.75" customHeight="1" x14ac:dyDescent="0.25">
      <c r="B428" s="10">
        <v>42752</v>
      </c>
      <c r="C428" s="13" t="s">
        <v>86</v>
      </c>
      <c r="D428" s="16">
        <v>4.4400000000000004</v>
      </c>
      <c r="E428" s="16">
        <v>1.4</v>
      </c>
      <c r="F428" s="12">
        <v>42760</v>
      </c>
      <c r="G428" s="19">
        <v>6.94</v>
      </c>
      <c r="H428" s="18">
        <f t="shared" si="55"/>
        <v>0.56306306306306309</v>
      </c>
      <c r="I428" s="67">
        <f t="shared" ref="I428" si="57">(G428-D428)/(D428-E428)</f>
        <v>0.82236842105263142</v>
      </c>
    </row>
    <row r="429" spans="2:9" ht="15.75" customHeight="1" x14ac:dyDescent="0.25">
      <c r="B429" s="10">
        <v>42745</v>
      </c>
      <c r="C429" s="13" t="s">
        <v>78</v>
      </c>
      <c r="D429" s="16">
        <v>6.1269999999999998</v>
      </c>
      <c r="E429" s="16">
        <v>1.37</v>
      </c>
      <c r="F429" s="12">
        <v>42761</v>
      </c>
      <c r="G429" s="19">
        <v>6.53</v>
      </c>
      <c r="H429" s="18">
        <f t="shared" si="55"/>
        <v>6.5774440998857653E-2</v>
      </c>
      <c r="I429" s="67">
        <f>(G429-D429)/(D429-E429)</f>
        <v>8.4717258776539947E-2</v>
      </c>
    </row>
    <row r="430" spans="2:9" x14ac:dyDescent="0.25">
      <c r="B430" s="10">
        <v>42762</v>
      </c>
      <c r="C430" s="13" t="s">
        <v>107</v>
      </c>
      <c r="D430" s="16">
        <v>0.86</v>
      </c>
      <c r="E430" s="16">
        <v>0.38</v>
      </c>
      <c r="F430" s="12">
        <v>42766</v>
      </c>
      <c r="G430" s="19">
        <v>1.17</v>
      </c>
      <c r="H430" s="18">
        <f t="shared" si="55"/>
        <v>0.36046511627906974</v>
      </c>
      <c r="I430" s="67">
        <f t="shared" ref="I430" si="58">(G430-D430)/(D430-E430)</f>
        <v>0.64583333333333326</v>
      </c>
    </row>
    <row r="431" spans="2:9" x14ac:dyDescent="0.25">
      <c r="B431" s="10" t="s">
        <v>96</v>
      </c>
      <c r="C431" s="13" t="s">
        <v>95</v>
      </c>
      <c r="D431" s="16">
        <v>3.6</v>
      </c>
      <c r="E431" s="16">
        <v>1.35</v>
      </c>
      <c r="F431" s="12">
        <v>42766</v>
      </c>
      <c r="G431" s="19">
        <v>2.75</v>
      </c>
      <c r="H431" s="18">
        <f t="shared" si="55"/>
        <v>-0.23611111111111116</v>
      </c>
      <c r="I431" s="67">
        <f>(G431-D431)/(D431-E431)</f>
        <v>-0.37777777777777782</v>
      </c>
    </row>
    <row r="432" spans="2:9" ht="14.25" customHeight="1" x14ac:dyDescent="0.25">
      <c r="B432" s="10">
        <v>42760</v>
      </c>
      <c r="C432" s="13" t="s">
        <v>103</v>
      </c>
      <c r="D432" s="16">
        <v>0.98</v>
      </c>
      <c r="E432" s="16">
        <v>0.56999999999999995</v>
      </c>
      <c r="F432" s="12">
        <v>42768</v>
      </c>
      <c r="G432" s="19">
        <v>1.43</v>
      </c>
      <c r="H432" s="18">
        <f t="shared" si="55"/>
        <v>0.45918367346938771</v>
      </c>
      <c r="I432" s="67">
        <f>(G432-D432)/(D432-E432)</f>
        <v>1.097560975609756</v>
      </c>
    </row>
    <row r="433" spans="1:9" x14ac:dyDescent="0.25">
      <c r="B433" s="10">
        <v>42772</v>
      </c>
      <c r="C433" s="13" t="s">
        <v>122</v>
      </c>
      <c r="D433" s="16">
        <v>5.03</v>
      </c>
      <c r="E433" s="16">
        <v>2.13</v>
      </c>
      <c r="F433" s="12">
        <v>42774</v>
      </c>
      <c r="G433" s="19">
        <v>4.96</v>
      </c>
      <c r="H433" s="18">
        <f t="shared" si="55"/>
        <v>-1.3916500994035852E-2</v>
      </c>
      <c r="I433" s="67">
        <f t="shared" ref="I433:I434" si="59">(G433-D433)/(D433-E433)</f>
        <v>-2.4137931034482852E-2</v>
      </c>
    </row>
    <row r="434" spans="1:9" x14ac:dyDescent="0.25">
      <c r="B434" s="10">
        <v>42768</v>
      </c>
      <c r="C434" s="13" t="s">
        <v>113</v>
      </c>
      <c r="D434" s="16">
        <v>3.74</v>
      </c>
      <c r="E434" s="16">
        <v>1.77</v>
      </c>
      <c r="F434" s="12">
        <v>42775</v>
      </c>
      <c r="G434" s="19">
        <v>5.7</v>
      </c>
      <c r="H434" s="18">
        <f t="shared" si="55"/>
        <v>0.52406417112299453</v>
      </c>
      <c r="I434" s="67">
        <f t="shared" si="59"/>
        <v>0.99492385786802018</v>
      </c>
    </row>
    <row r="435" spans="1:9" x14ac:dyDescent="0.25">
      <c r="B435" s="10">
        <v>42772</v>
      </c>
      <c r="C435" s="13" t="s">
        <v>123</v>
      </c>
      <c r="D435" s="16">
        <v>4.95</v>
      </c>
      <c r="E435" s="16">
        <v>2.62</v>
      </c>
      <c r="F435" s="12">
        <v>42775</v>
      </c>
      <c r="G435" s="19">
        <v>4.47</v>
      </c>
      <c r="H435" s="18">
        <f t="shared" si="55"/>
        <v>-9.6969696969697039E-2</v>
      </c>
      <c r="I435" s="67">
        <f>(G435-D435)/(D435-E435)</f>
        <v>-0.20600858369098729</v>
      </c>
    </row>
    <row r="436" spans="1:9" x14ac:dyDescent="0.25">
      <c r="B436" s="10" t="s">
        <v>134</v>
      </c>
      <c r="C436" s="13" t="s">
        <v>135</v>
      </c>
      <c r="D436" s="16">
        <v>6.68</v>
      </c>
      <c r="E436" s="16">
        <v>2.56</v>
      </c>
      <c r="F436" s="12">
        <v>42779</v>
      </c>
      <c r="G436" s="19">
        <v>5.22</v>
      </c>
      <c r="H436" s="18">
        <f t="shared" si="55"/>
        <v>-0.21856287425149701</v>
      </c>
      <c r="I436" s="67">
        <f>(G436-D436)/(D436-E436)</f>
        <v>-0.35436893203883502</v>
      </c>
    </row>
    <row r="437" spans="1:9" x14ac:dyDescent="0.25">
      <c r="B437" s="10">
        <v>42779</v>
      </c>
      <c r="C437" s="13" t="s">
        <v>138</v>
      </c>
      <c r="D437" s="16">
        <v>1.42</v>
      </c>
      <c r="E437" s="16">
        <v>0.71</v>
      </c>
      <c r="F437" s="12">
        <v>42780</v>
      </c>
      <c r="G437" s="19">
        <v>0.86</v>
      </c>
      <c r="H437" s="18">
        <f t="shared" si="55"/>
        <v>-0.39436619718309862</v>
      </c>
      <c r="I437" s="67">
        <f t="shared" ref="I437" si="60">(G437-D437)/(D437-E437)</f>
        <v>-0.78873239436619713</v>
      </c>
    </row>
    <row r="438" spans="1:9" x14ac:dyDescent="0.25">
      <c r="B438" s="10">
        <v>42779</v>
      </c>
      <c r="C438" s="13" t="s">
        <v>139</v>
      </c>
      <c r="D438" s="16">
        <v>2.92</v>
      </c>
      <c r="E438" s="16">
        <v>0.95</v>
      </c>
      <c r="F438" s="12">
        <v>42782</v>
      </c>
      <c r="G438" s="19">
        <v>2.78</v>
      </c>
      <c r="H438" s="18">
        <f t="shared" si="55"/>
        <v>-4.7945205479452135E-2</v>
      </c>
      <c r="I438" s="67">
        <f>(G438-D438)/(D438-E438)</f>
        <v>-7.1065989847715796E-2</v>
      </c>
    </row>
    <row r="439" spans="1:9" x14ac:dyDescent="0.25">
      <c r="B439" s="10">
        <v>42782</v>
      </c>
      <c r="C439" s="13" t="s">
        <v>147</v>
      </c>
      <c r="D439" s="16">
        <v>1.81</v>
      </c>
      <c r="E439" s="16">
        <v>0.77</v>
      </c>
      <c r="F439" s="12">
        <v>42783</v>
      </c>
      <c r="G439" s="19">
        <v>2.2999999999999998</v>
      </c>
      <c r="H439" s="18">
        <f t="shared" si="55"/>
        <v>0.27071823204419876</v>
      </c>
      <c r="I439" s="67">
        <f>(G439-D439)/(D439-E439)</f>
        <v>0.47115384615384592</v>
      </c>
    </row>
    <row r="440" spans="1:9" ht="15.75" customHeight="1" x14ac:dyDescent="0.25">
      <c r="B440" s="10">
        <v>42782</v>
      </c>
      <c r="C440" s="13" t="s">
        <v>148</v>
      </c>
      <c r="D440" s="16">
        <v>2.4500000000000002</v>
      </c>
      <c r="E440" s="16">
        <v>1.35</v>
      </c>
      <c r="F440" s="12">
        <v>42789</v>
      </c>
      <c r="G440" s="19">
        <v>3.44</v>
      </c>
      <c r="H440" s="18">
        <f t="shared" si="55"/>
        <v>0.40408163265306118</v>
      </c>
      <c r="I440" s="67">
        <f t="shared" ref="I440:I441" si="61">(G440-D440)/(D440-E440)</f>
        <v>0.89999999999999969</v>
      </c>
    </row>
    <row r="441" spans="1:9" x14ac:dyDescent="0.25">
      <c r="B441" s="10">
        <v>42793</v>
      </c>
      <c r="C441" s="13" t="s">
        <v>162</v>
      </c>
      <c r="D441" s="16">
        <v>5.15</v>
      </c>
      <c r="E441" s="16">
        <v>2.33</v>
      </c>
      <c r="F441" s="12">
        <v>42795</v>
      </c>
      <c r="G441" s="19">
        <v>3.81</v>
      </c>
      <c r="H441" s="18">
        <f t="shared" si="55"/>
        <v>-0.26019417475728157</v>
      </c>
      <c r="I441" s="67">
        <f t="shared" si="61"/>
        <v>-0.47517730496453908</v>
      </c>
    </row>
    <row r="442" spans="1:9" s="58" customFormat="1" x14ac:dyDescent="0.25">
      <c r="A442" s="10" t="s">
        <v>1</v>
      </c>
      <c r="B442" s="10" t="s">
        <v>164</v>
      </c>
      <c r="C442" s="13" t="s">
        <v>180</v>
      </c>
      <c r="D442" s="16">
        <v>0.70499999999999996</v>
      </c>
      <c r="E442" s="16">
        <v>0.32</v>
      </c>
      <c r="F442" s="12">
        <v>42796</v>
      </c>
      <c r="G442" s="19">
        <v>0.48</v>
      </c>
      <c r="H442" s="18">
        <f t="shared" si="55"/>
        <v>-0.31914893617021278</v>
      </c>
      <c r="I442" s="67">
        <f>(G442-D442)/(D442-E442)</f>
        <v>-0.58441558441558439</v>
      </c>
    </row>
    <row r="443" spans="1:9" ht="15.75" customHeight="1" x14ac:dyDescent="0.25">
      <c r="B443" s="10">
        <v>42794</v>
      </c>
      <c r="C443" s="13" t="s">
        <v>163</v>
      </c>
      <c r="D443" s="16">
        <v>1.53</v>
      </c>
      <c r="E443" s="16">
        <v>0.64</v>
      </c>
      <c r="F443" s="12">
        <v>42797</v>
      </c>
      <c r="G443" s="19">
        <v>0.88</v>
      </c>
      <c r="H443" s="18">
        <f t="shared" si="55"/>
        <v>-0.42483660130718959</v>
      </c>
      <c r="I443" s="67">
        <f>(G443-D443)/(D443-E443)</f>
        <v>-0.7303370786516854</v>
      </c>
    </row>
    <row r="444" spans="1:9" s="58" customFormat="1" x14ac:dyDescent="0.25">
      <c r="B444" s="10">
        <v>42789</v>
      </c>
      <c r="C444" s="13" t="s">
        <v>159</v>
      </c>
      <c r="D444" s="16">
        <v>0.66</v>
      </c>
      <c r="E444" s="16">
        <v>0.35</v>
      </c>
      <c r="F444" s="12">
        <v>42797</v>
      </c>
      <c r="G444" s="19">
        <v>0.32</v>
      </c>
      <c r="H444" s="18">
        <f t="shared" si="55"/>
        <v>-0.51515151515151514</v>
      </c>
      <c r="I444" s="67">
        <f t="shared" ref="I444" si="62">(G444-D444)/(D444-E444)</f>
        <v>-1.096774193548387</v>
      </c>
    </row>
    <row r="445" spans="1:9" x14ac:dyDescent="0.25">
      <c r="B445" s="10">
        <v>42796</v>
      </c>
      <c r="C445" s="13" t="s">
        <v>166</v>
      </c>
      <c r="D445" s="16">
        <v>2.81</v>
      </c>
      <c r="E445" s="16">
        <v>1.48</v>
      </c>
      <c r="F445" s="12">
        <v>42801</v>
      </c>
      <c r="G445" s="19">
        <v>3.84</v>
      </c>
      <c r="H445" s="18">
        <f t="shared" si="55"/>
        <v>0.36654804270462615</v>
      </c>
      <c r="I445" s="67">
        <f>(G445-D445)/(D445-E445)</f>
        <v>0.7744360902255637</v>
      </c>
    </row>
    <row r="446" spans="1:9" x14ac:dyDescent="0.25">
      <c r="B446" s="10">
        <v>42810</v>
      </c>
      <c r="C446" s="13" t="s">
        <v>197</v>
      </c>
      <c r="D446" s="16">
        <v>0.8</v>
      </c>
      <c r="E446" s="16">
        <v>0.37</v>
      </c>
      <c r="F446" s="12">
        <v>42811</v>
      </c>
      <c r="G446" s="19">
        <v>0.8</v>
      </c>
      <c r="H446" s="18">
        <f t="shared" si="55"/>
        <v>0</v>
      </c>
      <c r="I446" s="67">
        <f t="shared" ref="I446" si="63">(G446-D446)/(D446-E446)</f>
        <v>0</v>
      </c>
    </row>
    <row r="447" spans="1:9" s="58" customFormat="1" x14ac:dyDescent="0.25">
      <c r="A447" s="10" t="s">
        <v>1</v>
      </c>
      <c r="B447" s="10">
        <v>42803</v>
      </c>
      <c r="C447" s="13" t="s">
        <v>185</v>
      </c>
      <c r="D447" s="16">
        <v>3.94</v>
      </c>
      <c r="E447" s="16">
        <v>1.46</v>
      </c>
      <c r="F447" s="12">
        <v>42814</v>
      </c>
      <c r="G447" s="19">
        <v>6.22</v>
      </c>
      <c r="H447" s="18">
        <f t="shared" si="55"/>
        <v>0.57868020304568524</v>
      </c>
      <c r="I447" s="67">
        <f>(G447-D447)/(D447-E447)</f>
        <v>0.91935483870967738</v>
      </c>
    </row>
    <row r="448" spans="1:9" x14ac:dyDescent="0.25">
      <c r="B448" s="10">
        <v>42801</v>
      </c>
      <c r="C448" s="13" t="s">
        <v>180</v>
      </c>
      <c r="D448" s="16">
        <v>0.73</v>
      </c>
      <c r="E448" s="16">
        <v>0.24</v>
      </c>
      <c r="F448" s="12">
        <v>42816</v>
      </c>
      <c r="G448" s="19">
        <v>0.96</v>
      </c>
      <c r="H448" s="18">
        <f t="shared" si="55"/>
        <v>0.31506849315068486</v>
      </c>
      <c r="I448" s="67">
        <f>(G448-D448)/(D448-E448)</f>
        <v>0.46938775510204078</v>
      </c>
    </row>
    <row r="449" spans="2:9" ht="15.75" customHeight="1" x14ac:dyDescent="0.25">
      <c r="B449" s="10">
        <v>42808</v>
      </c>
      <c r="C449" s="13" t="s">
        <v>191</v>
      </c>
      <c r="D449" s="16">
        <v>3.28</v>
      </c>
      <c r="E449" s="16">
        <v>1.97</v>
      </c>
      <c r="F449" s="12">
        <v>42822</v>
      </c>
      <c r="G449" s="19">
        <v>2.92</v>
      </c>
      <c r="H449" s="18">
        <f t="shared" si="55"/>
        <v>-0.1097560975609756</v>
      </c>
      <c r="I449" s="67">
        <f>(G449-D449)/(D449-E449)</f>
        <v>-0.27480916030534347</v>
      </c>
    </row>
    <row r="450" spans="2:9" ht="15.75" customHeight="1" x14ac:dyDescent="0.25">
      <c r="B450" s="10">
        <v>42817</v>
      </c>
      <c r="C450" s="13" t="s">
        <v>211</v>
      </c>
      <c r="D450" s="16">
        <v>2.46</v>
      </c>
      <c r="E450" s="16">
        <v>0.93</v>
      </c>
      <c r="F450" s="12">
        <v>42829</v>
      </c>
      <c r="G450" s="19">
        <v>1.75</v>
      </c>
      <c r="H450" s="18">
        <f t="shared" si="55"/>
        <v>-0.28861788617886175</v>
      </c>
      <c r="I450" s="67">
        <f>(G450-D450)/(D450-E450)</f>
        <v>-0.46405228758169936</v>
      </c>
    </row>
    <row r="451" spans="2:9" x14ac:dyDescent="0.25">
      <c r="B451" s="10">
        <v>42824</v>
      </c>
      <c r="C451" s="13" t="s">
        <v>185</v>
      </c>
      <c r="D451" s="16">
        <v>5.39</v>
      </c>
      <c r="E451" s="16">
        <v>2.15</v>
      </c>
      <c r="F451" s="12">
        <v>42830</v>
      </c>
      <c r="G451" s="19">
        <v>3.64</v>
      </c>
      <c r="H451" s="18">
        <f t="shared" si="55"/>
        <v>-0.32467532467532456</v>
      </c>
      <c r="I451" s="67">
        <f>(G451-D451)/(D451-E451)</f>
        <v>-0.54012345679012341</v>
      </c>
    </row>
    <row r="452" spans="2:9" x14ac:dyDescent="0.25">
      <c r="B452" s="10">
        <v>42830</v>
      </c>
      <c r="C452" s="13" t="s">
        <v>232</v>
      </c>
      <c r="D452" s="16">
        <v>3.97</v>
      </c>
      <c r="E452" s="16">
        <v>1.34</v>
      </c>
      <c r="F452" s="12">
        <v>42832</v>
      </c>
      <c r="G452" s="19">
        <v>4.49</v>
      </c>
      <c r="H452" s="18">
        <f t="shared" si="55"/>
        <v>0.1309823677581865</v>
      </c>
      <c r="I452" s="67">
        <f>(G452-D452)/(D452-E452)/2</f>
        <v>9.8859315589353625E-2</v>
      </c>
    </row>
    <row r="453" spans="2:9" x14ac:dyDescent="0.25">
      <c r="B453" s="10">
        <v>42831</v>
      </c>
      <c r="C453" s="13" t="s">
        <v>234</v>
      </c>
      <c r="D453" s="16">
        <v>5.6</v>
      </c>
      <c r="E453" s="16">
        <v>2.9</v>
      </c>
      <c r="F453" s="12">
        <v>42832</v>
      </c>
      <c r="G453" s="19">
        <v>5.4</v>
      </c>
      <c r="H453" s="18">
        <f t="shared" si="55"/>
        <v>-3.5714285714285587E-2</v>
      </c>
      <c r="I453" s="67">
        <f t="shared" ref="I453:I454" si="64">(G453-D453)/(D453-E453)</f>
        <v>-7.407407407407382E-2</v>
      </c>
    </row>
    <row r="454" spans="2:9" x14ac:dyDescent="0.25">
      <c r="B454" s="10">
        <v>42822</v>
      </c>
      <c r="C454" s="13" t="s">
        <v>218</v>
      </c>
      <c r="D454" s="16">
        <v>5.32</v>
      </c>
      <c r="E454" s="16">
        <v>2.2400000000000002</v>
      </c>
      <c r="F454" s="12">
        <v>42832</v>
      </c>
      <c r="G454" s="19">
        <v>3.87</v>
      </c>
      <c r="H454" s="18">
        <f t="shared" si="55"/>
        <v>-0.27255639097744366</v>
      </c>
      <c r="I454" s="67">
        <f t="shared" si="64"/>
        <v>-0.47077922077922085</v>
      </c>
    </row>
    <row r="455" spans="2:9" x14ac:dyDescent="0.25">
      <c r="B455" s="10">
        <v>42835</v>
      </c>
      <c r="C455" s="13" t="s">
        <v>232</v>
      </c>
      <c r="D455" s="16">
        <v>3.72</v>
      </c>
      <c r="E455" s="16">
        <v>1.29</v>
      </c>
      <c r="F455" s="12">
        <v>42837</v>
      </c>
      <c r="G455" s="19">
        <v>5.0999999999999996</v>
      </c>
      <c r="H455" s="18">
        <f t="shared" si="55"/>
        <v>0.37096774193548376</v>
      </c>
      <c r="I455" s="67">
        <f>(G455-D455)/(D455-E455)/2</f>
        <v>0.28395061728395049</v>
      </c>
    </row>
    <row r="456" spans="2:9" x14ac:dyDescent="0.25">
      <c r="B456" s="10">
        <v>42814</v>
      </c>
      <c r="C456" s="13" t="s">
        <v>204</v>
      </c>
      <c r="D456" s="16">
        <v>4.03</v>
      </c>
      <c r="E456" s="16">
        <v>1.76</v>
      </c>
      <c r="F456" s="12">
        <v>42838</v>
      </c>
      <c r="G456" s="19">
        <v>5.98</v>
      </c>
      <c r="H456" s="18">
        <f t="shared" si="55"/>
        <v>0.4838709677419355</v>
      </c>
      <c r="I456" s="67">
        <f t="shared" ref="I456:I460" si="65">(G456-D456)/(D456-E456)</f>
        <v>0.85903083700440519</v>
      </c>
    </row>
    <row r="457" spans="2:9" x14ac:dyDescent="0.25">
      <c r="B457" s="10">
        <v>42843</v>
      </c>
      <c r="C457" s="13" t="s">
        <v>246</v>
      </c>
      <c r="D457" s="16">
        <v>6.2</v>
      </c>
      <c r="E457" s="16">
        <v>2.02</v>
      </c>
      <c r="F457" s="12">
        <v>42845</v>
      </c>
      <c r="G457" s="19">
        <v>5.94</v>
      </c>
      <c r="H457" s="18">
        <f t="shared" si="55"/>
        <v>-4.1935483870967682E-2</v>
      </c>
      <c r="I457" s="67">
        <f t="shared" si="65"/>
        <v>-6.2200956937798993E-2</v>
      </c>
    </row>
    <row r="458" spans="2:9" x14ac:dyDescent="0.25">
      <c r="B458" s="10">
        <v>42843</v>
      </c>
      <c r="C458" s="13" t="s">
        <v>247</v>
      </c>
      <c r="D458" s="16">
        <v>0.93</v>
      </c>
      <c r="E458" s="16">
        <v>0.43</v>
      </c>
      <c r="F458" s="12">
        <v>42845</v>
      </c>
      <c r="G458" s="19">
        <v>0.92</v>
      </c>
      <c r="H458" s="18">
        <f t="shared" si="55"/>
        <v>-1.0752688172043001E-2</v>
      </c>
      <c r="I458" s="67">
        <f t="shared" si="65"/>
        <v>-2.0000000000000018E-2</v>
      </c>
    </row>
    <row r="459" spans="2:9" x14ac:dyDescent="0.25">
      <c r="B459" s="10">
        <v>42845</v>
      </c>
      <c r="C459" s="13" t="s">
        <v>253</v>
      </c>
      <c r="D459" s="16">
        <v>1.01</v>
      </c>
      <c r="E459" s="16">
        <v>0.54</v>
      </c>
      <c r="F459" s="12">
        <v>42849</v>
      </c>
      <c r="G459" s="19">
        <v>1.33</v>
      </c>
      <c r="H459" s="18">
        <f t="shared" si="55"/>
        <v>0.31683168316831689</v>
      </c>
      <c r="I459" s="67">
        <f t="shared" si="65"/>
        <v>0.68085106382978744</v>
      </c>
    </row>
    <row r="460" spans="2:9" x14ac:dyDescent="0.25">
      <c r="B460" s="10">
        <v>42845</v>
      </c>
      <c r="C460" s="13" t="s">
        <v>252</v>
      </c>
      <c r="D460" s="16">
        <v>5.5</v>
      </c>
      <c r="E460" s="16">
        <v>2.08</v>
      </c>
      <c r="F460" s="12">
        <v>42850</v>
      </c>
      <c r="G460" s="19">
        <v>7.28</v>
      </c>
      <c r="H460" s="18">
        <f t="shared" si="55"/>
        <v>0.32363636363636372</v>
      </c>
      <c r="I460" s="67">
        <f t="shared" si="65"/>
        <v>0.52046783625731008</v>
      </c>
    </row>
    <row r="461" spans="2:9" x14ac:dyDescent="0.25">
      <c r="B461" s="10" t="s">
        <v>255</v>
      </c>
      <c r="C461" s="13" t="s">
        <v>256</v>
      </c>
      <c r="D461" s="16">
        <v>3.13</v>
      </c>
      <c r="E461" s="16">
        <v>2.61</v>
      </c>
      <c r="F461" s="12">
        <v>42857</v>
      </c>
      <c r="G461" s="19">
        <v>3.28</v>
      </c>
      <c r="H461" s="18">
        <f t="shared" si="55"/>
        <v>4.7923322683706138E-2</v>
      </c>
      <c r="I461" s="67">
        <f t="shared" ref="I461:I469" si="66">(G461-D461)/(D461-E461)</f>
        <v>0.28846153846153827</v>
      </c>
    </row>
    <row r="462" spans="2:9" x14ac:dyDescent="0.25">
      <c r="B462" s="10" t="s">
        <v>255</v>
      </c>
      <c r="C462" s="13" t="s">
        <v>257</v>
      </c>
      <c r="D462" s="16">
        <v>1.845</v>
      </c>
      <c r="E462" s="16">
        <v>0.21</v>
      </c>
      <c r="F462" s="12">
        <v>42857</v>
      </c>
      <c r="G462" s="19">
        <v>3.27</v>
      </c>
      <c r="H462" s="18">
        <f t="shared" si="55"/>
        <v>0.77235772357723587</v>
      </c>
      <c r="I462" s="67">
        <f t="shared" si="66"/>
        <v>0.87155963302752293</v>
      </c>
    </row>
    <row r="463" spans="2:9" x14ac:dyDescent="0.25">
      <c r="B463" s="10">
        <v>42849</v>
      </c>
      <c r="C463" s="13" t="s">
        <v>254</v>
      </c>
      <c r="D463" s="16">
        <v>3.08</v>
      </c>
      <c r="E463" s="16">
        <v>1.04</v>
      </c>
      <c r="F463" s="12">
        <v>42858</v>
      </c>
      <c r="G463" s="19">
        <v>2.5499999999999998</v>
      </c>
      <c r="H463" s="18">
        <f t="shared" si="55"/>
        <v>-0.17207792207792216</v>
      </c>
      <c r="I463" s="67">
        <f t="shared" si="66"/>
        <v>-0.25980392156862758</v>
      </c>
    </row>
    <row r="464" spans="2:9" s="58" customFormat="1" x14ac:dyDescent="0.25">
      <c r="B464" s="10">
        <v>42864</v>
      </c>
      <c r="C464" s="13" t="s">
        <v>274</v>
      </c>
      <c r="D464" s="16">
        <v>2.2599999999999998</v>
      </c>
      <c r="E464" s="16">
        <v>0.66</v>
      </c>
      <c r="F464" s="12">
        <v>42871</v>
      </c>
      <c r="G464" s="19">
        <v>1.44</v>
      </c>
      <c r="H464" s="18">
        <f t="shared" si="55"/>
        <v>-0.36283185840707965</v>
      </c>
      <c r="I464" s="67">
        <f t="shared" si="66"/>
        <v>-0.51250000000000007</v>
      </c>
    </row>
    <row r="465" spans="1:9" x14ac:dyDescent="0.25">
      <c r="B465" s="10">
        <v>42865</v>
      </c>
      <c r="C465" s="13" t="s">
        <v>279</v>
      </c>
      <c r="D465" s="16">
        <v>0.79</v>
      </c>
      <c r="E465" s="16">
        <v>0.36</v>
      </c>
      <c r="F465" s="12">
        <v>42873</v>
      </c>
      <c r="G465" s="19">
        <v>1.04</v>
      </c>
      <c r="H465" s="18">
        <f t="shared" si="55"/>
        <v>0.31645569620253156</v>
      </c>
      <c r="I465" s="67">
        <f t="shared" si="66"/>
        <v>0.58139534883720922</v>
      </c>
    </row>
    <row r="466" spans="1:9" x14ac:dyDescent="0.25">
      <c r="B466" s="10">
        <v>42871</v>
      </c>
      <c r="C466" s="13" t="s">
        <v>287</v>
      </c>
      <c r="D466" s="16">
        <v>3.53</v>
      </c>
      <c r="E466" s="16">
        <v>2.0299999999999998</v>
      </c>
      <c r="F466" s="12">
        <v>42880</v>
      </c>
      <c r="G466" s="19">
        <v>2.71</v>
      </c>
      <c r="H466" s="18">
        <f t="shared" si="55"/>
        <v>-0.23229461756373937</v>
      </c>
      <c r="I466" s="67">
        <f t="shared" si="66"/>
        <v>-0.54666666666666652</v>
      </c>
    </row>
    <row r="467" spans="1:9" x14ac:dyDescent="0.25">
      <c r="B467" s="10">
        <v>42878</v>
      </c>
      <c r="C467" s="13" t="s">
        <v>294</v>
      </c>
      <c r="D467" s="16">
        <v>3.04</v>
      </c>
      <c r="E467" s="16">
        <v>1.72</v>
      </c>
      <c r="F467" s="12">
        <v>42880</v>
      </c>
      <c r="G467" s="19">
        <v>2.14</v>
      </c>
      <c r="H467" s="18">
        <f t="shared" si="55"/>
        <v>-0.29605263157894735</v>
      </c>
      <c r="I467" s="67">
        <f t="shared" si="66"/>
        <v>-0.68181818181818177</v>
      </c>
    </row>
    <row r="468" spans="1:9" x14ac:dyDescent="0.25">
      <c r="B468" s="10">
        <v>42873</v>
      </c>
      <c r="C468" s="13" t="s">
        <v>288</v>
      </c>
      <c r="D468" s="16">
        <v>1</v>
      </c>
      <c r="E468" s="16">
        <v>0.44</v>
      </c>
      <c r="F468" s="12">
        <v>42888</v>
      </c>
      <c r="G468" s="19">
        <v>0.72</v>
      </c>
      <c r="H468" s="18">
        <f t="shared" si="55"/>
        <v>-0.28000000000000003</v>
      </c>
      <c r="I468" s="67">
        <f t="shared" si="66"/>
        <v>-0.5</v>
      </c>
    </row>
    <row r="469" spans="1:9" x14ac:dyDescent="0.25">
      <c r="B469" s="10">
        <v>42875</v>
      </c>
      <c r="C469" s="13" t="s">
        <v>298</v>
      </c>
      <c r="D469" s="16">
        <v>5.44</v>
      </c>
      <c r="E469" s="16">
        <v>2.87</v>
      </c>
      <c r="F469" s="12">
        <v>42894</v>
      </c>
      <c r="G469" s="19">
        <v>5.36</v>
      </c>
      <c r="H469" s="18">
        <f t="shared" si="55"/>
        <v>-1.4705882352941235E-2</v>
      </c>
      <c r="I469" s="67">
        <f t="shared" si="66"/>
        <v>-3.1128404669260725E-2</v>
      </c>
    </row>
    <row r="470" spans="1:9" x14ac:dyDescent="0.25">
      <c r="B470" s="10">
        <v>42885</v>
      </c>
      <c r="C470" s="13" t="s">
        <v>300</v>
      </c>
      <c r="D470" s="16">
        <v>2.69</v>
      </c>
      <c r="E470" s="16">
        <v>0.35</v>
      </c>
      <c r="F470" s="12">
        <v>42900</v>
      </c>
      <c r="G470" s="19">
        <v>1.77</v>
      </c>
      <c r="H470" s="18">
        <f t="shared" si="55"/>
        <v>-0.34200743494423791</v>
      </c>
      <c r="I470" s="67">
        <f>(G470-D470)/(D470-E470)</f>
        <v>-0.39316239316239315</v>
      </c>
    </row>
    <row r="471" spans="1:9" ht="15.75" customHeight="1" x14ac:dyDescent="0.25">
      <c r="B471" s="10">
        <v>42900</v>
      </c>
      <c r="C471" s="13" t="s">
        <v>311</v>
      </c>
      <c r="D471" s="16">
        <v>2.36</v>
      </c>
      <c r="E471" s="16">
        <v>0.92</v>
      </c>
      <c r="F471" s="12">
        <v>42902</v>
      </c>
      <c r="G471" s="19">
        <v>0.93</v>
      </c>
      <c r="H471" s="18">
        <f t="shared" si="55"/>
        <v>-0.60593220338983045</v>
      </c>
      <c r="I471" s="67">
        <f t="shared" ref="I471" si="67">(G471-D471)/(D471-E471)</f>
        <v>-0.99305555555555536</v>
      </c>
    </row>
    <row r="472" spans="1:9" s="58" customFormat="1" x14ac:dyDescent="0.25">
      <c r="A472" s="10" t="s">
        <v>1</v>
      </c>
      <c r="B472" s="10">
        <v>42902</v>
      </c>
      <c r="C472" s="13" t="s">
        <v>315</v>
      </c>
      <c r="D472" s="16">
        <v>3.15</v>
      </c>
      <c r="E472" s="16">
        <v>1.23</v>
      </c>
      <c r="F472" s="12">
        <v>42905</v>
      </c>
      <c r="G472" s="19">
        <v>1.1599999999999999</v>
      </c>
      <c r="H472" s="18">
        <f t="shared" si="55"/>
        <v>-0.63174603174603172</v>
      </c>
      <c r="I472" s="67">
        <f t="shared" ref="I472:I480" si="68">(G472-D472)/(D472-E472)</f>
        <v>-1.0364583333333333</v>
      </c>
    </row>
    <row r="473" spans="1:9" x14ac:dyDescent="0.25">
      <c r="B473" s="10">
        <v>42906</v>
      </c>
      <c r="C473" s="13" t="s">
        <v>318</v>
      </c>
      <c r="D473" s="16">
        <v>1.96</v>
      </c>
      <c r="E473" s="16">
        <v>1.1599999999999999</v>
      </c>
      <c r="F473" s="12">
        <v>42909</v>
      </c>
      <c r="G473" s="19">
        <v>1.45</v>
      </c>
      <c r="H473" s="18">
        <f t="shared" si="55"/>
        <v>-0.26020408163265307</v>
      </c>
      <c r="I473" s="67">
        <f t="shared" si="68"/>
        <v>-0.63749999999999996</v>
      </c>
    </row>
    <row r="474" spans="1:9" x14ac:dyDescent="0.25">
      <c r="B474" s="10">
        <v>42902</v>
      </c>
      <c r="C474" s="13" t="s">
        <v>314</v>
      </c>
      <c r="D474" s="16">
        <v>2.41</v>
      </c>
      <c r="E474" s="16">
        <v>0.56999999999999995</v>
      </c>
      <c r="F474" s="12">
        <v>42913</v>
      </c>
      <c r="G474" s="19">
        <v>2.65</v>
      </c>
      <c r="H474" s="18">
        <f t="shared" si="55"/>
        <v>9.9585062240663769E-2</v>
      </c>
      <c r="I474" s="67">
        <f t="shared" si="68"/>
        <v>0.13043478260869551</v>
      </c>
    </row>
    <row r="475" spans="1:9" x14ac:dyDescent="0.25">
      <c r="B475" s="10">
        <v>42905</v>
      </c>
      <c r="C475" s="13" t="s">
        <v>316</v>
      </c>
      <c r="D475" s="16">
        <v>2.0099999999999998</v>
      </c>
      <c r="E475" s="16">
        <v>0.74</v>
      </c>
      <c r="F475" s="12">
        <v>42913</v>
      </c>
      <c r="G475" s="19">
        <v>1.38</v>
      </c>
      <c r="H475" s="18">
        <f t="shared" si="55"/>
        <v>-0.31343283582089554</v>
      </c>
      <c r="I475" s="67">
        <f t="shared" si="68"/>
        <v>-0.49606299212598426</v>
      </c>
    </row>
    <row r="476" spans="1:9" x14ac:dyDescent="0.25">
      <c r="B476" s="10">
        <v>42907</v>
      </c>
      <c r="C476" s="13" t="s">
        <v>323</v>
      </c>
      <c r="D476" s="16">
        <v>3.38</v>
      </c>
      <c r="E476" s="16">
        <v>1.8</v>
      </c>
      <c r="F476" s="12">
        <v>42914</v>
      </c>
      <c r="G476" s="19">
        <v>5.3</v>
      </c>
      <c r="H476" s="18">
        <f t="shared" si="55"/>
        <v>0.56804733727810652</v>
      </c>
      <c r="I476" s="67">
        <f t="shared" si="68"/>
        <v>1.2151898734177216</v>
      </c>
    </row>
    <row r="477" spans="1:9" x14ac:dyDescent="0.25">
      <c r="B477" s="10">
        <v>42912</v>
      </c>
      <c r="C477" s="13" t="s">
        <v>327</v>
      </c>
      <c r="D477" s="16">
        <v>6.07</v>
      </c>
      <c r="E477" s="16">
        <v>2.13</v>
      </c>
      <c r="F477" s="12">
        <v>42919</v>
      </c>
      <c r="G477" s="19">
        <v>3.48</v>
      </c>
      <c r="H477" s="18">
        <f t="shared" si="55"/>
        <v>-0.4266886326194399</v>
      </c>
      <c r="I477" s="67">
        <f t="shared" si="68"/>
        <v>-0.65736040609137059</v>
      </c>
    </row>
    <row r="478" spans="1:9" ht="15.75" customHeight="1" x14ac:dyDescent="0.25">
      <c r="B478" s="10">
        <v>42926</v>
      </c>
      <c r="C478" s="13" t="s">
        <v>352</v>
      </c>
      <c r="D478" s="16">
        <v>2.4300000000000002</v>
      </c>
      <c r="E478" s="16">
        <v>1.6</v>
      </c>
      <c r="F478" s="12">
        <v>42933</v>
      </c>
      <c r="G478" s="19">
        <v>3.08</v>
      </c>
      <c r="H478" s="18">
        <f t="shared" si="55"/>
        <v>0.26748971193415638</v>
      </c>
      <c r="I478" s="67">
        <f t="shared" si="68"/>
        <v>0.78313253012048178</v>
      </c>
    </row>
    <row r="479" spans="1:9" x14ac:dyDescent="0.25">
      <c r="B479" s="10">
        <v>42916</v>
      </c>
      <c r="C479" s="13" t="s">
        <v>340</v>
      </c>
      <c r="D479" s="16">
        <v>3.05</v>
      </c>
      <c r="E479" s="16">
        <v>0.31</v>
      </c>
      <c r="F479" s="12">
        <v>42934</v>
      </c>
      <c r="G479" s="19">
        <v>2.13</v>
      </c>
      <c r="H479" s="18">
        <f t="shared" si="55"/>
        <v>-0.30163934426229511</v>
      </c>
      <c r="I479" s="67">
        <f t="shared" si="68"/>
        <v>-0.33576642335766421</v>
      </c>
    </row>
    <row r="480" spans="1:9" x14ac:dyDescent="0.25">
      <c r="B480" s="10">
        <v>42923</v>
      </c>
      <c r="C480" s="13" t="s">
        <v>350</v>
      </c>
      <c r="D480" s="16">
        <v>3.97</v>
      </c>
      <c r="E480" s="16">
        <v>1.1200000000000001</v>
      </c>
      <c r="F480" s="12">
        <v>42928</v>
      </c>
      <c r="G480" s="19">
        <v>3.07</v>
      </c>
      <c r="H480" s="18">
        <f t="shared" ref="H480" si="69">(G480/D480-1)</f>
        <v>-0.22670025188916887</v>
      </c>
      <c r="I480" s="67">
        <f t="shared" si="68"/>
        <v>-0.31578947368421062</v>
      </c>
    </row>
    <row r="481" spans="2:9" x14ac:dyDescent="0.25">
      <c r="B481" s="10">
        <v>42934</v>
      </c>
      <c r="C481" s="13" t="s">
        <v>358</v>
      </c>
      <c r="D481" s="16">
        <v>6.62</v>
      </c>
      <c r="E481" s="16">
        <v>2.5</v>
      </c>
      <c r="F481" s="12">
        <v>42936</v>
      </c>
      <c r="G481" s="19">
        <v>5.4</v>
      </c>
      <c r="H481" s="18">
        <f t="shared" ref="H481:H543" si="70">(G481/D481-1)</f>
        <v>-0.18429003021148027</v>
      </c>
      <c r="I481" s="67">
        <f>(G481-D481)/(D481-E481)</f>
        <v>-0.29611650485436886</v>
      </c>
    </row>
    <row r="482" spans="2:9" ht="15.75" customHeight="1" x14ac:dyDescent="0.25">
      <c r="B482" s="10">
        <v>42933</v>
      </c>
      <c r="C482" s="13" t="s">
        <v>356</v>
      </c>
      <c r="D482" s="16">
        <v>4.38</v>
      </c>
      <c r="E482" s="16">
        <v>1.52</v>
      </c>
      <c r="F482" s="12">
        <v>42936</v>
      </c>
      <c r="G482" s="19">
        <v>3.41</v>
      </c>
      <c r="H482" s="18">
        <f t="shared" si="70"/>
        <v>-0.22146118721461183</v>
      </c>
      <c r="I482" s="67">
        <f t="shared" ref="I482:I485" si="71">(G482-D482)/(D482-E482)</f>
        <v>-0.33916083916083911</v>
      </c>
    </row>
    <row r="483" spans="2:9" x14ac:dyDescent="0.25">
      <c r="B483" s="10">
        <v>42935</v>
      </c>
      <c r="C483" s="13" t="s">
        <v>359</v>
      </c>
      <c r="D483" s="16">
        <v>1.42</v>
      </c>
      <c r="E483" s="16">
        <v>0.59</v>
      </c>
      <c r="F483" s="12">
        <v>42940</v>
      </c>
      <c r="G483" s="19">
        <v>1.8</v>
      </c>
      <c r="H483" s="18">
        <f t="shared" si="70"/>
        <v>0.26760563380281699</v>
      </c>
      <c r="I483" s="67">
        <f t="shared" si="71"/>
        <v>0.45783132530120496</v>
      </c>
    </row>
    <row r="484" spans="2:9" x14ac:dyDescent="0.25">
      <c r="B484" s="10">
        <v>42943</v>
      </c>
      <c r="C484" s="13" t="s">
        <v>378</v>
      </c>
      <c r="D484" s="16">
        <v>3.82</v>
      </c>
      <c r="E484" s="16">
        <v>1.84</v>
      </c>
      <c r="F484" s="12">
        <v>42949</v>
      </c>
      <c r="G484" s="19">
        <v>1.96</v>
      </c>
      <c r="H484" s="18">
        <f t="shared" si="70"/>
        <v>-0.48691099476439792</v>
      </c>
      <c r="I484" s="67">
        <f t="shared" si="71"/>
        <v>-0.93939393939393945</v>
      </c>
    </row>
    <row r="485" spans="2:9" s="58" customFormat="1" x14ac:dyDescent="0.25">
      <c r="B485" s="10">
        <v>42948</v>
      </c>
      <c r="C485" s="13" t="s">
        <v>383</v>
      </c>
      <c r="D485" s="16">
        <v>0.77</v>
      </c>
      <c r="E485" s="16">
        <v>0.18</v>
      </c>
      <c r="F485" s="12">
        <v>42950</v>
      </c>
      <c r="G485" s="19">
        <v>0.87</v>
      </c>
      <c r="H485" s="18">
        <f t="shared" si="70"/>
        <v>0.12987012987012991</v>
      </c>
      <c r="I485" s="67">
        <f t="shared" si="71"/>
        <v>0.16949152542372875</v>
      </c>
    </row>
    <row r="486" spans="2:9" ht="15.75" customHeight="1" x14ac:dyDescent="0.25">
      <c r="B486" s="10">
        <v>42954</v>
      </c>
      <c r="C486" s="13" t="s">
        <v>392</v>
      </c>
      <c r="D486" s="16">
        <v>3.62</v>
      </c>
      <c r="E486" s="16">
        <v>1.29</v>
      </c>
      <c r="F486" s="12">
        <v>42957</v>
      </c>
      <c r="G486" s="19">
        <v>3.96</v>
      </c>
      <c r="H486" s="18">
        <f t="shared" si="70"/>
        <v>9.3922651933701529E-2</v>
      </c>
      <c r="I486" s="67">
        <f>(G486-D486)/(D486-E486)</f>
        <v>0.1459227467811158</v>
      </c>
    </row>
    <row r="487" spans="2:9" x14ac:dyDescent="0.25">
      <c r="B487" s="10">
        <v>42957</v>
      </c>
      <c r="C487" s="13" t="s">
        <v>402</v>
      </c>
      <c r="D487" s="16">
        <v>1.22</v>
      </c>
      <c r="E487" s="16">
        <v>0.67</v>
      </c>
      <c r="F487" s="12">
        <v>42958</v>
      </c>
      <c r="G487" s="19">
        <v>1.66</v>
      </c>
      <c r="H487" s="18">
        <f t="shared" si="70"/>
        <v>0.36065573770491799</v>
      </c>
      <c r="I487" s="67">
        <f t="shared" ref="I487" si="72">(G487-D487)/(D487-E487)</f>
        <v>0.8</v>
      </c>
    </row>
    <row r="488" spans="2:9" ht="15.75" customHeight="1" x14ac:dyDescent="0.25">
      <c r="B488" s="10">
        <v>42954</v>
      </c>
      <c r="C488" s="13" t="s">
        <v>391</v>
      </c>
      <c r="D488" s="16">
        <v>2.23</v>
      </c>
      <c r="E488" s="16">
        <v>0.54</v>
      </c>
      <c r="F488" s="12">
        <v>42961</v>
      </c>
      <c r="G488" s="19">
        <v>2.2999999999999998</v>
      </c>
      <c r="H488" s="18">
        <f t="shared" si="70"/>
        <v>3.1390134529147851E-2</v>
      </c>
      <c r="I488" s="67">
        <f>(G488-D488)/(D488-E488)</f>
        <v>4.1420118343195172E-2</v>
      </c>
    </row>
    <row r="489" spans="2:9" x14ac:dyDescent="0.25">
      <c r="B489" s="10">
        <v>42962</v>
      </c>
      <c r="C489" s="13" t="s">
        <v>408</v>
      </c>
      <c r="D489" s="16">
        <v>2.33</v>
      </c>
      <c r="E489" s="16">
        <v>1</v>
      </c>
      <c r="F489" s="12">
        <v>42962</v>
      </c>
      <c r="G489" s="19">
        <v>2.14</v>
      </c>
      <c r="H489" s="18">
        <f t="shared" si="70"/>
        <v>-8.1545064377682386E-2</v>
      </c>
      <c r="I489" s="67">
        <f t="shared" ref="I489:I491" si="73">(G489-D489)/(D489-E489)</f>
        <v>-0.14285714285714282</v>
      </c>
    </row>
    <row r="490" spans="2:9" x14ac:dyDescent="0.25">
      <c r="B490" s="10">
        <v>42965</v>
      </c>
      <c r="C490" s="13" t="s">
        <v>417</v>
      </c>
      <c r="D490" s="16">
        <v>6.24</v>
      </c>
      <c r="E490" s="16">
        <v>2.83</v>
      </c>
      <c r="F490" s="12">
        <v>42968</v>
      </c>
      <c r="G490" s="19">
        <v>6.96</v>
      </c>
      <c r="H490" s="18">
        <f t="shared" si="70"/>
        <v>0.11538461538461542</v>
      </c>
      <c r="I490" s="67">
        <f t="shared" si="73"/>
        <v>0.21114369501466268</v>
      </c>
    </row>
    <row r="491" spans="2:9" s="58" customFormat="1" x14ac:dyDescent="0.25">
      <c r="B491" s="10">
        <v>42970</v>
      </c>
      <c r="C491" s="13" t="s">
        <v>424</v>
      </c>
      <c r="D491" s="16">
        <v>3.15</v>
      </c>
      <c r="E491" s="16">
        <v>1.43</v>
      </c>
      <c r="F491" s="12">
        <v>42972</v>
      </c>
      <c r="G491" s="19">
        <v>2.75</v>
      </c>
      <c r="H491" s="18">
        <f t="shared" si="70"/>
        <v>-0.12698412698412698</v>
      </c>
      <c r="I491" s="67">
        <f t="shared" si="73"/>
        <v>-0.23255813953488366</v>
      </c>
    </row>
    <row r="492" spans="2:9" ht="15.75" customHeight="1" x14ac:dyDescent="0.25">
      <c r="B492" s="10">
        <v>42971</v>
      </c>
      <c r="C492" s="13" t="s">
        <v>428</v>
      </c>
      <c r="D492" s="16">
        <v>4.43</v>
      </c>
      <c r="E492" s="16">
        <v>2.56</v>
      </c>
      <c r="F492" s="12">
        <v>42976</v>
      </c>
      <c r="G492" s="19">
        <v>4.07</v>
      </c>
      <c r="H492" s="18">
        <f t="shared" si="70"/>
        <v>-8.1264108352144371E-2</v>
      </c>
      <c r="I492" s="67">
        <f>(G492-D492)/(D492-E492)</f>
        <v>-0.19251336898395696</v>
      </c>
    </row>
    <row r="493" spans="2:9" x14ac:dyDescent="0.25">
      <c r="B493" s="10">
        <v>42972</v>
      </c>
      <c r="C493" s="13" t="s">
        <v>429</v>
      </c>
      <c r="D493" s="16">
        <v>0.66</v>
      </c>
      <c r="E493" s="16">
        <v>0.26</v>
      </c>
      <c r="F493" s="12">
        <v>42976</v>
      </c>
      <c r="G493" s="19">
        <v>0.71</v>
      </c>
      <c r="H493" s="18">
        <f t="shared" si="70"/>
        <v>7.575757575757569E-2</v>
      </c>
      <c r="I493" s="67">
        <f t="shared" ref="I493" si="74">(G493-D493)/(D493-E493)</f>
        <v>0.12499999999999983</v>
      </c>
    </row>
    <row r="494" spans="2:9" x14ac:dyDescent="0.25">
      <c r="B494" s="10">
        <v>42975</v>
      </c>
      <c r="C494" s="13" t="s">
        <v>430</v>
      </c>
      <c r="D494" s="16">
        <v>5.38</v>
      </c>
      <c r="E494" s="16">
        <v>3.54</v>
      </c>
      <c r="F494" s="12">
        <v>42978</v>
      </c>
      <c r="G494" s="19">
        <v>4.0999999999999996</v>
      </c>
      <c r="H494" s="18">
        <f t="shared" si="70"/>
        <v>-0.237918215613383</v>
      </c>
      <c r="I494" s="67">
        <f>(G494-D494)/(D494-E494)</f>
        <v>-0.69565217391304368</v>
      </c>
    </row>
    <row r="495" spans="2:9" s="58" customFormat="1" x14ac:dyDescent="0.25">
      <c r="B495" s="10">
        <v>42977</v>
      </c>
      <c r="C495" s="13" t="s">
        <v>436</v>
      </c>
      <c r="D495" s="16">
        <v>1.46</v>
      </c>
      <c r="E495" s="16">
        <v>0.33</v>
      </c>
      <c r="F495" s="12">
        <v>42979</v>
      </c>
      <c r="G495" s="19">
        <v>2.41</v>
      </c>
      <c r="H495" s="18">
        <f t="shared" si="70"/>
        <v>0.65068493150684947</v>
      </c>
      <c r="I495" s="67">
        <f>(G495-D495)/(D495-E495)</f>
        <v>0.84070796460177011</v>
      </c>
    </row>
    <row r="496" spans="2:9" s="58" customFormat="1" x14ac:dyDescent="0.25">
      <c r="B496" s="10">
        <v>42978</v>
      </c>
      <c r="C496" s="13" t="s">
        <v>439</v>
      </c>
      <c r="D496" s="16">
        <v>2.17</v>
      </c>
      <c r="E496" s="16">
        <v>0.69</v>
      </c>
      <c r="F496" s="12">
        <v>42979</v>
      </c>
      <c r="G496" s="19">
        <v>0.5</v>
      </c>
      <c r="H496" s="18">
        <f t="shared" si="70"/>
        <v>-0.7695852534562212</v>
      </c>
      <c r="I496" s="67">
        <f t="shared" ref="I496:I497" si="75">(G496-D496)/(D496-E496)</f>
        <v>-1.1283783783783783</v>
      </c>
    </row>
    <row r="497" spans="2:9" x14ac:dyDescent="0.25">
      <c r="B497" s="10">
        <v>42976</v>
      </c>
      <c r="C497" s="13" t="s">
        <v>433</v>
      </c>
      <c r="D497" s="16">
        <v>0.79</v>
      </c>
      <c r="E497" s="16">
        <v>0.28000000000000003</v>
      </c>
      <c r="F497" s="12">
        <v>42982</v>
      </c>
      <c r="G497" s="19">
        <v>1</v>
      </c>
      <c r="H497" s="18">
        <f t="shared" si="70"/>
        <v>0.26582278481012644</v>
      </c>
      <c r="I497" s="67">
        <f t="shared" si="75"/>
        <v>0.41176470588235287</v>
      </c>
    </row>
    <row r="498" spans="2:9" x14ac:dyDescent="0.25">
      <c r="B498" s="10">
        <v>42986</v>
      </c>
      <c r="C498" s="13" t="s">
        <v>453</v>
      </c>
      <c r="D498" s="16">
        <v>3.43</v>
      </c>
      <c r="E498" s="16">
        <v>0.66</v>
      </c>
      <c r="F498" s="12">
        <v>42989</v>
      </c>
      <c r="G498" s="19">
        <v>1.72</v>
      </c>
      <c r="H498" s="18">
        <f t="shared" si="70"/>
        <v>-0.4985422740524782</v>
      </c>
      <c r="I498" s="67">
        <f>(G498-D498)/(D498-E498)</f>
        <v>-0.61732851985559578</v>
      </c>
    </row>
    <row r="499" spans="2:9" x14ac:dyDescent="0.25">
      <c r="B499" s="10">
        <v>42982</v>
      </c>
      <c r="C499" s="13" t="s">
        <v>442</v>
      </c>
      <c r="D499" s="16">
        <v>0.59</v>
      </c>
      <c r="E499" s="16">
        <v>0.21</v>
      </c>
      <c r="F499" s="12">
        <v>42989</v>
      </c>
      <c r="G499" s="19">
        <v>0.42</v>
      </c>
      <c r="H499" s="18">
        <f t="shared" si="70"/>
        <v>-0.28813559322033899</v>
      </c>
      <c r="I499" s="67">
        <f>(G499-D499)/(D499-E499)</f>
        <v>-0.44736842105263153</v>
      </c>
    </row>
    <row r="500" spans="2:9" x14ac:dyDescent="0.25">
      <c r="B500" s="10">
        <v>42989</v>
      </c>
      <c r="C500" s="13" t="s">
        <v>454</v>
      </c>
      <c r="D500" s="16">
        <v>3.6</v>
      </c>
      <c r="E500" s="16">
        <v>2.1</v>
      </c>
      <c r="F500" s="12">
        <v>42993</v>
      </c>
      <c r="G500" s="19">
        <v>5.04</v>
      </c>
      <c r="H500" s="18">
        <f t="shared" si="70"/>
        <v>0.39999999999999991</v>
      </c>
      <c r="I500" s="67">
        <f t="shared" ref="I500:I501" si="76">(G500-D500)/(D500-E500)</f>
        <v>0.96</v>
      </c>
    </row>
    <row r="501" spans="2:9" x14ac:dyDescent="0.25">
      <c r="B501" s="10">
        <v>42992</v>
      </c>
      <c r="C501" s="13" t="s">
        <v>462</v>
      </c>
      <c r="D501" s="16">
        <v>4.0599999999999996</v>
      </c>
      <c r="E501" s="16">
        <v>2.2599999999999998</v>
      </c>
      <c r="F501" s="12">
        <v>43006</v>
      </c>
      <c r="G501" s="19">
        <v>6.22</v>
      </c>
      <c r="H501" s="18">
        <f t="shared" si="70"/>
        <v>0.53201970443349755</v>
      </c>
      <c r="I501" s="67">
        <f t="shared" si="76"/>
        <v>1.2000000000000002</v>
      </c>
    </row>
    <row r="502" spans="2:9" x14ac:dyDescent="0.25">
      <c r="B502" s="10">
        <v>43004</v>
      </c>
      <c r="C502" s="13" t="s">
        <v>469</v>
      </c>
      <c r="D502" s="16">
        <v>0.57999999999999996</v>
      </c>
      <c r="E502" s="16">
        <v>0.24</v>
      </c>
      <c r="F502" s="12">
        <v>43006</v>
      </c>
      <c r="G502" s="19">
        <v>0.48</v>
      </c>
      <c r="H502" s="18">
        <f t="shared" si="70"/>
        <v>-0.17241379310344829</v>
      </c>
      <c r="I502" s="67">
        <f>(G502-D502)/(D502-E502)</f>
        <v>-0.29411764705882348</v>
      </c>
    </row>
    <row r="503" spans="2:9" ht="15.75" customHeight="1" x14ac:dyDescent="0.25">
      <c r="B503" s="10">
        <v>43000</v>
      </c>
      <c r="C503" s="13" t="s">
        <v>468</v>
      </c>
      <c r="D503" s="16">
        <v>5.05</v>
      </c>
      <c r="E503" s="16">
        <v>1.94</v>
      </c>
      <c r="F503" s="12">
        <v>43010</v>
      </c>
      <c r="G503" s="19">
        <v>7.05</v>
      </c>
      <c r="H503" s="18">
        <f t="shared" si="70"/>
        <v>0.39603960396039595</v>
      </c>
      <c r="I503" s="67">
        <f t="shared" ref="I503" si="77">(G503-D503)/(D503-E503)</f>
        <v>0.64308681672025725</v>
      </c>
    </row>
    <row r="504" spans="2:9" ht="15.75" customHeight="1" x14ac:dyDescent="0.25">
      <c r="B504" s="10" t="s">
        <v>467</v>
      </c>
      <c r="C504" s="13" t="s">
        <v>472</v>
      </c>
      <c r="D504" s="16">
        <v>3.71</v>
      </c>
      <c r="E504" s="16">
        <v>0.74</v>
      </c>
      <c r="F504" s="12">
        <v>43010</v>
      </c>
      <c r="G504" s="19">
        <v>2.2400000000000002</v>
      </c>
      <c r="H504" s="18">
        <f t="shared" si="70"/>
        <v>-0.39622641509433953</v>
      </c>
      <c r="I504" s="67">
        <f>(G504-D504)/(D504-E504)</f>
        <v>-0.49494949494949492</v>
      </c>
    </row>
    <row r="505" spans="2:9" x14ac:dyDescent="0.25">
      <c r="B505" s="10">
        <v>42993</v>
      </c>
      <c r="C505" s="13" t="s">
        <v>463</v>
      </c>
      <c r="D505" s="16">
        <v>8.15</v>
      </c>
      <c r="E505" s="16">
        <v>3.2</v>
      </c>
      <c r="F505" s="12">
        <v>43012</v>
      </c>
      <c r="G505" s="19">
        <v>10.19</v>
      </c>
      <c r="H505" s="18">
        <f t="shared" si="70"/>
        <v>0.25030674846625756</v>
      </c>
      <c r="I505" s="67">
        <f t="shared" ref="I505" si="78">(G505-D505)/(D505-E505)</f>
        <v>0.41212121212121194</v>
      </c>
    </row>
    <row r="506" spans="2:9" ht="15.75" customHeight="1" x14ac:dyDescent="0.25">
      <c r="B506" s="10" t="s">
        <v>467</v>
      </c>
      <c r="C506" s="13" t="s">
        <v>473</v>
      </c>
      <c r="D506" s="16">
        <v>3.4</v>
      </c>
      <c r="E506" s="16">
        <v>0.85</v>
      </c>
      <c r="F506" s="12">
        <v>43013</v>
      </c>
      <c r="G506" s="19">
        <v>2.5299999999999998</v>
      </c>
      <c r="H506" s="18">
        <f t="shared" si="70"/>
        <v>-0.25588235294117656</v>
      </c>
      <c r="I506" s="67">
        <f>(G506-D506)/(D506-E506)</f>
        <v>-0.34117647058823536</v>
      </c>
    </row>
    <row r="507" spans="2:9" x14ac:dyDescent="0.25">
      <c r="B507" s="10">
        <v>43012</v>
      </c>
      <c r="C507" s="13" t="s">
        <v>477</v>
      </c>
      <c r="D507" s="16">
        <v>2.83</v>
      </c>
      <c r="E507" s="16">
        <v>0.78</v>
      </c>
      <c r="F507" s="12">
        <v>43017</v>
      </c>
      <c r="G507" s="19">
        <v>3.2</v>
      </c>
      <c r="H507" s="18">
        <f t="shared" si="70"/>
        <v>0.13074204946996471</v>
      </c>
      <c r="I507" s="67">
        <f t="shared" ref="I507" si="79">(G507-D507)/(D507-E507)</f>
        <v>0.18048780487804886</v>
      </c>
    </row>
    <row r="508" spans="2:9" x14ac:dyDescent="0.25">
      <c r="B508" s="10">
        <v>42993</v>
      </c>
      <c r="C508" s="13" t="s">
        <v>482</v>
      </c>
      <c r="D508" s="16">
        <v>4.1900000000000004</v>
      </c>
      <c r="E508" s="16">
        <v>2.52</v>
      </c>
      <c r="F508" s="12">
        <v>43017</v>
      </c>
      <c r="G508" s="19">
        <v>4.3</v>
      </c>
      <c r="H508" s="18">
        <f t="shared" si="70"/>
        <v>2.6252983293555854E-2</v>
      </c>
      <c r="I508" s="67">
        <f>(G508-D508)/(D508-E508)</f>
        <v>6.5868263473053537E-2</v>
      </c>
    </row>
    <row r="509" spans="2:9" x14ac:dyDescent="0.25">
      <c r="B509" s="10">
        <v>43014</v>
      </c>
      <c r="C509" s="13" t="s">
        <v>480</v>
      </c>
      <c r="D509" s="16">
        <v>0.87</v>
      </c>
      <c r="E509" s="16">
        <v>0.3</v>
      </c>
      <c r="F509" s="12">
        <v>43024</v>
      </c>
      <c r="G509" s="19">
        <v>0.94</v>
      </c>
      <c r="H509" s="18">
        <f t="shared" si="70"/>
        <v>8.0459770114942541E-2</v>
      </c>
      <c r="I509" s="67">
        <f t="shared" ref="I509:I515" si="80">(G509-D509)/(D509-E509)</f>
        <v>0.12280701754385955</v>
      </c>
    </row>
    <row r="510" spans="2:9" x14ac:dyDescent="0.25">
      <c r="B510" s="10">
        <v>43020</v>
      </c>
      <c r="C510" s="13" t="s">
        <v>490</v>
      </c>
      <c r="D510" s="16">
        <v>1.03</v>
      </c>
      <c r="E510" s="16">
        <v>0.43</v>
      </c>
      <c r="F510" s="12">
        <v>43025</v>
      </c>
      <c r="G510" s="19">
        <v>1.26</v>
      </c>
      <c r="H510" s="18">
        <f t="shared" si="70"/>
        <v>0.22330097087378631</v>
      </c>
      <c r="I510" s="67">
        <f t="shared" si="80"/>
        <v>0.38333333333333325</v>
      </c>
    </row>
    <row r="511" spans="2:9" x14ac:dyDescent="0.25">
      <c r="B511" s="10">
        <v>43019</v>
      </c>
      <c r="C511" s="13" t="s">
        <v>487</v>
      </c>
      <c r="D511" s="16">
        <v>0.44</v>
      </c>
      <c r="E511" s="16">
        <v>0.2</v>
      </c>
      <c r="F511" s="12">
        <v>43026</v>
      </c>
      <c r="G511" s="19">
        <v>0.54</v>
      </c>
      <c r="H511" s="18">
        <f t="shared" si="70"/>
        <v>0.22727272727272729</v>
      </c>
      <c r="I511" s="67">
        <f t="shared" si="80"/>
        <v>0.4166666666666668</v>
      </c>
    </row>
    <row r="512" spans="2:9" x14ac:dyDescent="0.25">
      <c r="B512" s="10">
        <v>43026</v>
      </c>
      <c r="C512" s="13" t="s">
        <v>495</v>
      </c>
      <c r="D512" s="16">
        <v>0.91</v>
      </c>
      <c r="E512" s="16">
        <v>0.26</v>
      </c>
      <c r="F512" s="12">
        <v>43028</v>
      </c>
      <c r="G512" s="19">
        <v>1.36</v>
      </c>
      <c r="H512" s="18">
        <f t="shared" si="70"/>
        <v>0.49450549450549453</v>
      </c>
      <c r="I512" s="67">
        <f t="shared" si="80"/>
        <v>0.6923076923076924</v>
      </c>
    </row>
    <row r="513" spans="2:9" x14ac:dyDescent="0.25">
      <c r="B513" s="10">
        <v>43024</v>
      </c>
      <c r="C513" s="13" t="s">
        <v>492</v>
      </c>
      <c r="D513" s="16">
        <v>3.6</v>
      </c>
      <c r="E513" s="16">
        <v>1.66</v>
      </c>
      <c r="F513" s="12">
        <v>43033</v>
      </c>
      <c r="G513" s="19">
        <v>6.27</v>
      </c>
      <c r="H513" s="18">
        <f t="shared" si="70"/>
        <v>0.74166666666666647</v>
      </c>
      <c r="I513" s="67">
        <f t="shared" si="80"/>
        <v>1.376288659793814</v>
      </c>
    </row>
    <row r="514" spans="2:9" ht="15.75" customHeight="1" x14ac:dyDescent="0.25">
      <c r="B514" s="10">
        <v>43019</v>
      </c>
      <c r="C514" s="13" t="s">
        <v>488</v>
      </c>
      <c r="D514" s="16">
        <v>2.2799999999999998</v>
      </c>
      <c r="E514" s="16">
        <v>0.6</v>
      </c>
      <c r="F514" s="12">
        <v>43033</v>
      </c>
      <c r="G514" s="19">
        <v>3.18</v>
      </c>
      <c r="H514" s="18">
        <f t="shared" si="70"/>
        <v>0.39473684210526327</v>
      </c>
      <c r="I514" s="67">
        <f t="shared" si="80"/>
        <v>0.53571428571428603</v>
      </c>
    </row>
    <row r="515" spans="2:9" x14ac:dyDescent="0.25">
      <c r="B515" s="10">
        <v>43033</v>
      </c>
      <c r="C515" s="13" t="s">
        <v>507</v>
      </c>
      <c r="D515" s="16">
        <v>0.77</v>
      </c>
      <c r="E515" s="16">
        <v>0.3</v>
      </c>
      <c r="F515" s="12">
        <v>43040</v>
      </c>
      <c r="G515" s="19">
        <v>1.06</v>
      </c>
      <c r="H515" s="18">
        <f t="shared" si="70"/>
        <v>0.37662337662337664</v>
      </c>
      <c r="I515" s="67">
        <f t="shared" si="80"/>
        <v>0.61702127659574468</v>
      </c>
    </row>
    <row r="516" spans="2:9" x14ac:dyDescent="0.25">
      <c r="B516" s="10" t="s">
        <v>512</v>
      </c>
      <c r="C516" s="13" t="s">
        <v>514</v>
      </c>
      <c r="D516" s="16">
        <v>4.95</v>
      </c>
      <c r="E516" s="16">
        <v>2.25</v>
      </c>
      <c r="F516" s="12">
        <v>43041</v>
      </c>
      <c r="G516" s="19">
        <v>4.62</v>
      </c>
      <c r="H516" s="18">
        <f t="shared" si="70"/>
        <v>-6.6666666666666652E-2</v>
      </c>
      <c r="I516" s="67">
        <f>(G516-D516)/(D516-E516)</f>
        <v>-0.12222222222222225</v>
      </c>
    </row>
    <row r="517" spans="2:9" x14ac:dyDescent="0.25">
      <c r="B517" s="10">
        <v>43034</v>
      </c>
      <c r="C517" s="13" t="s">
        <v>508</v>
      </c>
      <c r="D517" s="16">
        <v>3.57</v>
      </c>
      <c r="E517" s="16">
        <v>1.23</v>
      </c>
      <c r="F517" s="12">
        <v>43041</v>
      </c>
      <c r="G517" s="19">
        <v>2.2200000000000002</v>
      </c>
      <c r="H517" s="18">
        <f t="shared" si="70"/>
        <v>-0.37815126050420156</v>
      </c>
      <c r="I517" s="67">
        <f t="shared" ref="I517:I529" si="81">(G517-D517)/(D517-E517)</f>
        <v>-0.57692307692307676</v>
      </c>
    </row>
    <row r="518" spans="2:9" x14ac:dyDescent="0.25">
      <c r="B518" s="10">
        <v>43031</v>
      </c>
      <c r="C518" s="13" t="s">
        <v>501</v>
      </c>
      <c r="D518" s="16">
        <v>2.4300000000000002</v>
      </c>
      <c r="E518" s="16">
        <v>1.57</v>
      </c>
      <c r="F518" s="12">
        <v>39393</v>
      </c>
      <c r="G518" s="19">
        <v>1.62</v>
      </c>
      <c r="H518" s="18">
        <f t="shared" si="70"/>
        <v>-0.33333333333333337</v>
      </c>
      <c r="I518" s="67">
        <f t="shared" si="81"/>
        <v>-0.94186046511627908</v>
      </c>
    </row>
    <row r="519" spans="2:9" x14ac:dyDescent="0.25">
      <c r="B519" s="10">
        <v>43049</v>
      </c>
      <c r="C519" s="13" t="s">
        <v>534</v>
      </c>
      <c r="D519" s="16">
        <v>2.85</v>
      </c>
      <c r="E519" s="16">
        <v>0.48</v>
      </c>
      <c r="F519" s="12">
        <v>43049</v>
      </c>
      <c r="G519" s="19">
        <v>2.21</v>
      </c>
      <c r="H519" s="18">
        <f t="shared" si="70"/>
        <v>-0.22456140350877196</v>
      </c>
      <c r="I519" s="67">
        <f t="shared" si="81"/>
        <v>-0.27004219409282704</v>
      </c>
    </row>
    <row r="520" spans="2:9" s="58" customFormat="1" x14ac:dyDescent="0.25">
      <c r="B520" s="10">
        <v>43046</v>
      </c>
      <c r="C520" s="13" t="s">
        <v>524</v>
      </c>
      <c r="D520" s="16">
        <v>3.24</v>
      </c>
      <c r="E520" s="16">
        <v>1.37</v>
      </c>
      <c r="F520" s="12">
        <v>43052</v>
      </c>
      <c r="G520" s="19">
        <v>3.15</v>
      </c>
      <c r="H520" s="18">
        <f t="shared" si="70"/>
        <v>-2.7777777777777901E-2</v>
      </c>
      <c r="I520" s="67">
        <f t="shared" si="81"/>
        <v>-4.8128342245989462E-2</v>
      </c>
    </row>
    <row r="521" spans="2:9" x14ac:dyDescent="0.25">
      <c r="B521" s="10">
        <v>43047</v>
      </c>
      <c r="C521" s="13" t="s">
        <v>527</v>
      </c>
      <c r="D521" s="16">
        <v>6.46</v>
      </c>
      <c r="E521" s="16">
        <v>2.2999999999999998</v>
      </c>
      <c r="F521" s="12">
        <v>43052</v>
      </c>
      <c r="G521" s="19">
        <v>8.02</v>
      </c>
      <c r="H521" s="18">
        <f t="shared" si="70"/>
        <v>0.24148606811145501</v>
      </c>
      <c r="I521" s="67">
        <f t="shared" si="81"/>
        <v>0.37499999999999989</v>
      </c>
    </row>
    <row r="522" spans="2:9" x14ac:dyDescent="0.25">
      <c r="B522" s="10">
        <v>43034</v>
      </c>
      <c r="C522" s="13" t="s">
        <v>510</v>
      </c>
      <c r="D522" s="16">
        <v>1.63</v>
      </c>
      <c r="E522" s="16">
        <v>0.21</v>
      </c>
      <c r="F522" s="12">
        <v>43053</v>
      </c>
      <c r="G522" s="19">
        <v>2.0099999999999998</v>
      </c>
      <c r="H522" s="18">
        <f t="shared" si="70"/>
        <v>0.23312883435582821</v>
      </c>
      <c r="I522" s="67">
        <f t="shared" si="81"/>
        <v>0.26760563380281682</v>
      </c>
    </row>
    <row r="523" spans="2:9" x14ac:dyDescent="0.25">
      <c r="B523" s="10">
        <v>43052</v>
      </c>
      <c r="C523" s="13" t="s">
        <v>537</v>
      </c>
      <c r="D523" s="16">
        <v>1.03</v>
      </c>
      <c r="E523" s="16">
        <v>0.31</v>
      </c>
      <c r="F523" s="12">
        <v>43052</v>
      </c>
      <c r="G523" s="19">
        <v>1.1399999999999999</v>
      </c>
      <c r="H523" s="18">
        <f t="shared" si="70"/>
        <v>0.10679611650485432</v>
      </c>
      <c r="I523" s="67">
        <f t="shared" si="81"/>
        <v>0.15277777777777762</v>
      </c>
    </row>
    <row r="524" spans="2:9" x14ac:dyDescent="0.25">
      <c r="B524" s="10">
        <v>43052</v>
      </c>
      <c r="C524" s="13" t="s">
        <v>538</v>
      </c>
      <c r="D524" s="16">
        <v>3.36</v>
      </c>
      <c r="E524" s="16">
        <v>1.44</v>
      </c>
      <c r="F524" s="12">
        <v>43052</v>
      </c>
      <c r="G524" s="19">
        <v>2.93</v>
      </c>
      <c r="H524" s="18">
        <f t="shared" si="70"/>
        <v>-0.12797619047619035</v>
      </c>
      <c r="I524" s="67">
        <f t="shared" si="81"/>
        <v>-0.2239583333333332</v>
      </c>
    </row>
    <row r="525" spans="2:9" x14ac:dyDescent="0.25">
      <c r="B525" s="10">
        <v>43041</v>
      </c>
      <c r="C525" s="13" t="s">
        <v>515</v>
      </c>
      <c r="D525" s="16">
        <v>4.3600000000000003</v>
      </c>
      <c r="E525" s="16">
        <v>1.87</v>
      </c>
      <c r="F525" s="12">
        <v>43056</v>
      </c>
      <c r="G525" s="19">
        <v>2.25</v>
      </c>
      <c r="H525" s="18">
        <f t="shared" si="70"/>
        <v>-0.48394495412844041</v>
      </c>
      <c r="I525" s="67">
        <f t="shared" si="81"/>
        <v>-0.84738955823293183</v>
      </c>
    </row>
    <row r="526" spans="2:9" x14ac:dyDescent="0.25">
      <c r="B526" s="10">
        <v>43054</v>
      </c>
      <c r="C526" s="13" t="s">
        <v>542</v>
      </c>
      <c r="D526" s="16">
        <v>2.68</v>
      </c>
      <c r="E526" s="16">
        <v>0.92</v>
      </c>
      <c r="F526" s="12">
        <v>43059</v>
      </c>
      <c r="G526" s="19">
        <v>2.46</v>
      </c>
      <c r="H526" s="18">
        <f t="shared" si="70"/>
        <v>-8.2089552238805985E-2</v>
      </c>
      <c r="I526" s="67">
        <f t="shared" si="81"/>
        <v>-0.12500000000000008</v>
      </c>
    </row>
    <row r="527" spans="2:9" x14ac:dyDescent="0.25">
      <c r="B527" s="10">
        <v>43054</v>
      </c>
      <c r="C527" s="13" t="s">
        <v>537</v>
      </c>
      <c r="D527" s="16">
        <v>1.01</v>
      </c>
      <c r="E527" s="16">
        <v>0.31</v>
      </c>
      <c r="F527" s="12">
        <v>43059</v>
      </c>
      <c r="G527" s="19">
        <v>2.2000000000000002</v>
      </c>
      <c r="H527" s="18">
        <f t="shared" si="70"/>
        <v>1.1782178217821784</v>
      </c>
      <c r="I527" s="67">
        <f t="shared" si="81"/>
        <v>1.7000000000000004</v>
      </c>
    </row>
    <row r="528" spans="2:9" ht="16.5" customHeight="1" x14ac:dyDescent="0.25">
      <c r="B528" s="10">
        <v>43056</v>
      </c>
      <c r="C528" s="13" t="s">
        <v>548</v>
      </c>
      <c r="D528" s="16">
        <v>0.69</v>
      </c>
      <c r="E528" s="16">
        <v>0.22</v>
      </c>
      <c r="F528" s="12">
        <v>37217</v>
      </c>
      <c r="G528" s="19">
        <v>0.78</v>
      </c>
      <c r="H528" s="18">
        <f t="shared" si="70"/>
        <v>0.13043478260869579</v>
      </c>
      <c r="I528" s="67">
        <f t="shared" si="81"/>
        <v>0.19148936170212785</v>
      </c>
    </row>
    <row r="529" spans="2:9" x14ac:dyDescent="0.25">
      <c r="B529" s="10">
        <v>43059</v>
      </c>
      <c r="C529" s="13" t="s">
        <v>552</v>
      </c>
      <c r="D529" s="16">
        <v>3.15</v>
      </c>
      <c r="E529" s="16">
        <v>0.65</v>
      </c>
      <c r="F529" s="12">
        <v>37217</v>
      </c>
      <c r="G529" s="19">
        <v>5.19</v>
      </c>
      <c r="H529" s="18">
        <f t="shared" si="70"/>
        <v>0.64761904761904776</v>
      </c>
      <c r="I529" s="67">
        <f t="shared" si="81"/>
        <v>0.81600000000000017</v>
      </c>
    </row>
    <row r="530" spans="2:9" ht="16.5" customHeight="1" x14ac:dyDescent="0.25">
      <c r="B530" s="10">
        <v>43054</v>
      </c>
      <c r="C530" s="13" t="s">
        <v>543</v>
      </c>
      <c r="D530" s="16">
        <v>3.04</v>
      </c>
      <c r="E530" s="16">
        <v>1.417</v>
      </c>
      <c r="F530" s="12">
        <v>43061</v>
      </c>
      <c r="G530" s="19">
        <v>3</v>
      </c>
      <c r="H530" s="18">
        <f t="shared" si="70"/>
        <v>-1.3157894736842146E-2</v>
      </c>
      <c r="I530" s="67">
        <f>(G530-D530)/(D530-E530)</f>
        <v>-2.4645717806531138E-2</v>
      </c>
    </row>
    <row r="531" spans="2:9" x14ac:dyDescent="0.25">
      <c r="B531" s="10">
        <v>43059</v>
      </c>
      <c r="C531" s="13" t="s">
        <v>554</v>
      </c>
      <c r="D531" s="16">
        <v>1.05</v>
      </c>
      <c r="E531" s="16">
        <v>0.43</v>
      </c>
      <c r="F531" s="12">
        <v>43062</v>
      </c>
      <c r="G531" s="19">
        <v>1.63</v>
      </c>
      <c r="H531" s="18">
        <f t="shared" si="70"/>
        <v>0.55238095238095219</v>
      </c>
      <c r="I531" s="67">
        <f t="shared" ref="I531:I533" si="82">(G531-D531)/(D531-E531)</f>
        <v>0.93548387096774155</v>
      </c>
    </row>
    <row r="532" spans="2:9" x14ac:dyDescent="0.25">
      <c r="B532" s="10">
        <v>43060</v>
      </c>
      <c r="C532" s="13" t="s">
        <v>556</v>
      </c>
      <c r="D532" s="16">
        <v>0.8</v>
      </c>
      <c r="E532" s="16">
        <v>0.39</v>
      </c>
      <c r="F532" s="12">
        <v>43062</v>
      </c>
      <c r="G532" s="19">
        <v>0.4</v>
      </c>
      <c r="H532" s="18">
        <f t="shared" si="70"/>
        <v>-0.5</v>
      </c>
      <c r="I532" s="67">
        <f t="shared" si="82"/>
        <v>-0.97560975609756095</v>
      </c>
    </row>
    <row r="533" spans="2:9" x14ac:dyDescent="0.25">
      <c r="B533" s="10">
        <v>43061</v>
      </c>
      <c r="C533" s="13" t="s">
        <v>559</v>
      </c>
      <c r="D533" s="16">
        <v>2.02</v>
      </c>
      <c r="E533" s="16">
        <v>0.43</v>
      </c>
      <c r="F533" s="12">
        <v>43068</v>
      </c>
      <c r="G533" s="19">
        <v>2.36</v>
      </c>
      <c r="H533" s="18">
        <f t="shared" si="70"/>
        <v>0.16831683168316824</v>
      </c>
      <c r="I533" s="67">
        <f t="shared" si="82"/>
        <v>0.21383647798742128</v>
      </c>
    </row>
    <row r="534" spans="2:9" x14ac:dyDescent="0.25">
      <c r="B534" s="10">
        <v>43062</v>
      </c>
      <c r="C534" s="13" t="s">
        <v>566</v>
      </c>
      <c r="D534" s="16">
        <v>1.1499999999999999</v>
      </c>
      <c r="E534" s="16">
        <v>0.72</v>
      </c>
      <c r="F534" s="12">
        <v>43069</v>
      </c>
      <c r="G534" s="19">
        <v>1.37</v>
      </c>
      <c r="H534" s="18">
        <f t="shared" si="70"/>
        <v>0.19130434782608718</v>
      </c>
      <c r="I534" s="67">
        <f>(G534-D534)/(D534-E534)</f>
        <v>0.51162790697674476</v>
      </c>
    </row>
    <row r="535" spans="2:9" x14ac:dyDescent="0.25">
      <c r="B535" s="10">
        <v>43063</v>
      </c>
      <c r="C535" s="13" t="s">
        <v>569</v>
      </c>
      <c r="D535" s="16">
        <v>8.44</v>
      </c>
      <c r="E535" s="16">
        <v>4.17</v>
      </c>
      <c r="F535" s="12">
        <v>43070</v>
      </c>
      <c r="G535" s="19">
        <v>7.55</v>
      </c>
      <c r="H535" s="18">
        <f t="shared" si="70"/>
        <v>-0.10545023696682465</v>
      </c>
      <c r="I535" s="67">
        <f t="shared" ref="I535:I536" si="83">(G535-D535)/(D535-E535)</f>
        <v>-0.20843091334894609</v>
      </c>
    </row>
    <row r="536" spans="2:9" s="58" customFormat="1" x14ac:dyDescent="0.25">
      <c r="B536" s="10">
        <v>43066</v>
      </c>
      <c r="C536" s="13" t="s">
        <v>573</v>
      </c>
      <c r="D536" s="16">
        <v>2.79</v>
      </c>
      <c r="E536" s="16">
        <v>1.17</v>
      </c>
      <c r="F536" s="12">
        <v>43070</v>
      </c>
      <c r="G536" s="19">
        <v>2.93</v>
      </c>
      <c r="H536" s="18">
        <f t="shared" si="70"/>
        <v>5.017921146953408E-2</v>
      </c>
      <c r="I536" s="67">
        <f t="shared" si="83"/>
        <v>8.6419753086419818E-2</v>
      </c>
    </row>
    <row r="537" spans="2:9" x14ac:dyDescent="0.25">
      <c r="B537" s="10">
        <v>43047</v>
      </c>
      <c r="C537" s="13" t="s">
        <v>553</v>
      </c>
      <c r="D537" s="16">
        <v>3.08</v>
      </c>
      <c r="E537" s="16">
        <v>1.61</v>
      </c>
      <c r="F537" s="12">
        <v>43074</v>
      </c>
      <c r="G537" s="19">
        <v>2.27</v>
      </c>
      <c r="H537" s="18">
        <f t="shared" si="70"/>
        <v>-0.26298701298701299</v>
      </c>
      <c r="I537" s="67">
        <f>(G537-D537)/(D537-E537)</f>
        <v>-0.55102040816326536</v>
      </c>
    </row>
    <row r="538" spans="2:9" x14ac:dyDescent="0.25">
      <c r="B538" s="10">
        <v>43073</v>
      </c>
      <c r="C538" s="13" t="s">
        <v>586</v>
      </c>
      <c r="D538" s="16">
        <v>1.35</v>
      </c>
      <c r="E538" s="16">
        <v>0.33</v>
      </c>
      <c r="F538" s="12">
        <v>43075</v>
      </c>
      <c r="G538" s="19">
        <v>1.58</v>
      </c>
      <c r="H538" s="18">
        <f t="shared" si="70"/>
        <v>0.17037037037037028</v>
      </c>
      <c r="I538" s="67">
        <f>(G538-D538)/(D538-E538)</f>
        <v>0.22549019607843135</v>
      </c>
    </row>
    <row r="539" spans="2:9" x14ac:dyDescent="0.25">
      <c r="B539" s="10">
        <v>43070</v>
      </c>
      <c r="C539" s="13" t="s">
        <v>582</v>
      </c>
      <c r="D539" s="16">
        <v>3.86</v>
      </c>
      <c r="E539" s="16">
        <v>1.62</v>
      </c>
      <c r="F539" s="12">
        <v>43076</v>
      </c>
      <c r="G539" s="19">
        <v>3.3</v>
      </c>
      <c r="H539" s="18">
        <f t="shared" si="70"/>
        <v>-0.14507772020725396</v>
      </c>
      <c r="I539" s="67">
        <f t="shared" ref="I539:I543" si="84">(G539-D539)/(D539-E539)</f>
        <v>-0.25000000000000006</v>
      </c>
    </row>
    <row r="540" spans="2:9" s="58" customFormat="1" x14ac:dyDescent="0.25">
      <c r="B540" s="10">
        <v>43076</v>
      </c>
      <c r="C540" s="13" t="s">
        <v>591</v>
      </c>
      <c r="D540" s="16">
        <v>3.71</v>
      </c>
      <c r="E540" s="16">
        <v>1.3</v>
      </c>
      <c r="F540" s="12">
        <v>43077</v>
      </c>
      <c r="G540" s="19">
        <v>2.4300000000000002</v>
      </c>
      <c r="H540" s="18">
        <f t="shared" si="70"/>
        <v>-0.34501347708894869</v>
      </c>
      <c r="I540" s="67">
        <f t="shared" si="84"/>
        <v>-0.53112033195020736</v>
      </c>
    </row>
    <row r="541" spans="2:9" s="58" customFormat="1" x14ac:dyDescent="0.25">
      <c r="B541" s="10">
        <v>43074</v>
      </c>
      <c r="C541" s="13" t="s">
        <v>587</v>
      </c>
      <c r="D541" s="16">
        <v>0.52</v>
      </c>
      <c r="E541" s="16">
        <v>0.18</v>
      </c>
      <c r="F541" s="12">
        <v>43077</v>
      </c>
      <c r="G541" s="19">
        <v>0.18</v>
      </c>
      <c r="H541" s="18">
        <f t="shared" si="70"/>
        <v>-0.65384615384615385</v>
      </c>
      <c r="I541" s="67">
        <f t="shared" si="84"/>
        <v>-1</v>
      </c>
    </row>
    <row r="542" spans="2:9" x14ac:dyDescent="0.25">
      <c r="B542" s="10">
        <v>43056</v>
      </c>
      <c r="C542" s="13" t="s">
        <v>549</v>
      </c>
      <c r="D542" s="16">
        <v>2.82</v>
      </c>
      <c r="E542" s="16">
        <v>0.88</v>
      </c>
      <c r="F542" s="12">
        <v>43080</v>
      </c>
      <c r="G542" s="19">
        <v>2.62</v>
      </c>
      <c r="H542" s="18">
        <f t="shared" si="70"/>
        <v>-7.0921985815602717E-2</v>
      </c>
      <c r="I542" s="67">
        <f t="shared" si="84"/>
        <v>-0.10309278350515451</v>
      </c>
    </row>
    <row r="543" spans="2:9" s="58" customFormat="1" x14ac:dyDescent="0.25">
      <c r="B543" s="10">
        <v>43062</v>
      </c>
      <c r="C543" s="13" t="s">
        <v>567</v>
      </c>
      <c r="D543" s="16">
        <v>3</v>
      </c>
      <c r="E543" s="16">
        <v>1.02</v>
      </c>
      <c r="F543" s="12">
        <v>43081</v>
      </c>
      <c r="G543" s="19">
        <v>3.2</v>
      </c>
      <c r="H543" s="18">
        <f t="shared" si="70"/>
        <v>6.6666666666666652E-2</v>
      </c>
      <c r="I543" s="67">
        <f t="shared" si="84"/>
        <v>0.10101010101010111</v>
      </c>
    </row>
    <row r="544" spans="2:9" s="58" customFormat="1" x14ac:dyDescent="0.25">
      <c r="B544" s="10">
        <v>43083</v>
      </c>
      <c r="C544" s="13" t="s">
        <v>602</v>
      </c>
      <c r="D544" s="16">
        <v>3.34</v>
      </c>
      <c r="E544" s="16">
        <v>1.3</v>
      </c>
      <c r="F544" s="12">
        <v>43084</v>
      </c>
      <c r="G544" s="19">
        <v>2.41</v>
      </c>
      <c r="H544" s="18">
        <f t="shared" ref="H544:H546" si="85">(G544/D544-1)</f>
        <v>-0.27844311377245501</v>
      </c>
      <c r="I544" s="67">
        <f t="shared" ref="I544:I546" si="86">(G544-D544)/(D544-E544)</f>
        <v>-0.45588235294117635</v>
      </c>
    </row>
    <row r="545" spans="2:9" ht="15.75" customHeight="1" x14ac:dyDescent="0.25">
      <c r="B545" s="10">
        <v>43082</v>
      </c>
      <c r="C545" s="13" t="s">
        <v>596</v>
      </c>
      <c r="D545" s="16">
        <v>4.32</v>
      </c>
      <c r="E545" s="16">
        <v>1.9</v>
      </c>
      <c r="F545" s="12">
        <v>43084</v>
      </c>
      <c r="G545" s="19">
        <v>3.63</v>
      </c>
      <c r="H545" s="18">
        <f t="shared" si="85"/>
        <v>-0.15972222222222232</v>
      </c>
      <c r="I545" s="67">
        <f t="shared" si="86"/>
        <v>-0.28512396694214887</v>
      </c>
    </row>
    <row r="546" spans="2:9" x14ac:dyDescent="0.25">
      <c r="B546" s="10">
        <v>43087</v>
      </c>
      <c r="C546" s="13" t="s">
        <v>604</v>
      </c>
      <c r="D546" s="16">
        <v>2.83</v>
      </c>
      <c r="E546" s="16">
        <v>1.51</v>
      </c>
      <c r="F546" s="12">
        <v>43096</v>
      </c>
      <c r="G546" s="19">
        <v>1.5</v>
      </c>
      <c r="H546" s="18">
        <f t="shared" si="85"/>
        <v>-0.46996466431095407</v>
      </c>
      <c r="I546" s="67">
        <f t="shared" si="86"/>
        <v>-1.0075757575757576</v>
      </c>
    </row>
    <row r="547" spans="2:9" ht="15.75" customHeight="1" x14ac:dyDescent="0.25">
      <c r="B547" s="10"/>
      <c r="C547" s="13"/>
      <c r="D547" s="16"/>
      <c r="E547" s="16"/>
      <c r="F547" s="12"/>
      <c r="G547" s="19"/>
      <c r="H547" s="18"/>
      <c r="I547" s="67"/>
    </row>
    <row r="548" spans="2:9" s="58" customFormat="1" x14ac:dyDescent="0.25">
      <c r="B548" s="10"/>
      <c r="C548" s="22" t="s">
        <v>43</v>
      </c>
      <c r="D548" s="13"/>
      <c r="E548" s="13"/>
      <c r="F548" s="23"/>
      <c r="G548" s="63" t="s">
        <v>11</v>
      </c>
      <c r="H548" s="64" t="s">
        <v>9</v>
      </c>
      <c r="I548" s="95">
        <f>SUM(I415:I547)</f>
        <v>2.3853304876019328</v>
      </c>
    </row>
    <row r="549" spans="2:9" ht="15.75" thickBot="1" x14ac:dyDescent="0.3">
      <c r="B549" s="10"/>
      <c r="C549" s="22"/>
      <c r="D549" s="13"/>
      <c r="E549" s="13"/>
      <c r="F549" s="23"/>
      <c r="G549" s="11"/>
      <c r="H549" s="24"/>
      <c r="I549" s="14"/>
    </row>
    <row r="550" spans="2:9" x14ac:dyDescent="0.25">
      <c r="B550" s="5" t="s">
        <v>1</v>
      </c>
      <c r="C550" s="49" t="s">
        <v>12</v>
      </c>
      <c r="D550" s="34" t="s">
        <v>1</v>
      </c>
      <c r="E550" s="34"/>
      <c r="F550" s="7" t="s">
        <v>1</v>
      </c>
      <c r="G550" s="34" t="s">
        <v>1</v>
      </c>
      <c r="H550" s="34" t="s">
        <v>1</v>
      </c>
      <c r="I550" s="35" t="s">
        <v>1</v>
      </c>
    </row>
    <row r="551" spans="2:9" ht="15.75" customHeight="1" thickBot="1" x14ac:dyDescent="0.3">
      <c r="B551" s="10"/>
      <c r="C551" s="13"/>
      <c r="D551" s="16"/>
      <c r="E551" s="16"/>
      <c r="F551" s="12"/>
      <c r="G551" s="94"/>
      <c r="H551" s="36"/>
      <c r="I551" s="70"/>
    </row>
    <row r="552" spans="2:9" ht="15.75" customHeight="1" thickBot="1" x14ac:dyDescent="0.3">
      <c r="B552" s="1" t="s">
        <v>1</v>
      </c>
      <c r="C552" s="2"/>
      <c r="D552" s="106" t="s">
        <v>1</v>
      </c>
      <c r="E552" s="106"/>
      <c r="F552" s="3" t="s">
        <v>1</v>
      </c>
      <c r="G552" s="107" t="s">
        <v>1</v>
      </c>
      <c r="H552" s="108" t="s">
        <v>1</v>
      </c>
      <c r="I552" s="4" t="s">
        <v>1</v>
      </c>
    </row>
    <row r="553" spans="2:9" ht="24" thickBot="1" x14ac:dyDescent="0.4">
      <c r="B553" s="1"/>
      <c r="C553" s="109" t="s">
        <v>44</v>
      </c>
      <c r="D553" s="2"/>
      <c r="E553" s="2"/>
      <c r="F553" s="3"/>
      <c r="G553" s="2"/>
      <c r="H553" s="2"/>
      <c r="I553" s="4"/>
    </row>
    <row r="554" spans="2:9" ht="15.75" customHeight="1" x14ac:dyDescent="0.25">
      <c r="B554" s="40"/>
      <c r="C554" s="44"/>
      <c r="D554" s="17"/>
      <c r="E554" s="17"/>
      <c r="F554" s="43"/>
      <c r="G554" s="21"/>
      <c r="H554" s="41"/>
      <c r="I554" s="42"/>
    </row>
    <row r="555" spans="2:9" x14ac:dyDescent="0.25">
      <c r="B555" s="40"/>
      <c r="C555" s="44"/>
      <c r="D555" s="17"/>
      <c r="E555" s="17"/>
      <c r="F555" s="43"/>
      <c r="G555" s="21"/>
      <c r="H555" s="41"/>
      <c r="I555" s="42"/>
    </row>
    <row r="556" spans="2:9" x14ac:dyDescent="0.25">
      <c r="B556" s="53" t="s">
        <v>2</v>
      </c>
      <c r="C556" s="54" t="s">
        <v>3</v>
      </c>
      <c r="D556" s="54" t="s">
        <v>2</v>
      </c>
      <c r="E556" s="54" t="s">
        <v>14</v>
      </c>
      <c r="F556" s="55" t="s">
        <v>4</v>
      </c>
      <c r="G556" s="54" t="s">
        <v>4</v>
      </c>
      <c r="H556" s="54" t="s">
        <v>5</v>
      </c>
      <c r="I556" s="56" t="s">
        <v>5</v>
      </c>
    </row>
    <row r="557" spans="2:9" x14ac:dyDescent="0.25">
      <c r="B557" s="53" t="s">
        <v>6</v>
      </c>
      <c r="C557" s="57"/>
      <c r="D557" s="54" t="s">
        <v>7</v>
      </c>
      <c r="E557" s="54" t="s">
        <v>15</v>
      </c>
      <c r="F557" s="55" t="s">
        <v>6</v>
      </c>
      <c r="G557" s="54" t="s">
        <v>8</v>
      </c>
      <c r="H557" s="54" t="s">
        <v>10</v>
      </c>
      <c r="I557" s="56" t="s">
        <v>16</v>
      </c>
    </row>
    <row r="558" spans="2:9" x14ac:dyDescent="0.25">
      <c r="B558" s="53"/>
      <c r="C558" s="54" t="s">
        <v>32</v>
      </c>
      <c r="D558" s="54"/>
      <c r="E558" s="54"/>
      <c r="F558" s="55"/>
      <c r="G558" s="54"/>
      <c r="H558" s="54"/>
      <c r="I558" s="56"/>
    </row>
    <row r="559" spans="2:9" ht="15.75" customHeight="1" x14ac:dyDescent="0.25">
      <c r="B559" s="53"/>
      <c r="C559" s="54"/>
      <c r="D559" s="54"/>
      <c r="E559" s="54"/>
      <c r="F559" s="55"/>
      <c r="G559" s="54"/>
      <c r="H559" s="54"/>
      <c r="I559" s="56"/>
    </row>
    <row r="560" spans="2:9" x14ac:dyDescent="0.25">
      <c r="B560" s="10">
        <v>42751</v>
      </c>
      <c r="C560" s="13" t="s">
        <v>82</v>
      </c>
      <c r="D560" s="16">
        <v>5.1100000000000003</v>
      </c>
      <c r="E560" s="16">
        <v>3.31</v>
      </c>
      <c r="F560" s="12">
        <v>42761</v>
      </c>
      <c r="G560" s="19">
        <v>4.1100000000000003</v>
      </c>
      <c r="H560" s="18">
        <f t="shared" ref="H560:H571" si="87">(G560/D560-1)</f>
        <v>-0.19569471624266144</v>
      </c>
      <c r="I560" s="67">
        <f t="shared" ref="I560:I571" si="88">(G560-D560)/(D560-E560)</f>
        <v>-0.55555555555555547</v>
      </c>
    </row>
    <row r="561" spans="2:9" ht="15.75" customHeight="1" x14ac:dyDescent="0.25">
      <c r="B561" s="10">
        <v>42766</v>
      </c>
      <c r="C561" s="13" t="s">
        <v>110</v>
      </c>
      <c r="D561" s="16">
        <v>0.33</v>
      </c>
      <c r="E561" s="16">
        <v>0.16</v>
      </c>
      <c r="F561" s="12">
        <v>42767</v>
      </c>
      <c r="G561" s="19">
        <v>0.12</v>
      </c>
      <c r="H561" s="18">
        <f t="shared" si="87"/>
        <v>-0.63636363636363646</v>
      </c>
      <c r="I561" s="67">
        <f t="shared" si="88"/>
        <v>-1.2352941176470589</v>
      </c>
    </row>
    <row r="562" spans="2:9" ht="15.75" customHeight="1" x14ac:dyDescent="0.25">
      <c r="B562" s="10">
        <v>42774</v>
      </c>
      <c r="C562" s="13" t="s">
        <v>132</v>
      </c>
      <c r="D562" s="16">
        <v>24.67</v>
      </c>
      <c r="E562" s="16">
        <v>22.02</v>
      </c>
      <c r="F562" s="12">
        <v>42776</v>
      </c>
      <c r="G562" s="19">
        <v>22.76</v>
      </c>
      <c r="H562" s="18">
        <f t="shared" si="87"/>
        <v>-7.7421970004053486E-2</v>
      </c>
      <c r="I562" s="67">
        <f t="shared" si="88"/>
        <v>-0.72075471698113158</v>
      </c>
    </row>
    <row r="563" spans="2:9" ht="15.75" customHeight="1" x14ac:dyDescent="0.25">
      <c r="B563" s="10">
        <v>42780</v>
      </c>
      <c r="C563" s="13" t="s">
        <v>140</v>
      </c>
      <c r="D563" s="16">
        <v>5.1319999999999997</v>
      </c>
      <c r="E563" s="16">
        <v>3.14</v>
      </c>
      <c r="F563" s="12">
        <v>42786</v>
      </c>
      <c r="G563" s="19">
        <v>4.9400000000000004</v>
      </c>
      <c r="H563" s="18">
        <f t="shared" si="87"/>
        <v>-3.7412314886983489E-2</v>
      </c>
      <c r="I563" s="67">
        <f t="shared" si="88"/>
        <v>-9.6385542168674357E-2</v>
      </c>
    </row>
    <row r="564" spans="2:9" ht="15.75" customHeight="1" x14ac:dyDescent="0.25">
      <c r="B564" s="10">
        <v>42797</v>
      </c>
      <c r="C564" s="13" t="s">
        <v>171</v>
      </c>
      <c r="D564" s="16">
        <v>6.9</v>
      </c>
      <c r="E564" s="16">
        <v>4.9800000000000004</v>
      </c>
      <c r="F564" s="12">
        <v>42801</v>
      </c>
      <c r="G564" s="19">
        <v>4.8899999999999997</v>
      </c>
      <c r="H564" s="18">
        <f t="shared" si="87"/>
        <v>-0.29130434782608705</v>
      </c>
      <c r="I564" s="67">
        <f t="shared" si="88"/>
        <v>-1.0468750000000004</v>
      </c>
    </row>
    <row r="565" spans="2:9" x14ac:dyDescent="0.25">
      <c r="B565" s="10">
        <v>42800</v>
      </c>
      <c r="C565" s="13" t="s">
        <v>175</v>
      </c>
      <c r="D565" s="16">
        <v>4.03</v>
      </c>
      <c r="E565" s="16">
        <v>2.29</v>
      </c>
      <c r="F565" s="12">
        <v>42801</v>
      </c>
      <c r="G565" s="19">
        <v>4.32</v>
      </c>
      <c r="H565" s="18">
        <f t="shared" si="87"/>
        <v>7.1960297766749282E-2</v>
      </c>
      <c r="I565" s="67">
        <f t="shared" si="88"/>
        <v>0.16666666666666666</v>
      </c>
    </row>
    <row r="566" spans="2:9" x14ac:dyDescent="0.25">
      <c r="B566" s="10">
        <v>42802</v>
      </c>
      <c r="C566" s="13" t="s">
        <v>183</v>
      </c>
      <c r="D566" s="16">
        <v>4.7699999999999996</v>
      </c>
      <c r="E566" s="16">
        <v>3.27</v>
      </c>
      <c r="F566" s="12">
        <v>42807</v>
      </c>
      <c r="G566" s="19">
        <v>7.94</v>
      </c>
      <c r="H566" s="18">
        <f t="shared" si="87"/>
        <v>0.66457023060796661</v>
      </c>
      <c r="I566" s="67">
        <f t="shared" si="88"/>
        <v>2.1133333333333346</v>
      </c>
    </row>
    <row r="567" spans="2:9" ht="15.75" customHeight="1" x14ac:dyDescent="0.25">
      <c r="B567" s="10">
        <v>42809</v>
      </c>
      <c r="C567" s="13" t="s">
        <v>192</v>
      </c>
      <c r="D567" s="16">
        <v>5.77</v>
      </c>
      <c r="E567" s="16">
        <v>3.49</v>
      </c>
      <c r="F567" s="12">
        <v>42816</v>
      </c>
      <c r="G567" s="19">
        <v>7.19</v>
      </c>
      <c r="H567" s="18">
        <f t="shared" si="87"/>
        <v>0.24610051993067605</v>
      </c>
      <c r="I567" s="67">
        <f t="shared" si="88"/>
        <v>0.62280701754386014</v>
      </c>
    </row>
    <row r="568" spans="2:9" ht="15.75" customHeight="1" x14ac:dyDescent="0.25">
      <c r="B568" s="10">
        <v>42801</v>
      </c>
      <c r="C568" s="13" t="s">
        <v>176</v>
      </c>
      <c r="D568" s="16">
        <v>4.0199999999999996</v>
      </c>
      <c r="E568" s="16">
        <v>1.77</v>
      </c>
      <c r="F568" s="12">
        <v>42822</v>
      </c>
      <c r="G568" s="19">
        <v>3.96</v>
      </c>
      <c r="H568" s="18">
        <f t="shared" si="87"/>
        <v>-1.492537313432829E-2</v>
      </c>
      <c r="I568" s="67">
        <f t="shared" si="88"/>
        <v>-2.6666666666666498E-2</v>
      </c>
    </row>
    <row r="569" spans="2:9" ht="15.75" customHeight="1" x14ac:dyDescent="0.25">
      <c r="B569" s="10">
        <v>42811</v>
      </c>
      <c r="C569" s="13" t="s">
        <v>202</v>
      </c>
      <c r="D569" s="16">
        <v>1.96</v>
      </c>
      <c r="E569" s="16">
        <v>0.89</v>
      </c>
      <c r="F569" s="12">
        <v>42822</v>
      </c>
      <c r="G569" s="19">
        <v>2.11</v>
      </c>
      <c r="H569" s="18">
        <f t="shared" si="87"/>
        <v>7.6530612244897878E-2</v>
      </c>
      <c r="I569" s="67">
        <f t="shared" si="88"/>
        <v>0.1401869158878504</v>
      </c>
    </row>
    <row r="570" spans="2:9" x14ac:dyDescent="0.25">
      <c r="B570" s="10">
        <v>42816</v>
      </c>
      <c r="C570" s="13" t="s">
        <v>208</v>
      </c>
      <c r="D570" s="16">
        <v>20.76</v>
      </c>
      <c r="E570" s="16">
        <v>17.03</v>
      </c>
      <c r="F570" s="12">
        <v>42823</v>
      </c>
      <c r="G570" s="19">
        <v>22.18</v>
      </c>
      <c r="H570" s="18">
        <f t="shared" si="87"/>
        <v>6.8400770712909287E-2</v>
      </c>
      <c r="I570" s="67">
        <f t="shared" si="88"/>
        <v>0.38069705093833728</v>
      </c>
    </row>
    <row r="571" spans="2:9" x14ac:dyDescent="0.25">
      <c r="B571" s="10">
        <v>42823</v>
      </c>
      <c r="C571" s="13" t="s">
        <v>220</v>
      </c>
      <c r="D571" s="16">
        <v>5.0999999999999996</v>
      </c>
      <c r="E571" s="16">
        <v>3.12</v>
      </c>
      <c r="F571" s="12">
        <v>42824</v>
      </c>
      <c r="G571" s="19">
        <v>3.1</v>
      </c>
      <c r="H571" s="18">
        <f t="shared" si="87"/>
        <v>-0.39215686274509798</v>
      </c>
      <c r="I571" s="67">
        <f t="shared" si="88"/>
        <v>-1.0101010101010102</v>
      </c>
    </row>
    <row r="572" spans="2:9" x14ac:dyDescent="0.25">
      <c r="B572" s="114"/>
      <c r="C572" s="115" t="s">
        <v>193</v>
      </c>
      <c r="D572" s="116"/>
      <c r="E572" s="116"/>
      <c r="F572" s="117"/>
      <c r="G572" s="118"/>
      <c r="H572" s="119"/>
      <c r="I572" s="120"/>
    </row>
    <row r="573" spans="2:9" x14ac:dyDescent="0.25">
      <c r="B573" s="10">
        <v>42809</v>
      </c>
      <c r="C573" s="13" t="s">
        <v>195</v>
      </c>
      <c r="D573" s="16">
        <v>8.3000000000000007</v>
      </c>
      <c r="E573" s="16">
        <v>0</v>
      </c>
      <c r="F573" s="12">
        <v>42828</v>
      </c>
      <c r="G573" s="19">
        <v>11.82</v>
      </c>
      <c r="H573" s="18">
        <f t="shared" ref="H573:H574" si="89">(G573/D573-1)</f>
        <v>0.42409638554216866</v>
      </c>
      <c r="I573" s="67">
        <f t="shared" ref="I573:I574" si="90">(G573-D573)/(D573-E573)</f>
        <v>0.42409638554216861</v>
      </c>
    </row>
    <row r="574" spans="2:9" x14ac:dyDescent="0.25">
      <c r="B574" s="10">
        <v>42809</v>
      </c>
      <c r="C574" s="13" t="s">
        <v>194</v>
      </c>
      <c r="D574" s="16">
        <v>1.46</v>
      </c>
      <c r="E574" s="16">
        <v>0</v>
      </c>
      <c r="F574" s="12">
        <v>42828</v>
      </c>
      <c r="G574" s="19">
        <v>1.5</v>
      </c>
      <c r="H574" s="18">
        <f t="shared" si="89"/>
        <v>2.7397260273972712E-2</v>
      </c>
      <c r="I574" s="67">
        <f t="shared" si="90"/>
        <v>2.7397260273972629E-2</v>
      </c>
    </row>
    <row r="575" spans="2:9" x14ac:dyDescent="0.25">
      <c r="B575" s="121"/>
      <c r="C575" s="122" t="s">
        <v>1</v>
      </c>
      <c r="D575" s="123" t="s">
        <v>1</v>
      </c>
      <c r="E575" s="123" t="s">
        <v>1</v>
      </c>
      <c r="F575" s="124" t="s">
        <v>1</v>
      </c>
      <c r="G575" s="125"/>
      <c r="H575" s="126" t="s">
        <v>1</v>
      </c>
      <c r="I575" s="127" t="s">
        <v>29</v>
      </c>
    </row>
    <row r="576" spans="2:9" x14ac:dyDescent="0.25">
      <c r="B576" s="10">
        <v>42815</v>
      </c>
      <c r="C576" s="13" t="s">
        <v>205</v>
      </c>
      <c r="D576" s="16">
        <v>4.96</v>
      </c>
      <c r="E576" s="16">
        <v>2.92</v>
      </c>
      <c r="F576" s="12">
        <v>42828</v>
      </c>
      <c r="G576" s="19">
        <v>2.94</v>
      </c>
      <c r="H576" s="18">
        <f t="shared" ref="H576:H579" si="91">(G576/D576-1)</f>
        <v>-0.407258064516129</v>
      </c>
      <c r="I576" s="67">
        <f t="shared" ref="I576:I579" si="92">(G576-D576)/(D576-E576)</f>
        <v>-0.99019607843137258</v>
      </c>
    </row>
    <row r="577" spans="2:9" x14ac:dyDescent="0.25">
      <c r="B577" s="10">
        <v>42818</v>
      </c>
      <c r="C577" s="13" t="s">
        <v>214</v>
      </c>
      <c r="D577" s="16">
        <v>8.92</v>
      </c>
      <c r="E577" s="16">
        <v>7.61</v>
      </c>
      <c r="F577" s="12">
        <v>42829</v>
      </c>
      <c r="G577" s="19">
        <v>9.51</v>
      </c>
      <c r="H577" s="18">
        <f t="shared" si="91"/>
        <v>6.6143497757847447E-2</v>
      </c>
      <c r="I577" s="67">
        <f t="shared" si="92"/>
        <v>0.45038167938931301</v>
      </c>
    </row>
    <row r="578" spans="2:9" x14ac:dyDescent="0.25">
      <c r="B578" s="10">
        <v>42825</v>
      </c>
      <c r="C578" s="13" t="s">
        <v>228</v>
      </c>
      <c r="D578" s="16">
        <v>5.01</v>
      </c>
      <c r="E578" s="16">
        <v>2.4700000000000002</v>
      </c>
      <c r="F578" s="12">
        <v>42830</v>
      </c>
      <c r="G578" s="19">
        <v>2.38</v>
      </c>
      <c r="H578" s="18">
        <f t="shared" si="91"/>
        <v>-0.52495009980039919</v>
      </c>
      <c r="I578" s="67">
        <f t="shared" si="92"/>
        <v>-1.0354330708661419</v>
      </c>
    </row>
    <row r="579" spans="2:9" x14ac:dyDescent="0.25">
      <c r="B579" s="10">
        <v>42823</v>
      </c>
      <c r="C579" s="13" t="s">
        <v>221</v>
      </c>
      <c r="D579" s="16">
        <v>3.76</v>
      </c>
      <c r="E579" s="16">
        <v>1.77</v>
      </c>
      <c r="F579" s="12">
        <v>42835</v>
      </c>
      <c r="G579" s="19">
        <v>3.74</v>
      </c>
      <c r="H579" s="18">
        <f t="shared" si="91"/>
        <v>-5.3191489361701372E-3</v>
      </c>
      <c r="I579" s="67">
        <f t="shared" si="92"/>
        <v>-1.0050251256281194E-2</v>
      </c>
    </row>
    <row r="580" spans="2:9" x14ac:dyDescent="0.25">
      <c r="B580" s="10">
        <v>42836</v>
      </c>
      <c r="C580" s="13" t="s">
        <v>241</v>
      </c>
      <c r="D580" s="16">
        <v>5.13</v>
      </c>
      <c r="E580" s="16">
        <v>2.91</v>
      </c>
      <c r="F580" s="12">
        <v>42836</v>
      </c>
      <c r="G580" s="19">
        <v>2.9</v>
      </c>
      <c r="H580" s="18">
        <f t="shared" ref="H580:H612" si="93">(G580/D580-1)</f>
        <v>-0.43469785575048736</v>
      </c>
      <c r="I580" s="67">
        <f t="shared" ref="I580:I583" si="94">(G580-D580)/(D580-E580)</f>
        <v>-1.0045045045045047</v>
      </c>
    </row>
    <row r="581" spans="2:9" x14ac:dyDescent="0.25">
      <c r="B581" s="10">
        <v>42830</v>
      </c>
      <c r="C581" s="13" t="s">
        <v>233</v>
      </c>
      <c r="D581" s="16">
        <v>3.81</v>
      </c>
      <c r="E581" s="16">
        <v>1.88</v>
      </c>
      <c r="F581" s="12">
        <v>42843</v>
      </c>
      <c r="G581" s="19">
        <v>1.85</v>
      </c>
      <c r="H581" s="18">
        <f t="shared" si="93"/>
        <v>-0.51443569553805779</v>
      </c>
      <c r="I581" s="67">
        <f t="shared" si="94"/>
        <v>-1.015544041450777</v>
      </c>
    </row>
    <row r="582" spans="2:9" x14ac:dyDescent="0.25">
      <c r="B582" s="10">
        <v>42852</v>
      </c>
      <c r="C582" s="13" t="s">
        <v>262</v>
      </c>
      <c r="D582" s="16">
        <v>415.01</v>
      </c>
      <c r="E582" s="16">
        <v>382.33</v>
      </c>
      <c r="F582" s="12">
        <v>42857</v>
      </c>
      <c r="G582" s="19">
        <v>408.81</v>
      </c>
      <c r="H582" s="18">
        <f t="shared" si="93"/>
        <v>-1.4939399050625246E-2</v>
      </c>
      <c r="I582" s="67">
        <f t="shared" si="94"/>
        <v>-0.18971848225214161</v>
      </c>
    </row>
    <row r="583" spans="2:9" ht="15.75" customHeight="1" x14ac:dyDescent="0.25">
      <c r="B583" s="10">
        <v>42849</v>
      </c>
      <c r="C583" s="13" t="s">
        <v>258</v>
      </c>
      <c r="D583" s="16">
        <v>42.49</v>
      </c>
      <c r="E583" s="16">
        <v>34.93</v>
      </c>
      <c r="F583" s="12">
        <v>42863</v>
      </c>
      <c r="G583" s="19">
        <v>53.01</v>
      </c>
      <c r="H583" s="18">
        <f t="shared" si="93"/>
        <v>0.2475876676865143</v>
      </c>
      <c r="I583" s="67">
        <f t="shared" si="94"/>
        <v>1.3915343915343905</v>
      </c>
    </row>
    <row r="584" spans="2:9" x14ac:dyDescent="0.25">
      <c r="B584" s="10" t="s">
        <v>283</v>
      </c>
      <c r="C584" s="13" t="s">
        <v>284</v>
      </c>
      <c r="D584" s="16">
        <v>4.28</v>
      </c>
      <c r="E584" s="16">
        <v>1.51</v>
      </c>
      <c r="F584" s="12">
        <v>42874</v>
      </c>
      <c r="G584" s="19">
        <v>2.79</v>
      </c>
      <c r="H584" s="18">
        <f t="shared" si="93"/>
        <v>-0.34813084112149539</v>
      </c>
      <c r="I584" s="67">
        <f>(G584-D584)/(D584-E584)</f>
        <v>-0.53790613718411551</v>
      </c>
    </row>
    <row r="585" spans="2:9" x14ac:dyDescent="0.25">
      <c r="B585" s="10" t="s">
        <v>271</v>
      </c>
      <c r="C585" s="13" t="s">
        <v>272</v>
      </c>
      <c r="D585" s="16">
        <v>4.67</v>
      </c>
      <c r="E585" s="16">
        <v>2.44</v>
      </c>
      <c r="F585" s="12">
        <v>42879</v>
      </c>
      <c r="G585" s="19">
        <v>2.44</v>
      </c>
      <c r="H585" s="18">
        <f t="shared" si="93"/>
        <v>-0.4775160599571735</v>
      </c>
      <c r="I585" s="67">
        <f>(G585-D585)/(D585-E585)</f>
        <v>-1</v>
      </c>
    </row>
    <row r="586" spans="2:9" x14ac:dyDescent="0.25">
      <c r="B586" s="10">
        <v>42864</v>
      </c>
      <c r="C586" s="13" t="s">
        <v>275</v>
      </c>
      <c r="D586" s="16">
        <v>3.78</v>
      </c>
      <c r="E586" s="16">
        <v>1.23</v>
      </c>
      <c r="F586" s="12">
        <v>42884</v>
      </c>
      <c r="G586" s="19">
        <v>4.66</v>
      </c>
      <c r="H586" s="18">
        <f t="shared" si="93"/>
        <v>0.23280423280423301</v>
      </c>
      <c r="I586" s="67">
        <f t="shared" ref="I586:I588" si="95">(G586-D586)/(D586-E586)</f>
        <v>0.34509803921568644</v>
      </c>
    </row>
    <row r="587" spans="2:9" x14ac:dyDescent="0.25">
      <c r="B587" s="10">
        <v>42878</v>
      </c>
      <c r="C587" s="13" t="s">
        <v>295</v>
      </c>
      <c r="D587" s="16">
        <v>17.37</v>
      </c>
      <c r="E587" s="16">
        <v>13.94</v>
      </c>
      <c r="F587" s="12">
        <v>42884</v>
      </c>
      <c r="G587" s="19">
        <v>18.55</v>
      </c>
      <c r="H587" s="18">
        <f t="shared" si="93"/>
        <v>6.7933218192285594E-2</v>
      </c>
      <c r="I587" s="67">
        <f t="shared" si="95"/>
        <v>0.34402332361516014</v>
      </c>
    </row>
    <row r="588" spans="2:9" x14ac:dyDescent="0.25">
      <c r="B588" s="10">
        <v>42869</v>
      </c>
      <c r="C588" s="13" t="s">
        <v>296</v>
      </c>
      <c r="D588" s="16">
        <v>3.4</v>
      </c>
      <c r="E588" s="16">
        <v>0.88</v>
      </c>
      <c r="F588" s="12">
        <v>42893</v>
      </c>
      <c r="G588" s="19">
        <v>7.21</v>
      </c>
      <c r="H588" s="18">
        <f t="shared" si="93"/>
        <v>1.1205882352941177</v>
      </c>
      <c r="I588" s="67">
        <f t="shared" si="95"/>
        <v>1.5119047619047619</v>
      </c>
    </row>
    <row r="589" spans="2:9" x14ac:dyDescent="0.25">
      <c r="B589" s="10">
        <v>42908</v>
      </c>
      <c r="C589" s="13" t="s">
        <v>325</v>
      </c>
      <c r="D589" s="16">
        <v>3.71</v>
      </c>
      <c r="E589" s="16">
        <v>1.69</v>
      </c>
      <c r="F589" s="12">
        <v>42915</v>
      </c>
      <c r="G589" s="19">
        <v>3.62</v>
      </c>
      <c r="H589" s="18">
        <f t="shared" si="93"/>
        <v>-2.425876010781669E-2</v>
      </c>
      <c r="I589" s="67">
        <f>(G589-D589)/(D589-E589)</f>
        <v>-4.4554455445544483E-2</v>
      </c>
    </row>
    <row r="590" spans="2:9" x14ac:dyDescent="0.25">
      <c r="B590" s="10">
        <v>42915</v>
      </c>
      <c r="C590" s="13" t="s">
        <v>338</v>
      </c>
      <c r="D590" s="16">
        <v>16.87</v>
      </c>
      <c r="E590" s="16">
        <v>11.81</v>
      </c>
      <c r="F590" s="12">
        <v>42916</v>
      </c>
      <c r="G590" s="19">
        <v>22.17</v>
      </c>
      <c r="H590" s="18">
        <f t="shared" si="93"/>
        <v>0.31416716064018968</v>
      </c>
      <c r="I590" s="67">
        <f t="shared" ref="I590:I591" si="96">(G590-D590)/(D590-E590)</f>
        <v>1.0474308300395256</v>
      </c>
    </row>
    <row r="591" spans="2:9" x14ac:dyDescent="0.25">
      <c r="B591" s="10">
        <v>42922</v>
      </c>
      <c r="C591" s="13" t="s">
        <v>349</v>
      </c>
      <c r="D591" s="16">
        <v>0.74</v>
      </c>
      <c r="E591" s="16">
        <v>0.35</v>
      </c>
      <c r="F591" s="12">
        <v>42926</v>
      </c>
      <c r="G591" s="19">
        <v>1.07</v>
      </c>
      <c r="H591" s="18">
        <f t="shared" si="93"/>
        <v>0.44594594594594605</v>
      </c>
      <c r="I591" s="67">
        <f t="shared" si="96"/>
        <v>0.84615384615384626</v>
      </c>
    </row>
    <row r="592" spans="2:9" x14ac:dyDescent="0.25">
      <c r="B592" s="10">
        <v>42933</v>
      </c>
      <c r="C592" s="13" t="s">
        <v>357</v>
      </c>
      <c r="D592" s="16">
        <v>3.82</v>
      </c>
      <c r="E592" s="16">
        <v>0.64</v>
      </c>
      <c r="F592" s="12">
        <v>42947</v>
      </c>
      <c r="G592" s="19">
        <v>1.93</v>
      </c>
      <c r="H592" s="18">
        <f t="shared" si="93"/>
        <v>-0.49476439790575921</v>
      </c>
      <c r="I592" s="67">
        <f>(G592-D592)/(D592-E592)</f>
        <v>-0.59433962264150941</v>
      </c>
    </row>
    <row r="593" spans="2:9" x14ac:dyDescent="0.25">
      <c r="B593" s="10">
        <v>42955</v>
      </c>
      <c r="C593" s="13" t="s">
        <v>394</v>
      </c>
      <c r="D593" s="16">
        <v>56.76</v>
      </c>
      <c r="E593" s="16">
        <v>47.2</v>
      </c>
      <c r="F593" s="12">
        <v>42955</v>
      </c>
      <c r="G593" s="19">
        <v>54.51</v>
      </c>
      <c r="H593" s="18">
        <f t="shared" si="93"/>
        <v>-3.9640591966173311E-2</v>
      </c>
      <c r="I593" s="67">
        <f t="shared" ref="I593" si="97">(G593-D593)/(D593-E593)</f>
        <v>-0.23535564853556498</v>
      </c>
    </row>
    <row r="594" spans="2:9" x14ac:dyDescent="0.25">
      <c r="B594" s="10" t="s">
        <v>377</v>
      </c>
      <c r="C594" s="13" t="s">
        <v>412</v>
      </c>
      <c r="D594" s="16">
        <v>16.78</v>
      </c>
      <c r="E594" s="16">
        <v>9.4600000000000009</v>
      </c>
      <c r="F594" s="12">
        <v>42955</v>
      </c>
      <c r="G594" s="19">
        <v>17.05</v>
      </c>
      <c r="H594" s="18">
        <f t="shared" si="93"/>
        <v>1.6090584028605415E-2</v>
      </c>
      <c r="I594" s="67">
        <f>(G594-D594)/(D594-E594)</f>
        <v>3.6885245901639281E-2</v>
      </c>
    </row>
    <row r="595" spans="2:9" x14ac:dyDescent="0.25">
      <c r="B595" s="10">
        <v>42956</v>
      </c>
      <c r="C595" s="13" t="s">
        <v>397</v>
      </c>
      <c r="D595" s="16">
        <v>5.94</v>
      </c>
      <c r="E595" s="16">
        <v>1.8</v>
      </c>
      <c r="F595" s="12">
        <v>42958</v>
      </c>
      <c r="G595" s="19">
        <v>7.76</v>
      </c>
      <c r="H595" s="18">
        <f t="shared" si="93"/>
        <v>0.30639730639730622</v>
      </c>
      <c r="I595" s="67">
        <f t="shared" ref="I595" si="98">(G595-D595)/(D595-E595)</f>
        <v>0.4396135265700481</v>
      </c>
    </row>
    <row r="596" spans="2:9" ht="15.75" customHeight="1" x14ac:dyDescent="0.25">
      <c r="B596" s="10">
        <v>42964</v>
      </c>
      <c r="C596" s="13" t="s">
        <v>413</v>
      </c>
      <c r="D596" s="16">
        <v>16.93</v>
      </c>
      <c r="E596" s="16">
        <v>12.01</v>
      </c>
      <c r="F596" s="12">
        <v>42964</v>
      </c>
      <c r="G596" s="19">
        <v>18.059999999999999</v>
      </c>
      <c r="H596" s="18">
        <f t="shared" si="93"/>
        <v>6.6745422327229686E-2</v>
      </c>
      <c r="I596" s="67">
        <f>(G596-D596)/(D596-E596)</f>
        <v>0.22967479674796729</v>
      </c>
    </row>
    <row r="597" spans="2:9" x14ac:dyDescent="0.25">
      <c r="B597" s="10">
        <v>42964</v>
      </c>
      <c r="C597" s="13" t="s">
        <v>414</v>
      </c>
      <c r="D597" s="16">
        <v>16.78</v>
      </c>
      <c r="E597" s="16">
        <v>12.12</v>
      </c>
      <c r="F597" s="12">
        <v>42968</v>
      </c>
      <c r="G597" s="19">
        <v>21.67</v>
      </c>
      <c r="H597" s="18">
        <f t="shared" si="93"/>
        <v>0.29141835518474379</v>
      </c>
      <c r="I597" s="67">
        <f>(G597-D597)/(D597-E597)</f>
        <v>1.0493562231759654</v>
      </c>
    </row>
    <row r="598" spans="2:9" x14ac:dyDescent="0.25">
      <c r="B598" s="10">
        <v>42971</v>
      </c>
      <c r="C598" s="13" t="s">
        <v>426</v>
      </c>
      <c r="D598" s="16">
        <v>15.31</v>
      </c>
      <c r="E598" s="16">
        <v>10.79</v>
      </c>
      <c r="F598" s="12">
        <v>42976</v>
      </c>
      <c r="G598" s="19">
        <v>15.51</v>
      </c>
      <c r="H598" s="18">
        <f t="shared" si="93"/>
        <v>1.3063357282821597E-2</v>
      </c>
      <c r="I598" s="67">
        <f>(G598-D598)/(D598-E598)</f>
        <v>4.4247787610619302E-2</v>
      </c>
    </row>
    <row r="599" spans="2:9" x14ac:dyDescent="0.25">
      <c r="B599" s="10">
        <v>42979</v>
      </c>
      <c r="C599" s="13" t="s">
        <v>440</v>
      </c>
      <c r="D599" s="16">
        <v>3.85</v>
      </c>
      <c r="E599" s="16">
        <v>1.84</v>
      </c>
      <c r="F599" s="12">
        <v>42985</v>
      </c>
      <c r="G599" s="19">
        <v>2.33</v>
      </c>
      <c r="H599" s="18">
        <f t="shared" si="93"/>
        <v>-0.39480519480519483</v>
      </c>
      <c r="I599" s="67">
        <f t="shared" ref="I599:I605" si="99">(G599-D599)/(D599-E599)</f>
        <v>-0.75621890547263693</v>
      </c>
    </row>
    <row r="600" spans="2:9" x14ac:dyDescent="0.25">
      <c r="B600" s="10">
        <v>42986</v>
      </c>
      <c r="C600" s="13" t="s">
        <v>452</v>
      </c>
      <c r="D600" s="16">
        <v>5.73</v>
      </c>
      <c r="E600" s="16">
        <v>3.02</v>
      </c>
      <c r="F600" s="12">
        <v>42989</v>
      </c>
      <c r="G600" s="19">
        <v>5.0599999999999996</v>
      </c>
      <c r="H600" s="18">
        <f t="shared" si="93"/>
        <v>-0.11692844677137881</v>
      </c>
      <c r="I600" s="67">
        <f t="shared" si="99"/>
        <v>-0.24723247232472351</v>
      </c>
    </row>
    <row r="601" spans="2:9" x14ac:dyDescent="0.25">
      <c r="B601" s="10">
        <v>42996</v>
      </c>
      <c r="C601" s="13" t="s">
        <v>505</v>
      </c>
      <c r="D601" s="16">
        <v>40.6</v>
      </c>
      <c r="E601" s="16">
        <v>30.32</v>
      </c>
      <c r="F601" s="12">
        <v>43000</v>
      </c>
      <c r="G601" s="19">
        <v>43.24</v>
      </c>
      <c r="H601" s="18">
        <f t="shared" si="93"/>
        <v>6.5024630541872019E-2</v>
      </c>
      <c r="I601" s="67">
        <f t="shared" si="99"/>
        <v>0.25680933852140081</v>
      </c>
    </row>
    <row r="602" spans="2:9" x14ac:dyDescent="0.25">
      <c r="B602" s="10">
        <v>43003</v>
      </c>
      <c r="C602" s="13" t="s">
        <v>505</v>
      </c>
      <c r="D602" s="16">
        <v>41.72</v>
      </c>
      <c r="E602" s="16">
        <v>30.32</v>
      </c>
      <c r="F602" s="12">
        <v>43007</v>
      </c>
      <c r="G602" s="19">
        <v>34.54</v>
      </c>
      <c r="H602" s="18">
        <f t="shared" si="93"/>
        <v>-0.17209971236816879</v>
      </c>
      <c r="I602" s="67">
        <f t="shared" si="99"/>
        <v>-0.62982456140350884</v>
      </c>
    </row>
    <row r="603" spans="2:9" x14ac:dyDescent="0.25">
      <c r="B603" s="10">
        <v>42997</v>
      </c>
      <c r="C603" s="13" t="s">
        <v>452</v>
      </c>
      <c r="D603" s="16">
        <v>5.72</v>
      </c>
      <c r="E603" s="16">
        <v>3.22</v>
      </c>
      <c r="F603" s="12">
        <v>43013</v>
      </c>
      <c r="G603" s="19">
        <v>5.58</v>
      </c>
      <c r="H603" s="18">
        <f t="shared" si="93"/>
        <v>-2.4475524475524368E-2</v>
      </c>
      <c r="I603" s="67">
        <f t="shared" si="99"/>
        <v>-5.5999999999999883E-2</v>
      </c>
    </row>
    <row r="604" spans="2:9" x14ac:dyDescent="0.25">
      <c r="B604" s="10">
        <v>43032</v>
      </c>
      <c r="C604" s="13" t="s">
        <v>506</v>
      </c>
      <c r="D604" s="16">
        <v>40.590000000000003</v>
      </c>
      <c r="E604" s="16">
        <v>31.1</v>
      </c>
      <c r="F604" s="12">
        <v>43034</v>
      </c>
      <c r="G604" s="19">
        <v>33.270000000000003</v>
      </c>
      <c r="H604" s="18">
        <f t="shared" si="93"/>
        <v>-0.18033998521803396</v>
      </c>
      <c r="I604" s="67">
        <f t="shared" si="99"/>
        <v>-0.77133825079030549</v>
      </c>
    </row>
    <row r="605" spans="2:9" x14ac:dyDescent="0.25">
      <c r="B605" s="10">
        <v>43045</v>
      </c>
      <c r="C605" s="13" t="s">
        <v>522</v>
      </c>
      <c r="D605" s="16">
        <v>31.65</v>
      </c>
      <c r="E605" s="16">
        <v>23.74</v>
      </c>
      <c r="F605" s="12">
        <v>43048</v>
      </c>
      <c r="G605" s="19">
        <v>39.950000000000003</v>
      </c>
      <c r="H605" s="18">
        <f t="shared" si="93"/>
        <v>0.2622432859399686</v>
      </c>
      <c r="I605" s="67">
        <f t="shared" si="99"/>
        <v>1.0493046776232622</v>
      </c>
    </row>
    <row r="606" spans="2:9" x14ac:dyDescent="0.25">
      <c r="B606" s="10">
        <v>43048</v>
      </c>
      <c r="C606" s="13" t="s">
        <v>532</v>
      </c>
      <c r="D606" s="16">
        <v>8.7999999999999995E-2</v>
      </c>
      <c r="E606" s="16">
        <v>0</v>
      </c>
      <c r="F606" s="12">
        <v>43049</v>
      </c>
      <c r="G606" s="19">
        <v>7.1999999999999995E-2</v>
      </c>
      <c r="H606" s="18">
        <f t="shared" si="93"/>
        <v>-0.18181818181818188</v>
      </c>
      <c r="I606" s="67">
        <f>(G606-D606)/(D606-E606)/2</f>
        <v>-9.0909090909090912E-2</v>
      </c>
    </row>
    <row r="607" spans="2:9" x14ac:dyDescent="0.25">
      <c r="B607" s="10">
        <v>43049</v>
      </c>
      <c r="C607" s="13" t="s">
        <v>535</v>
      </c>
      <c r="D607" s="16">
        <v>27.13</v>
      </c>
      <c r="E607" s="16">
        <v>22.01</v>
      </c>
      <c r="F607" s="12">
        <v>43052</v>
      </c>
      <c r="G607" s="19">
        <v>26.5</v>
      </c>
      <c r="H607" s="18">
        <f t="shared" si="93"/>
        <v>-2.3221525985993363E-2</v>
      </c>
      <c r="I607" s="67">
        <f>(G607-D607)/(D607-E607)</f>
        <v>-0.12304687499999986</v>
      </c>
    </row>
    <row r="608" spans="2:9" x14ac:dyDescent="0.25">
      <c r="B608" s="10">
        <v>43055</v>
      </c>
      <c r="C608" s="13" t="s">
        <v>546</v>
      </c>
      <c r="D608" s="16">
        <v>19.27</v>
      </c>
      <c r="E608" s="16">
        <v>13.88</v>
      </c>
      <c r="F608" s="12">
        <v>43056</v>
      </c>
      <c r="G608" s="19">
        <v>17.38</v>
      </c>
      <c r="H608" s="18">
        <f t="shared" ref="H608" si="100">(G608/D608-1)</f>
        <v>-9.8079916969382452E-2</v>
      </c>
      <c r="I608" s="67">
        <f t="shared" ref="I608" si="101">(G608-D608)/(D608-E608)</f>
        <v>-0.35064935064935082</v>
      </c>
    </row>
    <row r="609" spans="2:9" x14ac:dyDescent="0.25">
      <c r="B609" s="10">
        <v>43060</v>
      </c>
      <c r="C609" s="13" t="s">
        <v>555</v>
      </c>
      <c r="D609" s="16">
        <v>180.2</v>
      </c>
      <c r="E609" s="16">
        <v>159.30000000000001</v>
      </c>
      <c r="F609" s="12">
        <v>43060</v>
      </c>
      <c r="G609" s="19">
        <v>173.54</v>
      </c>
      <c r="H609" s="18">
        <f t="shared" si="93"/>
        <v>-3.6958934517203113E-2</v>
      </c>
      <c r="I609" s="67">
        <f t="shared" ref="I609:I612" si="102">(G609-D609)/(D609-E609)</f>
        <v>-0.31866028708133992</v>
      </c>
    </row>
    <row r="610" spans="2:9" x14ac:dyDescent="0.25">
      <c r="B610" s="10">
        <v>43068</v>
      </c>
      <c r="C610" s="13" t="s">
        <v>577</v>
      </c>
      <c r="D610" s="16">
        <v>41.07</v>
      </c>
      <c r="E610" s="16">
        <v>21.38</v>
      </c>
      <c r="F610" s="12">
        <v>43074</v>
      </c>
      <c r="G610" s="19">
        <v>44.67</v>
      </c>
      <c r="H610" s="18">
        <f t="shared" si="93"/>
        <v>8.7655222790357978E-2</v>
      </c>
      <c r="I610" s="67">
        <f t="shared" si="102"/>
        <v>0.1828339258506857</v>
      </c>
    </row>
    <row r="611" spans="2:9" x14ac:dyDescent="0.25">
      <c r="B611" s="10">
        <v>43070</v>
      </c>
      <c r="C611" s="13" t="s">
        <v>583</v>
      </c>
      <c r="D611" s="16">
        <v>35.51</v>
      </c>
      <c r="E611" s="16">
        <v>24.11</v>
      </c>
      <c r="F611" s="12">
        <v>43084</v>
      </c>
      <c r="G611" s="19">
        <v>37.18</v>
      </c>
      <c r="H611" s="18">
        <f t="shared" si="93"/>
        <v>4.7029005913827193E-2</v>
      </c>
      <c r="I611" s="67">
        <f t="shared" si="102"/>
        <v>0.14649122807017562</v>
      </c>
    </row>
    <row r="612" spans="2:9" x14ac:dyDescent="0.25">
      <c r="B612" s="10">
        <v>43088</v>
      </c>
      <c r="C612" s="13" t="s">
        <v>605</v>
      </c>
      <c r="D612" s="16">
        <v>3.14</v>
      </c>
      <c r="E612" s="16">
        <v>2.14</v>
      </c>
      <c r="F612" s="12">
        <v>43089</v>
      </c>
      <c r="G612" s="19">
        <v>2.13</v>
      </c>
      <c r="H612" s="18">
        <f t="shared" si="93"/>
        <v>-0.32165605095541405</v>
      </c>
      <c r="I612" s="67">
        <f t="shared" si="102"/>
        <v>-1.0100000000000002</v>
      </c>
    </row>
    <row r="613" spans="2:9" x14ac:dyDescent="0.25">
      <c r="B613" s="10"/>
      <c r="C613" s="13"/>
      <c r="D613" s="16"/>
      <c r="E613" s="16"/>
      <c r="F613" s="12"/>
      <c r="G613" s="19"/>
      <c r="H613" s="18"/>
      <c r="I613" s="67"/>
    </row>
    <row r="614" spans="2:9" x14ac:dyDescent="0.25">
      <c r="B614" s="10"/>
      <c r="C614" s="22" t="s">
        <v>43</v>
      </c>
      <c r="D614" s="13"/>
      <c r="E614" s="13"/>
      <c r="F614" s="23"/>
      <c r="G614" s="63" t="s">
        <v>11</v>
      </c>
      <c r="H614" s="64" t="s">
        <v>9</v>
      </c>
      <c r="I614" s="112">
        <f>SUM(I559:I613)</f>
        <v>-2.4561864432083693</v>
      </c>
    </row>
    <row r="615" spans="2:9" ht="15.75" thickBot="1" x14ac:dyDescent="0.3">
      <c r="B615" s="10"/>
      <c r="C615" s="22"/>
      <c r="D615" s="13"/>
      <c r="E615" s="13"/>
      <c r="F615" s="23"/>
      <c r="G615" s="11"/>
      <c r="H615" s="24"/>
      <c r="I615" s="14"/>
    </row>
    <row r="616" spans="2:9" ht="15.75" thickBot="1" x14ac:dyDescent="0.3">
      <c r="B616" s="5" t="s">
        <v>1</v>
      </c>
      <c r="C616" s="49" t="s">
        <v>1</v>
      </c>
      <c r="D616" s="34" t="s">
        <v>1</v>
      </c>
      <c r="E616" s="34"/>
      <c r="F616" s="7" t="s">
        <v>1</v>
      </c>
      <c r="G616" s="34" t="s">
        <v>1</v>
      </c>
      <c r="H616" s="34" t="s">
        <v>1</v>
      </c>
      <c r="I616" s="35" t="s">
        <v>1</v>
      </c>
    </row>
    <row r="617" spans="2:9" ht="15.75" thickBot="1" x14ac:dyDescent="0.3">
      <c r="B617" s="104"/>
      <c r="C617" s="13"/>
      <c r="D617" s="16"/>
      <c r="E617" s="16"/>
      <c r="F617" s="12"/>
      <c r="G617" s="94"/>
      <c r="H617" s="36"/>
      <c r="I617" s="105"/>
    </row>
    <row r="618" spans="2:9" x14ac:dyDescent="0.25">
      <c r="B618" s="81"/>
      <c r="C618" s="49"/>
      <c r="D618" s="82" t="s">
        <v>1</v>
      </c>
      <c r="E618" s="82"/>
      <c r="F618" s="83"/>
      <c r="G618" s="82"/>
      <c r="H618" s="82"/>
      <c r="I618" s="84" t="s">
        <v>1</v>
      </c>
    </row>
    <row r="619" spans="2:9" x14ac:dyDescent="0.25">
      <c r="B619" s="89"/>
      <c r="C619" s="90"/>
      <c r="D619" s="58"/>
      <c r="E619" s="58"/>
      <c r="F619" s="91"/>
      <c r="G619" s="58"/>
      <c r="H619" s="58"/>
      <c r="I619" s="92"/>
    </row>
    <row r="620" spans="2:9" x14ac:dyDescent="0.25">
      <c r="B620" s="85"/>
      <c r="C620" s="87" t="s">
        <v>31</v>
      </c>
      <c r="D620" s="58"/>
      <c r="E620" s="58"/>
      <c r="F620" s="58"/>
      <c r="G620" s="58"/>
      <c r="H620" s="58"/>
      <c r="I620" s="86"/>
    </row>
    <row r="621" spans="2:9" x14ac:dyDescent="0.25">
      <c r="B621" s="85"/>
      <c r="C621" s="58"/>
      <c r="D621" s="58"/>
      <c r="E621" s="58"/>
      <c r="F621" s="88"/>
      <c r="G621" s="58"/>
      <c r="H621" s="58"/>
      <c r="I621" s="86"/>
    </row>
    <row r="622" spans="2:9" x14ac:dyDescent="0.25">
      <c r="B622" s="85"/>
      <c r="C622" s="58" t="s">
        <v>30</v>
      </c>
      <c r="D622" s="58"/>
      <c r="E622" s="58"/>
      <c r="F622" s="58"/>
      <c r="G622" s="58"/>
      <c r="H622" s="58"/>
      <c r="I622" s="95">
        <f>I406+I548+I614</f>
        <v>14.645004250422367</v>
      </c>
    </row>
    <row r="623" spans="2:9" x14ac:dyDescent="0.25">
      <c r="B623" s="85"/>
      <c r="C623" s="58"/>
      <c r="D623" s="58"/>
      <c r="E623" s="58"/>
      <c r="F623" s="93"/>
      <c r="G623" s="94"/>
      <c r="H623" s="36"/>
      <c r="I623" s="79"/>
    </row>
    <row r="624" spans="2:9" ht="19.5" thickBot="1" x14ac:dyDescent="0.35">
      <c r="B624" s="96"/>
      <c r="C624" s="97" t="s">
        <v>45</v>
      </c>
      <c r="D624" s="98"/>
      <c r="E624" s="98"/>
      <c r="F624" s="99"/>
      <c r="G624" s="100" t="s">
        <v>26</v>
      </c>
      <c r="H624" s="101" t="s">
        <v>27</v>
      </c>
      <c r="I624" s="102">
        <f>(I622)/100</f>
        <v>0.14645004250422367</v>
      </c>
    </row>
    <row r="626" spans="2:6" x14ac:dyDescent="0.25">
      <c r="C626" s="50" t="s">
        <v>1</v>
      </c>
      <c r="F626" s="50" t="s">
        <v>1</v>
      </c>
    </row>
    <row r="628" spans="2:6" ht="15.75" x14ac:dyDescent="0.25">
      <c r="B628" s="113" t="s">
        <v>33</v>
      </c>
    </row>
    <row r="629" spans="2:6" x14ac:dyDescent="0.25">
      <c r="C629" s="50" t="s">
        <v>1</v>
      </c>
      <c r="F629" s="50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2"/>
  <sheetViews>
    <sheetView topLeftCell="A93" workbookViewId="0">
      <selection activeCell="K104" sqref="K104"/>
    </sheetView>
  </sheetViews>
  <sheetFormatPr baseColWidth="10" defaultColWidth="11.42578125" defaultRowHeight="15" x14ac:dyDescent="0.25"/>
  <cols>
    <col min="1" max="2" width="11.42578125" style="50"/>
    <col min="3" max="3" width="47.140625" style="50" customWidth="1"/>
    <col min="4" max="16384" width="11.42578125" style="50"/>
  </cols>
  <sheetData>
    <row r="1" spans="2:8" ht="15.75" thickBot="1" x14ac:dyDescent="0.3"/>
    <row r="2" spans="2:8" ht="33" customHeight="1" thickBot="1" x14ac:dyDescent="0.3">
      <c r="B2" s="1"/>
      <c r="C2" s="47" t="s">
        <v>34</v>
      </c>
      <c r="D2" s="2"/>
      <c r="E2" s="3"/>
      <c r="F2" s="2"/>
      <c r="G2" s="2"/>
      <c r="H2" s="4"/>
    </row>
    <row r="3" spans="2:8" x14ac:dyDescent="0.25">
      <c r="B3" s="5"/>
      <c r="C3" s="45" t="s">
        <v>1</v>
      </c>
      <c r="D3" s="68" t="s">
        <v>1</v>
      </c>
      <c r="E3" s="7"/>
      <c r="F3" s="8"/>
      <c r="G3" s="8"/>
      <c r="H3" s="9"/>
    </row>
    <row r="4" spans="2:8" ht="15.75" thickBot="1" x14ac:dyDescent="0.3">
      <c r="B4" s="10"/>
      <c r="C4" s="52"/>
      <c r="D4" s="46"/>
      <c r="E4" s="12"/>
      <c r="F4" s="13"/>
      <c r="G4" s="13"/>
      <c r="H4" s="14"/>
    </row>
    <row r="5" spans="2:8" ht="33.75" customHeight="1" thickBot="1" x14ac:dyDescent="0.3">
      <c r="B5" s="1"/>
      <c r="C5" s="48" t="s">
        <v>35</v>
      </c>
      <c r="D5" s="2"/>
      <c r="E5" s="3"/>
      <c r="F5" s="2"/>
      <c r="G5" s="2"/>
      <c r="H5" s="4"/>
    </row>
    <row r="6" spans="2:8" x14ac:dyDescent="0.25">
      <c r="B6" s="10"/>
      <c r="C6" s="52"/>
      <c r="D6" s="46"/>
      <c r="E6" s="12"/>
      <c r="F6" s="13"/>
      <c r="G6" s="13"/>
      <c r="H6" s="14"/>
    </row>
    <row r="7" spans="2:8" x14ac:dyDescent="0.25">
      <c r="B7" s="10"/>
      <c r="C7" s="11" t="s">
        <v>0</v>
      </c>
      <c r="D7" s="11"/>
      <c r="E7" s="12"/>
      <c r="F7" s="13"/>
      <c r="G7" s="13"/>
      <c r="H7" s="14"/>
    </row>
    <row r="8" spans="2:8" x14ac:dyDescent="0.25">
      <c r="B8" s="10"/>
      <c r="C8" s="15" t="s">
        <v>1</v>
      </c>
      <c r="D8" s="11"/>
      <c r="E8" s="12"/>
      <c r="F8" s="13"/>
      <c r="G8" s="13"/>
      <c r="H8" s="14"/>
    </row>
    <row r="9" spans="2:8" x14ac:dyDescent="0.25">
      <c r="B9" s="10"/>
      <c r="C9" s="22"/>
      <c r="D9" s="13"/>
      <c r="E9" s="23"/>
      <c r="F9" s="11"/>
      <c r="G9" s="24"/>
      <c r="H9" s="14"/>
    </row>
    <row r="10" spans="2:8" x14ac:dyDescent="0.25">
      <c r="B10" s="53"/>
      <c r="C10" s="54" t="s">
        <v>3</v>
      </c>
      <c r="D10" s="54" t="s">
        <v>2</v>
      </c>
      <c r="E10" s="55" t="s">
        <v>4</v>
      </c>
      <c r="F10" s="54" t="s">
        <v>4</v>
      </c>
      <c r="G10" s="54" t="s">
        <v>5</v>
      </c>
      <c r="H10" s="56" t="s">
        <v>1</v>
      </c>
    </row>
    <row r="11" spans="2:8" x14ac:dyDescent="0.25">
      <c r="B11" s="53" t="s">
        <v>6</v>
      </c>
      <c r="C11" s="54" t="s">
        <v>22</v>
      </c>
      <c r="D11" s="54" t="s">
        <v>7</v>
      </c>
      <c r="E11" s="55" t="s">
        <v>6</v>
      </c>
      <c r="F11" s="54" t="s">
        <v>8</v>
      </c>
      <c r="G11" s="54" t="s">
        <v>10</v>
      </c>
      <c r="H11" s="56" t="s">
        <v>1</v>
      </c>
    </row>
    <row r="12" spans="2:8" x14ac:dyDescent="0.25">
      <c r="B12" s="53"/>
      <c r="C12" s="54" t="s">
        <v>1</v>
      </c>
      <c r="D12" s="54"/>
      <c r="E12" s="55"/>
      <c r="F12" s="54"/>
      <c r="G12" s="54"/>
      <c r="H12" s="56"/>
    </row>
    <row r="13" spans="2:8" x14ac:dyDescent="0.25">
      <c r="B13" s="10">
        <v>42733</v>
      </c>
      <c r="C13" s="11" t="s">
        <v>49</v>
      </c>
      <c r="D13" s="16">
        <v>29.4</v>
      </c>
      <c r="E13" s="12">
        <v>42737</v>
      </c>
      <c r="F13" s="25">
        <v>17.8</v>
      </c>
      <c r="G13" s="18">
        <f t="shared" ref="G13:G76" si="0">(F13/D13-1)*-1</f>
        <v>0.39455782312925169</v>
      </c>
      <c r="H13" s="26"/>
    </row>
    <row r="14" spans="2:8" x14ac:dyDescent="0.25">
      <c r="B14" s="10">
        <v>42737</v>
      </c>
      <c r="C14" s="11" t="s">
        <v>52</v>
      </c>
      <c r="D14" s="16">
        <v>52</v>
      </c>
      <c r="E14" s="12">
        <v>42738</v>
      </c>
      <c r="F14" s="25">
        <v>41</v>
      </c>
      <c r="G14" s="18">
        <f t="shared" si="0"/>
        <v>0.21153846153846156</v>
      </c>
      <c r="H14" s="26"/>
    </row>
    <row r="15" spans="2:8" x14ac:dyDescent="0.25">
      <c r="B15" s="10">
        <v>42738</v>
      </c>
      <c r="C15" s="11" t="s">
        <v>58</v>
      </c>
      <c r="D15" s="16">
        <v>24</v>
      </c>
      <c r="E15" s="12">
        <v>42738</v>
      </c>
      <c r="F15" s="25">
        <v>23.7</v>
      </c>
      <c r="G15" s="18">
        <f t="shared" si="0"/>
        <v>1.2500000000000067E-2</v>
      </c>
      <c r="H15" s="26"/>
    </row>
    <row r="16" spans="2:8" x14ac:dyDescent="0.25">
      <c r="B16" s="10">
        <v>42739</v>
      </c>
      <c r="C16" s="11" t="s">
        <v>64</v>
      </c>
      <c r="D16" s="16">
        <v>135</v>
      </c>
      <c r="E16" s="12">
        <v>42740</v>
      </c>
      <c r="F16" s="25">
        <v>135.5</v>
      </c>
      <c r="G16" s="18">
        <f t="shared" si="0"/>
        <v>-3.7037037037037646E-3</v>
      </c>
      <c r="H16" s="26"/>
    </row>
    <row r="17" spans="2:8" x14ac:dyDescent="0.25">
      <c r="B17" s="10">
        <v>42744</v>
      </c>
      <c r="C17" s="11" t="s">
        <v>70</v>
      </c>
      <c r="D17" s="16">
        <v>53</v>
      </c>
      <c r="E17" s="12">
        <v>42745</v>
      </c>
      <c r="F17" s="25">
        <v>55</v>
      </c>
      <c r="G17" s="18">
        <f t="shared" si="0"/>
        <v>-3.7735849056603765E-2</v>
      </c>
      <c r="H17" s="26"/>
    </row>
    <row r="18" spans="2:8" x14ac:dyDescent="0.25">
      <c r="B18" s="10">
        <v>42746</v>
      </c>
      <c r="C18" s="11" t="s">
        <v>70</v>
      </c>
      <c r="D18" s="16">
        <v>43</v>
      </c>
      <c r="E18" s="12">
        <v>42746</v>
      </c>
      <c r="F18" s="25">
        <v>54</v>
      </c>
      <c r="G18" s="18">
        <f t="shared" si="0"/>
        <v>-0.2558139534883721</v>
      </c>
      <c r="H18" s="26"/>
    </row>
    <row r="19" spans="2:8" x14ac:dyDescent="0.25">
      <c r="B19" s="10">
        <v>42752</v>
      </c>
      <c r="C19" s="11" t="s">
        <v>70</v>
      </c>
      <c r="D19" s="16">
        <v>25.9</v>
      </c>
      <c r="E19" s="12">
        <v>42752</v>
      </c>
      <c r="F19" s="25">
        <v>26.2</v>
      </c>
      <c r="G19" s="18">
        <f t="shared" si="0"/>
        <v>-1.158301158301156E-2</v>
      </c>
      <c r="H19" s="26"/>
    </row>
    <row r="20" spans="2:8" x14ac:dyDescent="0.25">
      <c r="B20" s="10">
        <v>42752</v>
      </c>
      <c r="C20" s="11" t="s">
        <v>87</v>
      </c>
      <c r="D20" s="16">
        <v>12.5</v>
      </c>
      <c r="E20" s="12">
        <v>42753</v>
      </c>
      <c r="F20" s="25">
        <v>9.4</v>
      </c>
      <c r="G20" s="18">
        <f t="shared" si="0"/>
        <v>0.248</v>
      </c>
      <c r="H20" s="26"/>
    </row>
    <row r="21" spans="2:8" x14ac:dyDescent="0.25">
      <c r="B21" s="10">
        <v>42761</v>
      </c>
      <c r="C21" s="11" t="s">
        <v>87</v>
      </c>
      <c r="D21" s="16">
        <v>29.8</v>
      </c>
      <c r="E21" s="12">
        <v>42761</v>
      </c>
      <c r="F21" s="25">
        <v>31</v>
      </c>
      <c r="G21" s="18">
        <f t="shared" si="0"/>
        <v>-4.0268456375838868E-2</v>
      </c>
      <c r="H21" s="26"/>
    </row>
    <row r="22" spans="2:8" x14ac:dyDescent="0.25">
      <c r="B22" s="10">
        <v>42765</v>
      </c>
      <c r="C22" s="11" t="s">
        <v>87</v>
      </c>
      <c r="D22" s="16">
        <v>15</v>
      </c>
      <c r="E22" s="12">
        <v>42765</v>
      </c>
      <c r="F22" s="25">
        <v>12</v>
      </c>
      <c r="G22" s="18">
        <f t="shared" si="0"/>
        <v>0.19999999999999996</v>
      </c>
      <c r="H22" s="26"/>
    </row>
    <row r="23" spans="2:8" x14ac:dyDescent="0.25">
      <c r="B23" s="10">
        <v>42765</v>
      </c>
      <c r="C23" s="11" t="s">
        <v>70</v>
      </c>
      <c r="D23" s="16">
        <v>41.6</v>
      </c>
      <c r="E23" s="12">
        <v>42766</v>
      </c>
      <c r="F23" s="25">
        <v>27.2</v>
      </c>
      <c r="G23" s="18">
        <f t="shared" si="0"/>
        <v>0.34615384615384615</v>
      </c>
      <c r="H23" s="26"/>
    </row>
    <row r="24" spans="2:8" x14ac:dyDescent="0.25">
      <c r="B24" s="10">
        <v>42767</v>
      </c>
      <c r="C24" s="11" t="s">
        <v>70</v>
      </c>
      <c r="D24" s="16">
        <v>18.100000000000001</v>
      </c>
      <c r="E24" s="12">
        <v>42768</v>
      </c>
      <c r="F24" s="25">
        <v>15.7</v>
      </c>
      <c r="G24" s="18">
        <f t="shared" si="0"/>
        <v>0.13259668508287303</v>
      </c>
      <c r="H24" s="26"/>
    </row>
    <row r="25" spans="2:8" x14ac:dyDescent="0.25">
      <c r="B25" s="10">
        <v>42768</v>
      </c>
      <c r="C25" s="11" t="s">
        <v>117</v>
      </c>
      <c r="D25" s="16">
        <v>33.200000000000003</v>
      </c>
      <c r="E25" s="12">
        <v>42769</v>
      </c>
      <c r="F25" s="25">
        <v>33</v>
      </c>
      <c r="G25" s="18">
        <f t="shared" si="0"/>
        <v>6.0240963855422436E-3</v>
      </c>
      <c r="H25" s="26"/>
    </row>
    <row r="26" spans="2:8" x14ac:dyDescent="0.25">
      <c r="B26" s="10">
        <v>42769</v>
      </c>
      <c r="C26" s="11" t="s">
        <v>118</v>
      </c>
      <c r="D26" s="16">
        <v>51.5</v>
      </c>
      <c r="E26" s="12">
        <v>42772</v>
      </c>
      <c r="F26" s="25">
        <v>41</v>
      </c>
      <c r="G26" s="18">
        <f t="shared" si="0"/>
        <v>0.20388349514563109</v>
      </c>
      <c r="H26" s="26"/>
    </row>
    <row r="27" spans="2:8" x14ac:dyDescent="0.25">
      <c r="B27" s="10">
        <v>42772</v>
      </c>
      <c r="C27" s="11" t="s">
        <v>125</v>
      </c>
      <c r="D27" s="16">
        <v>49</v>
      </c>
      <c r="E27" s="12">
        <v>42773</v>
      </c>
      <c r="F27" s="25">
        <v>40</v>
      </c>
      <c r="G27" s="18">
        <f t="shared" si="0"/>
        <v>0.18367346938775508</v>
      </c>
      <c r="H27" s="26"/>
    </row>
    <row r="28" spans="2:8" x14ac:dyDescent="0.25">
      <c r="B28" s="10">
        <v>42773</v>
      </c>
      <c r="C28" s="11" t="s">
        <v>126</v>
      </c>
      <c r="D28" s="16">
        <v>90</v>
      </c>
      <c r="E28" s="12">
        <v>42773</v>
      </c>
      <c r="F28" s="25">
        <v>96.8</v>
      </c>
      <c r="G28" s="18">
        <f t="shared" si="0"/>
        <v>-7.5555555555555598E-2</v>
      </c>
      <c r="H28" s="26"/>
    </row>
    <row r="29" spans="2:8" x14ac:dyDescent="0.25">
      <c r="B29" s="10">
        <v>42773</v>
      </c>
      <c r="C29" s="11" t="s">
        <v>129</v>
      </c>
      <c r="D29" s="16">
        <v>74</v>
      </c>
      <c r="E29" s="12">
        <v>42774</v>
      </c>
      <c r="F29" s="25">
        <v>76</v>
      </c>
      <c r="G29" s="18">
        <f t="shared" si="0"/>
        <v>-2.7027027027026973E-2</v>
      </c>
      <c r="H29" s="26"/>
    </row>
    <row r="30" spans="2:8" x14ac:dyDescent="0.25">
      <c r="B30" s="10">
        <v>42774</v>
      </c>
      <c r="C30" s="11" t="s">
        <v>125</v>
      </c>
      <c r="D30" s="16">
        <v>49</v>
      </c>
      <c r="E30" s="12">
        <v>42774</v>
      </c>
      <c r="F30" s="25">
        <v>45.9</v>
      </c>
      <c r="G30" s="18">
        <f t="shared" si="0"/>
        <v>6.3265306122448961E-2</v>
      </c>
      <c r="H30" s="26"/>
    </row>
    <row r="31" spans="2:8" x14ac:dyDescent="0.25">
      <c r="B31" s="10">
        <v>42781</v>
      </c>
      <c r="C31" s="11" t="s">
        <v>142</v>
      </c>
      <c r="D31" s="16">
        <v>54</v>
      </c>
      <c r="E31" s="12">
        <v>42781</v>
      </c>
      <c r="F31" s="25">
        <v>59</v>
      </c>
      <c r="G31" s="18">
        <f t="shared" si="0"/>
        <v>-9.259259259259256E-2</v>
      </c>
      <c r="H31" s="26"/>
    </row>
    <row r="32" spans="2:8" x14ac:dyDescent="0.25">
      <c r="B32" s="10">
        <v>42786</v>
      </c>
      <c r="C32" s="11" t="s">
        <v>118</v>
      </c>
      <c r="D32" s="16">
        <v>42</v>
      </c>
      <c r="E32" s="12">
        <v>42787</v>
      </c>
      <c r="F32" s="25">
        <v>69</v>
      </c>
      <c r="G32" s="18">
        <f t="shared" si="0"/>
        <v>-0.64285714285714279</v>
      </c>
      <c r="H32" s="26"/>
    </row>
    <row r="33" spans="2:8" x14ac:dyDescent="0.25">
      <c r="B33" s="10">
        <v>42788</v>
      </c>
      <c r="C33" s="11" t="s">
        <v>117</v>
      </c>
      <c r="D33" s="16">
        <v>55</v>
      </c>
      <c r="E33" s="12">
        <v>42789</v>
      </c>
      <c r="F33" s="25">
        <v>31</v>
      </c>
      <c r="G33" s="18">
        <f t="shared" si="0"/>
        <v>0.4363636363636364</v>
      </c>
      <c r="H33" s="26"/>
    </row>
    <row r="34" spans="2:8" x14ac:dyDescent="0.25">
      <c r="B34" s="10">
        <v>42796</v>
      </c>
      <c r="C34" s="11" t="s">
        <v>167</v>
      </c>
      <c r="D34" s="16">
        <v>49</v>
      </c>
      <c r="E34" s="12">
        <v>42796</v>
      </c>
      <c r="F34" s="25">
        <v>43</v>
      </c>
      <c r="G34" s="18">
        <f t="shared" si="0"/>
        <v>0.12244897959183676</v>
      </c>
      <c r="H34" s="26"/>
    </row>
    <row r="35" spans="2:8" x14ac:dyDescent="0.25">
      <c r="B35" s="10">
        <v>42800</v>
      </c>
      <c r="C35" s="11" t="s">
        <v>173</v>
      </c>
      <c r="D35" s="16">
        <v>124</v>
      </c>
      <c r="E35" s="12">
        <v>42801</v>
      </c>
      <c r="F35" s="25">
        <v>117.3</v>
      </c>
      <c r="G35" s="18">
        <f t="shared" si="0"/>
        <v>5.403225806451617E-2</v>
      </c>
      <c r="H35" s="26"/>
    </row>
    <row r="36" spans="2:8" x14ac:dyDescent="0.25">
      <c r="B36" s="10">
        <v>42802</v>
      </c>
      <c r="C36" s="11" t="s">
        <v>182</v>
      </c>
      <c r="D36" s="16">
        <v>72</v>
      </c>
      <c r="E36" s="12">
        <v>42802</v>
      </c>
      <c r="F36" s="25">
        <v>58</v>
      </c>
      <c r="G36" s="18">
        <f t="shared" si="0"/>
        <v>0.19444444444444442</v>
      </c>
      <c r="H36" s="26"/>
    </row>
    <row r="37" spans="2:8" x14ac:dyDescent="0.25">
      <c r="B37" s="10">
        <v>42802</v>
      </c>
      <c r="C37" s="11" t="s">
        <v>187</v>
      </c>
      <c r="D37" s="16">
        <v>54</v>
      </c>
      <c r="E37" s="12">
        <v>42804</v>
      </c>
      <c r="F37" s="25">
        <v>59.5</v>
      </c>
      <c r="G37" s="18">
        <f t="shared" si="0"/>
        <v>-0.10185185185185186</v>
      </c>
      <c r="H37" s="26"/>
    </row>
    <row r="38" spans="2:8" x14ac:dyDescent="0.25">
      <c r="B38" s="10">
        <v>42807</v>
      </c>
      <c r="C38" s="11" t="s">
        <v>187</v>
      </c>
      <c r="D38" s="16">
        <v>52.5</v>
      </c>
      <c r="E38" s="12">
        <v>42808</v>
      </c>
      <c r="F38" s="25">
        <v>52</v>
      </c>
      <c r="G38" s="18">
        <f t="shared" si="0"/>
        <v>9.52380952380949E-3</v>
      </c>
      <c r="H38" s="26"/>
    </row>
    <row r="39" spans="2:8" x14ac:dyDescent="0.25">
      <c r="B39" s="10">
        <v>42810</v>
      </c>
      <c r="C39" s="11" t="s">
        <v>199</v>
      </c>
      <c r="D39" s="16">
        <v>51.5</v>
      </c>
      <c r="E39" s="12">
        <v>42810</v>
      </c>
      <c r="F39" s="25">
        <v>54</v>
      </c>
      <c r="G39" s="18">
        <f t="shared" si="0"/>
        <v>-4.8543689320388328E-2</v>
      </c>
      <c r="H39" s="26"/>
    </row>
    <row r="40" spans="2:8" x14ac:dyDescent="0.25">
      <c r="B40" s="10">
        <v>42814</v>
      </c>
      <c r="C40" s="11" t="s">
        <v>187</v>
      </c>
      <c r="D40" s="16">
        <v>44</v>
      </c>
      <c r="E40" s="12">
        <v>42815</v>
      </c>
      <c r="F40" s="25">
        <v>43.5</v>
      </c>
      <c r="G40" s="18">
        <f t="shared" si="0"/>
        <v>1.1363636363636354E-2</v>
      </c>
      <c r="H40" s="26"/>
    </row>
    <row r="41" spans="2:8" x14ac:dyDescent="0.25">
      <c r="B41" s="10">
        <v>42816</v>
      </c>
      <c r="C41" s="11" t="s">
        <v>182</v>
      </c>
      <c r="D41" s="16">
        <v>52</v>
      </c>
      <c r="E41" s="12">
        <v>42816</v>
      </c>
      <c r="F41" s="25">
        <v>45.5</v>
      </c>
      <c r="G41" s="18">
        <f t="shared" si="0"/>
        <v>0.125</v>
      </c>
      <c r="H41" s="26"/>
    </row>
    <row r="42" spans="2:8" x14ac:dyDescent="0.25">
      <c r="B42" s="10">
        <v>42817</v>
      </c>
      <c r="C42" s="11" t="s">
        <v>212</v>
      </c>
      <c r="D42" s="16">
        <v>39</v>
      </c>
      <c r="E42" s="12">
        <v>42817</v>
      </c>
      <c r="F42" s="25">
        <v>46.5</v>
      </c>
      <c r="G42" s="18">
        <f t="shared" si="0"/>
        <v>-0.19230769230769229</v>
      </c>
      <c r="H42" s="26"/>
    </row>
    <row r="43" spans="2:8" x14ac:dyDescent="0.25">
      <c r="B43" s="10">
        <v>42821</v>
      </c>
      <c r="C43" s="11" t="s">
        <v>187</v>
      </c>
      <c r="D43" s="16">
        <v>26.3</v>
      </c>
      <c r="E43" s="12">
        <v>42821</v>
      </c>
      <c r="F43" s="25">
        <v>22</v>
      </c>
      <c r="G43" s="18">
        <f t="shared" si="0"/>
        <v>0.16349809885931565</v>
      </c>
      <c r="H43" s="26"/>
    </row>
    <row r="44" spans="2:8" x14ac:dyDescent="0.25">
      <c r="B44" s="10">
        <v>42822</v>
      </c>
      <c r="C44" s="11" t="s">
        <v>199</v>
      </c>
      <c r="D44" s="16">
        <v>36.6</v>
      </c>
      <c r="E44" s="12">
        <v>42823</v>
      </c>
      <c r="F44" s="25">
        <v>18</v>
      </c>
      <c r="G44" s="18">
        <f t="shared" si="0"/>
        <v>0.50819672131147542</v>
      </c>
      <c r="H44" s="26"/>
    </row>
    <row r="45" spans="2:8" x14ac:dyDescent="0.25">
      <c r="B45" s="10">
        <v>42829</v>
      </c>
      <c r="C45" s="11" t="s">
        <v>231</v>
      </c>
      <c r="D45" s="16">
        <v>30.5</v>
      </c>
      <c r="E45" s="12">
        <v>42829</v>
      </c>
      <c r="F45" s="25">
        <v>30.8</v>
      </c>
      <c r="G45" s="18">
        <f t="shared" si="0"/>
        <v>-9.8360655737705915E-3</v>
      </c>
      <c r="H45" s="26"/>
    </row>
    <row r="46" spans="2:8" x14ac:dyDescent="0.25">
      <c r="B46" s="10">
        <v>42835</v>
      </c>
      <c r="C46" s="11" t="s">
        <v>239</v>
      </c>
      <c r="D46" s="16">
        <v>32.700000000000003</v>
      </c>
      <c r="E46" s="12">
        <v>42836</v>
      </c>
      <c r="F46" s="25">
        <v>47.5</v>
      </c>
      <c r="G46" s="18">
        <f t="shared" si="0"/>
        <v>-0.45259938837920477</v>
      </c>
      <c r="H46" s="26"/>
    </row>
    <row r="47" spans="2:8" x14ac:dyDescent="0.25">
      <c r="B47" s="10">
        <v>42843</v>
      </c>
      <c r="C47" s="11" t="s">
        <v>245</v>
      </c>
      <c r="D47" s="16">
        <v>171</v>
      </c>
      <c r="E47" s="12">
        <v>42845</v>
      </c>
      <c r="F47" s="25">
        <v>145</v>
      </c>
      <c r="G47" s="18">
        <f t="shared" si="0"/>
        <v>0.15204678362573099</v>
      </c>
      <c r="H47" s="26"/>
    </row>
    <row r="48" spans="2:8" x14ac:dyDescent="0.25">
      <c r="B48" s="10">
        <v>42851</v>
      </c>
      <c r="C48" s="11" t="s">
        <v>261</v>
      </c>
      <c r="D48" s="16">
        <v>37</v>
      </c>
      <c r="E48" s="12">
        <v>42853</v>
      </c>
      <c r="F48" s="25">
        <v>42</v>
      </c>
      <c r="G48" s="18">
        <f t="shared" si="0"/>
        <v>-0.13513513513513509</v>
      </c>
      <c r="H48" s="26"/>
    </row>
    <row r="49" spans="2:8" x14ac:dyDescent="0.25">
      <c r="B49" s="10">
        <v>42857</v>
      </c>
      <c r="C49" s="11" t="s">
        <v>264</v>
      </c>
      <c r="D49" s="16">
        <v>65</v>
      </c>
      <c r="E49" s="12">
        <v>42858</v>
      </c>
      <c r="F49" s="25">
        <v>57</v>
      </c>
      <c r="G49" s="18">
        <f t="shared" si="0"/>
        <v>0.12307692307692308</v>
      </c>
      <c r="H49" s="26"/>
    </row>
    <row r="50" spans="2:8" x14ac:dyDescent="0.25">
      <c r="B50" s="10">
        <v>42865</v>
      </c>
      <c r="C50" s="11" t="s">
        <v>277</v>
      </c>
      <c r="D50" s="16">
        <v>27</v>
      </c>
      <c r="E50" s="12">
        <v>42866</v>
      </c>
      <c r="F50" s="25">
        <v>25.9</v>
      </c>
      <c r="G50" s="18">
        <f t="shared" si="0"/>
        <v>4.0740740740740744E-2</v>
      </c>
      <c r="H50" s="26"/>
    </row>
    <row r="51" spans="2:8" x14ac:dyDescent="0.25">
      <c r="B51" s="10">
        <v>42870</v>
      </c>
      <c r="C51" s="11" t="s">
        <v>286</v>
      </c>
      <c r="D51" s="16">
        <v>27</v>
      </c>
      <c r="E51" s="12">
        <v>42872</v>
      </c>
      <c r="F51" s="25">
        <v>12.5</v>
      </c>
      <c r="G51" s="18">
        <f t="shared" si="0"/>
        <v>0.53703703703703698</v>
      </c>
      <c r="H51" s="26"/>
    </row>
    <row r="52" spans="2:8" x14ac:dyDescent="0.25">
      <c r="B52" s="10">
        <v>42877</v>
      </c>
      <c r="C52" s="11" t="s">
        <v>293</v>
      </c>
      <c r="D52" s="16">
        <v>43.5</v>
      </c>
      <c r="E52" s="12">
        <v>42878</v>
      </c>
      <c r="F52" s="25">
        <v>47</v>
      </c>
      <c r="G52" s="18">
        <f t="shared" si="0"/>
        <v>-8.0459770114942541E-2</v>
      </c>
      <c r="H52" s="26"/>
    </row>
    <row r="53" spans="2:8" x14ac:dyDescent="0.25">
      <c r="B53" s="10">
        <v>42898</v>
      </c>
      <c r="C53" s="11" t="s">
        <v>305</v>
      </c>
      <c r="D53" s="16">
        <v>54</v>
      </c>
      <c r="E53" s="12">
        <v>42898</v>
      </c>
      <c r="F53" s="25">
        <v>83</v>
      </c>
      <c r="G53" s="18">
        <f t="shared" si="0"/>
        <v>-0.53703703703703698</v>
      </c>
      <c r="H53" s="26"/>
    </row>
    <row r="54" spans="2:8" x14ac:dyDescent="0.25">
      <c r="B54" s="10">
        <v>42898</v>
      </c>
      <c r="C54" s="11" t="s">
        <v>309</v>
      </c>
      <c r="D54" s="16">
        <v>107</v>
      </c>
      <c r="E54" s="12">
        <v>42900</v>
      </c>
      <c r="F54" s="25">
        <v>56</v>
      </c>
      <c r="G54" s="18">
        <f t="shared" si="0"/>
        <v>0.47663551401869164</v>
      </c>
      <c r="H54" s="26"/>
    </row>
    <row r="55" spans="2:8" x14ac:dyDescent="0.25">
      <c r="B55" s="10">
        <v>42907</v>
      </c>
      <c r="C55" s="11" t="s">
        <v>321</v>
      </c>
      <c r="D55" s="16">
        <v>71</v>
      </c>
      <c r="E55" s="12">
        <v>42907</v>
      </c>
      <c r="F55" s="25">
        <v>62</v>
      </c>
      <c r="G55" s="18">
        <f t="shared" si="0"/>
        <v>0.12676056338028174</v>
      </c>
      <c r="H55" s="26"/>
    </row>
    <row r="56" spans="2:8" x14ac:dyDescent="0.25">
      <c r="B56" s="10">
        <v>42907</v>
      </c>
      <c r="C56" s="11" t="s">
        <v>321</v>
      </c>
      <c r="D56" s="16">
        <v>66</v>
      </c>
      <c r="E56" s="12">
        <v>42908</v>
      </c>
      <c r="F56" s="25">
        <v>55</v>
      </c>
      <c r="G56" s="18">
        <f t="shared" si="0"/>
        <v>0.16666666666666663</v>
      </c>
      <c r="H56" s="26"/>
    </row>
    <row r="57" spans="2:8" x14ac:dyDescent="0.25">
      <c r="B57" s="10">
        <v>42909</v>
      </c>
      <c r="C57" s="11" t="s">
        <v>321</v>
      </c>
      <c r="D57" s="16">
        <v>37.5</v>
      </c>
      <c r="E57" s="12">
        <v>42914</v>
      </c>
      <c r="F57" s="25">
        <v>18</v>
      </c>
      <c r="G57" s="18">
        <f t="shared" si="0"/>
        <v>0.52</v>
      </c>
      <c r="H57" s="26"/>
    </row>
    <row r="58" spans="2:8" x14ac:dyDescent="0.25">
      <c r="B58" s="10">
        <v>42915</v>
      </c>
      <c r="C58" s="11" t="s">
        <v>309</v>
      </c>
      <c r="D58" s="16">
        <v>76</v>
      </c>
      <c r="E58" s="12">
        <v>42915</v>
      </c>
      <c r="F58" s="25">
        <v>95.5</v>
      </c>
      <c r="G58" s="18">
        <f t="shared" si="0"/>
        <v>-0.25657894736842102</v>
      </c>
      <c r="H58" s="26"/>
    </row>
    <row r="59" spans="2:8" x14ac:dyDescent="0.25">
      <c r="B59" s="10">
        <v>42920</v>
      </c>
      <c r="C59" s="11" t="s">
        <v>344</v>
      </c>
      <c r="D59" s="16">
        <v>61</v>
      </c>
      <c r="E59" s="12">
        <v>42921</v>
      </c>
      <c r="F59" s="25">
        <v>59</v>
      </c>
      <c r="G59" s="18">
        <f t="shared" si="0"/>
        <v>3.2786885245901676E-2</v>
      </c>
      <c r="H59" s="26"/>
    </row>
    <row r="60" spans="2:8" ht="14.45" x14ac:dyDescent="0.3">
      <c r="B60" s="10">
        <v>42921</v>
      </c>
      <c r="C60" s="11" t="s">
        <v>344</v>
      </c>
      <c r="D60" s="16">
        <v>48.8</v>
      </c>
      <c r="E60" s="12">
        <v>42922</v>
      </c>
      <c r="F60" s="25">
        <v>65</v>
      </c>
      <c r="G60" s="18">
        <f t="shared" si="0"/>
        <v>-0.33196721311475419</v>
      </c>
      <c r="H60" s="26"/>
    </row>
    <row r="61" spans="2:8" x14ac:dyDescent="0.25">
      <c r="B61" s="10">
        <v>42926</v>
      </c>
      <c r="C61" s="11" t="s">
        <v>344</v>
      </c>
      <c r="D61" s="16">
        <v>42</v>
      </c>
      <c r="E61" s="12">
        <v>42927</v>
      </c>
      <c r="F61" s="25">
        <v>36.5</v>
      </c>
      <c r="G61" s="18">
        <f t="shared" si="0"/>
        <v>0.13095238095238093</v>
      </c>
      <c r="H61" s="26"/>
    </row>
    <row r="62" spans="2:8" x14ac:dyDescent="0.25">
      <c r="B62" s="10">
        <v>42928</v>
      </c>
      <c r="C62" s="11" t="s">
        <v>344</v>
      </c>
      <c r="D62" s="16">
        <v>23.1</v>
      </c>
      <c r="E62" s="12">
        <v>42929</v>
      </c>
      <c r="F62" s="25">
        <v>5.0999999999999996</v>
      </c>
      <c r="G62" s="18">
        <f t="shared" si="0"/>
        <v>0.77922077922077926</v>
      </c>
      <c r="H62" s="26"/>
    </row>
    <row r="63" spans="2:8" x14ac:dyDescent="0.25">
      <c r="B63" s="10">
        <v>42929</v>
      </c>
      <c r="C63" s="11" t="s">
        <v>309</v>
      </c>
      <c r="D63" s="16">
        <v>19.5</v>
      </c>
      <c r="E63" s="12">
        <v>42933</v>
      </c>
      <c r="F63" s="25">
        <v>8</v>
      </c>
      <c r="G63" s="18">
        <f t="shared" si="0"/>
        <v>0.58974358974358976</v>
      </c>
      <c r="H63" s="26"/>
    </row>
    <row r="64" spans="2:8" x14ac:dyDescent="0.25">
      <c r="B64" s="10">
        <v>42935</v>
      </c>
      <c r="C64" s="11" t="s">
        <v>360</v>
      </c>
      <c r="D64" s="16">
        <v>61</v>
      </c>
      <c r="E64" s="12">
        <v>42936</v>
      </c>
      <c r="F64" s="25">
        <v>70</v>
      </c>
      <c r="G64" s="18">
        <f t="shared" si="0"/>
        <v>-0.14754098360655732</v>
      </c>
      <c r="H64" s="26"/>
    </row>
    <row r="65" spans="2:8" ht="14.45" x14ac:dyDescent="0.3">
      <c r="B65" s="10">
        <v>42936</v>
      </c>
      <c r="C65" s="11" t="s">
        <v>362</v>
      </c>
      <c r="D65" s="16">
        <v>31.5</v>
      </c>
      <c r="E65" s="12">
        <v>42940</v>
      </c>
      <c r="F65" s="25">
        <v>8.6</v>
      </c>
      <c r="G65" s="18">
        <f t="shared" si="0"/>
        <v>0.72698412698412707</v>
      </c>
      <c r="H65" s="26"/>
    </row>
    <row r="66" spans="2:8" x14ac:dyDescent="0.25">
      <c r="B66" s="10">
        <v>42943</v>
      </c>
      <c r="C66" s="11" t="s">
        <v>374</v>
      </c>
      <c r="D66" s="16">
        <v>71</v>
      </c>
      <c r="E66" s="12">
        <v>42943</v>
      </c>
      <c r="F66" s="25">
        <v>58</v>
      </c>
      <c r="G66" s="18">
        <f t="shared" si="0"/>
        <v>0.18309859154929575</v>
      </c>
      <c r="H66" s="26"/>
    </row>
    <row r="67" spans="2:8" x14ac:dyDescent="0.25">
      <c r="B67" s="10">
        <v>42944</v>
      </c>
      <c r="C67" s="11" t="s">
        <v>379</v>
      </c>
      <c r="D67" s="16">
        <v>70</v>
      </c>
      <c r="E67" s="12">
        <v>42947</v>
      </c>
      <c r="F67" s="25">
        <v>64.5</v>
      </c>
      <c r="G67" s="18">
        <f t="shared" si="0"/>
        <v>7.8571428571428625E-2</v>
      </c>
      <c r="H67" s="26"/>
    </row>
    <row r="68" spans="2:8" x14ac:dyDescent="0.25">
      <c r="B68" s="10">
        <v>42948</v>
      </c>
      <c r="C68" s="11" t="s">
        <v>381</v>
      </c>
      <c r="D68" s="16">
        <v>77.400000000000006</v>
      </c>
      <c r="E68" s="12">
        <v>42948</v>
      </c>
      <c r="F68" s="25">
        <v>48.7</v>
      </c>
      <c r="G68" s="18">
        <f t="shared" si="0"/>
        <v>0.37080103359173122</v>
      </c>
      <c r="H68" s="26"/>
    </row>
    <row r="69" spans="2:8" x14ac:dyDescent="0.25">
      <c r="B69" s="10">
        <v>42951</v>
      </c>
      <c r="C69" s="11" t="s">
        <v>379</v>
      </c>
      <c r="D69" s="16">
        <v>32.5</v>
      </c>
      <c r="E69" s="12">
        <v>42951</v>
      </c>
      <c r="F69" s="25">
        <v>48</v>
      </c>
      <c r="G69" s="18">
        <f t="shared" si="0"/>
        <v>-0.47692307692307701</v>
      </c>
      <c r="H69" s="26"/>
    </row>
    <row r="70" spans="2:8" x14ac:dyDescent="0.25">
      <c r="B70" s="10">
        <v>42955</v>
      </c>
      <c r="C70" s="11" t="s">
        <v>379</v>
      </c>
      <c r="D70" s="16">
        <v>41</v>
      </c>
      <c r="E70" s="12">
        <v>42955</v>
      </c>
      <c r="F70" s="25">
        <v>60</v>
      </c>
      <c r="G70" s="18">
        <f t="shared" si="0"/>
        <v>-0.46341463414634143</v>
      </c>
      <c r="H70" s="26"/>
    </row>
    <row r="71" spans="2:8" x14ac:dyDescent="0.25">
      <c r="B71" s="10">
        <v>42956</v>
      </c>
      <c r="C71" s="11" t="s">
        <v>379</v>
      </c>
      <c r="D71" s="16">
        <v>35</v>
      </c>
      <c r="E71" s="12">
        <v>42957</v>
      </c>
      <c r="F71" s="25">
        <v>28.2</v>
      </c>
      <c r="G71" s="18">
        <f t="shared" si="0"/>
        <v>0.19428571428571428</v>
      </c>
      <c r="H71" s="26"/>
    </row>
    <row r="72" spans="2:8" x14ac:dyDescent="0.25">
      <c r="B72" s="10">
        <v>42961</v>
      </c>
      <c r="C72" s="11" t="s">
        <v>406</v>
      </c>
      <c r="D72" s="16">
        <v>71</v>
      </c>
      <c r="E72" s="12">
        <v>42963</v>
      </c>
      <c r="F72" s="25">
        <v>93</v>
      </c>
      <c r="G72" s="18">
        <f t="shared" si="0"/>
        <v>-0.3098591549295775</v>
      </c>
      <c r="H72" s="26"/>
    </row>
    <row r="73" spans="2:8" x14ac:dyDescent="0.25">
      <c r="B73" s="10">
        <v>42965</v>
      </c>
      <c r="C73" s="11" t="s">
        <v>406</v>
      </c>
      <c r="D73" s="16">
        <v>55</v>
      </c>
      <c r="E73" s="12">
        <v>42965</v>
      </c>
      <c r="F73" s="25">
        <v>57</v>
      </c>
      <c r="G73" s="18">
        <f t="shared" si="0"/>
        <v>-3.6363636363636376E-2</v>
      </c>
      <c r="H73" s="26"/>
    </row>
    <row r="74" spans="2:8" x14ac:dyDescent="0.25">
      <c r="B74" s="10">
        <v>42975</v>
      </c>
      <c r="C74" s="11" t="s">
        <v>406</v>
      </c>
      <c r="D74" s="16">
        <v>30</v>
      </c>
      <c r="E74" s="12">
        <v>42975</v>
      </c>
      <c r="F74" s="25">
        <v>34.200000000000003</v>
      </c>
      <c r="G74" s="18">
        <f t="shared" si="0"/>
        <v>-0.14000000000000012</v>
      </c>
      <c r="H74" s="26"/>
    </row>
    <row r="75" spans="2:8" x14ac:dyDescent="0.25">
      <c r="B75" s="10">
        <v>42976</v>
      </c>
      <c r="C75" s="11" t="s">
        <v>432</v>
      </c>
      <c r="D75" s="16">
        <v>64</v>
      </c>
      <c r="E75" s="12">
        <v>42976</v>
      </c>
      <c r="F75" s="25">
        <v>40.299999999999997</v>
      </c>
      <c r="G75" s="18">
        <f t="shared" si="0"/>
        <v>0.37031250000000004</v>
      </c>
      <c r="H75" s="26"/>
    </row>
    <row r="76" spans="2:8" ht="14.45" x14ac:dyDescent="0.3">
      <c r="B76" s="10">
        <v>42976</v>
      </c>
      <c r="C76" s="11" t="s">
        <v>434</v>
      </c>
      <c r="D76" s="16">
        <v>105</v>
      </c>
      <c r="E76" s="12">
        <v>42977</v>
      </c>
      <c r="F76" s="25">
        <v>152</v>
      </c>
      <c r="G76" s="18">
        <f t="shared" si="0"/>
        <v>-0.44761904761904758</v>
      </c>
      <c r="H76" s="26"/>
    </row>
    <row r="77" spans="2:8" x14ac:dyDescent="0.25">
      <c r="B77" s="10">
        <v>42997</v>
      </c>
      <c r="C77" s="11" t="s">
        <v>465</v>
      </c>
      <c r="D77" s="16">
        <v>42.7</v>
      </c>
      <c r="E77" s="12">
        <v>42998</v>
      </c>
      <c r="F77" s="25">
        <v>42</v>
      </c>
      <c r="G77" s="18">
        <f t="shared" ref="G77:G94" si="1">(F77/D77-1)*-1</f>
        <v>1.6393442622950838E-2</v>
      </c>
      <c r="H77" s="26"/>
    </row>
    <row r="78" spans="2:8" x14ac:dyDescent="0.25">
      <c r="B78" s="10">
        <v>43012</v>
      </c>
      <c r="C78" s="11" t="s">
        <v>476</v>
      </c>
      <c r="D78" s="16">
        <v>34.5</v>
      </c>
      <c r="E78" s="12">
        <v>43012</v>
      </c>
      <c r="F78" s="25">
        <v>25.3</v>
      </c>
      <c r="G78" s="18">
        <f t="shared" si="1"/>
        <v>0.26666666666666661</v>
      </c>
      <c r="H78" s="26"/>
    </row>
    <row r="79" spans="2:8" x14ac:dyDescent="0.25">
      <c r="B79" s="10">
        <v>43032</v>
      </c>
      <c r="C79" s="11" t="s">
        <v>503</v>
      </c>
      <c r="D79" s="16">
        <v>45</v>
      </c>
      <c r="E79" s="12">
        <v>43032</v>
      </c>
      <c r="F79" s="25">
        <v>58</v>
      </c>
      <c r="G79" s="18">
        <f t="shared" si="1"/>
        <v>-0.28888888888888897</v>
      </c>
      <c r="H79" s="26"/>
    </row>
    <row r="80" spans="2:8" x14ac:dyDescent="0.25">
      <c r="B80" s="10">
        <v>43042</v>
      </c>
      <c r="C80" s="11" t="s">
        <v>518</v>
      </c>
      <c r="D80" s="16">
        <v>53</v>
      </c>
      <c r="E80" s="12">
        <v>39393</v>
      </c>
      <c r="F80" s="25">
        <v>57.2</v>
      </c>
      <c r="G80" s="18">
        <f t="shared" si="1"/>
        <v>-7.9245283018867907E-2</v>
      </c>
      <c r="H80" s="26"/>
    </row>
    <row r="81" spans="2:8" x14ac:dyDescent="0.25">
      <c r="B81" s="10">
        <v>43046</v>
      </c>
      <c r="C81" s="11" t="s">
        <v>525</v>
      </c>
      <c r="D81" s="16">
        <v>32</v>
      </c>
      <c r="E81" s="12">
        <v>43046</v>
      </c>
      <c r="F81" s="25">
        <v>26.6</v>
      </c>
      <c r="G81" s="18">
        <f t="shared" si="1"/>
        <v>0.16874999999999996</v>
      </c>
      <c r="H81" s="26"/>
    </row>
    <row r="82" spans="2:8" x14ac:dyDescent="0.25">
      <c r="B82" s="10">
        <v>43052</v>
      </c>
      <c r="C82" s="11" t="s">
        <v>536</v>
      </c>
      <c r="D82" s="16">
        <v>103.8</v>
      </c>
      <c r="E82" s="12">
        <v>43052</v>
      </c>
      <c r="F82" s="25">
        <v>120</v>
      </c>
      <c r="G82" s="18">
        <f t="shared" si="1"/>
        <v>-0.1560693641618498</v>
      </c>
      <c r="H82" s="26"/>
    </row>
    <row r="83" spans="2:8" x14ac:dyDescent="0.25">
      <c r="B83" s="10">
        <v>43060</v>
      </c>
      <c r="C83" s="11" t="s">
        <v>536</v>
      </c>
      <c r="D83" s="16">
        <v>45.7</v>
      </c>
      <c r="E83" s="12">
        <v>43061</v>
      </c>
      <c r="F83" s="25">
        <v>43</v>
      </c>
      <c r="G83" s="18">
        <f t="shared" si="1"/>
        <v>5.9080962800875381E-2</v>
      </c>
      <c r="H83" s="26"/>
    </row>
    <row r="84" spans="2:8" x14ac:dyDescent="0.25">
      <c r="B84" s="10">
        <v>43061</v>
      </c>
      <c r="C84" s="11" t="s">
        <v>561</v>
      </c>
      <c r="D84" s="16">
        <v>27.1</v>
      </c>
      <c r="E84" s="12">
        <v>43061</v>
      </c>
      <c r="F84" s="25">
        <v>25.4</v>
      </c>
      <c r="G84" s="18">
        <f t="shared" si="1"/>
        <v>6.2730627306273212E-2</v>
      </c>
      <c r="H84" s="26"/>
    </row>
    <row r="85" spans="2:8" x14ac:dyDescent="0.25">
      <c r="B85" s="10">
        <v>43062</v>
      </c>
      <c r="C85" s="11" t="s">
        <v>568</v>
      </c>
      <c r="D85" s="16">
        <v>60.5</v>
      </c>
      <c r="E85" s="12">
        <v>43063</v>
      </c>
      <c r="F85" s="25">
        <v>64.2</v>
      </c>
      <c r="G85" s="18">
        <f t="shared" si="1"/>
        <v>-6.1157024793388581E-2</v>
      </c>
      <c r="H85" s="26"/>
    </row>
    <row r="86" spans="2:8" x14ac:dyDescent="0.25">
      <c r="B86" s="10">
        <v>43063</v>
      </c>
      <c r="C86" s="11" t="s">
        <v>571</v>
      </c>
      <c r="D86" s="16">
        <v>40</v>
      </c>
      <c r="E86" s="12">
        <v>43066</v>
      </c>
      <c r="F86" s="25">
        <v>37</v>
      </c>
      <c r="G86" s="18">
        <f t="shared" si="1"/>
        <v>7.4999999999999956E-2</v>
      </c>
      <c r="H86" s="26"/>
    </row>
    <row r="87" spans="2:8" x14ac:dyDescent="0.25">
      <c r="B87" s="10">
        <v>43066</v>
      </c>
      <c r="C87" s="11" t="s">
        <v>575</v>
      </c>
      <c r="D87" s="16">
        <v>54</v>
      </c>
      <c r="E87" s="12">
        <v>43068</v>
      </c>
      <c r="F87" s="25">
        <v>67</v>
      </c>
      <c r="G87" s="18">
        <f t="shared" si="1"/>
        <v>-0.2407407407407407</v>
      </c>
      <c r="H87" s="26"/>
    </row>
    <row r="88" spans="2:8" x14ac:dyDescent="0.25">
      <c r="B88" s="10">
        <v>43068</v>
      </c>
      <c r="C88" s="11" t="s">
        <v>571</v>
      </c>
      <c r="D88" s="16">
        <v>33</v>
      </c>
      <c r="E88" s="12">
        <v>43069</v>
      </c>
      <c r="F88" s="25">
        <v>21</v>
      </c>
      <c r="G88" s="18">
        <f t="shared" si="1"/>
        <v>0.36363636363636365</v>
      </c>
      <c r="H88" s="26"/>
    </row>
    <row r="89" spans="2:8" x14ac:dyDescent="0.25">
      <c r="B89" s="10">
        <v>43069</v>
      </c>
      <c r="C89" s="11" t="s">
        <v>575</v>
      </c>
      <c r="D89" s="16">
        <v>48</v>
      </c>
      <c r="E89" s="12">
        <v>43070</v>
      </c>
      <c r="F89" s="25">
        <v>20</v>
      </c>
      <c r="G89" s="18">
        <f t="shared" si="1"/>
        <v>0.58333333333333326</v>
      </c>
      <c r="H89" s="26"/>
    </row>
    <row r="90" spans="2:8" x14ac:dyDescent="0.25">
      <c r="B90" s="10">
        <v>43073</v>
      </c>
      <c r="C90" s="11" t="s">
        <v>575</v>
      </c>
      <c r="D90" s="16">
        <v>26</v>
      </c>
      <c r="E90" s="12">
        <v>43073</v>
      </c>
      <c r="F90" s="25">
        <v>36</v>
      </c>
      <c r="G90" s="18">
        <f t="shared" si="1"/>
        <v>-0.38461538461538458</v>
      </c>
      <c r="H90" s="26"/>
    </row>
    <row r="91" spans="2:8" x14ac:dyDescent="0.25">
      <c r="B91" s="10">
        <v>43075</v>
      </c>
      <c r="C91" s="11" t="s">
        <v>568</v>
      </c>
      <c r="D91" s="16">
        <v>21.5</v>
      </c>
      <c r="E91" s="12">
        <v>43075</v>
      </c>
      <c r="F91" s="25">
        <v>30</v>
      </c>
      <c r="G91" s="18">
        <f t="shared" si="1"/>
        <v>-0.39534883720930236</v>
      </c>
      <c r="H91" s="26"/>
    </row>
    <row r="92" spans="2:8" x14ac:dyDescent="0.25">
      <c r="B92" s="10">
        <v>43075</v>
      </c>
      <c r="C92" s="11" t="s">
        <v>568</v>
      </c>
      <c r="D92" s="16">
        <v>37</v>
      </c>
      <c r="E92" s="12">
        <v>43077</v>
      </c>
      <c r="F92" s="25">
        <v>71</v>
      </c>
      <c r="G92" s="18">
        <f t="shared" si="1"/>
        <v>-0.91891891891891886</v>
      </c>
      <c r="H92" s="26"/>
    </row>
    <row r="93" spans="2:8" x14ac:dyDescent="0.25">
      <c r="B93" s="10">
        <v>43080</v>
      </c>
      <c r="C93" s="11" t="s">
        <v>595</v>
      </c>
      <c r="D93" s="16">
        <v>53</v>
      </c>
      <c r="E93" s="12">
        <v>43081</v>
      </c>
      <c r="F93" s="25">
        <v>36.799999999999997</v>
      </c>
      <c r="G93" s="18">
        <f t="shared" si="1"/>
        <v>0.30566037735849061</v>
      </c>
      <c r="H93" s="26"/>
    </row>
    <row r="94" spans="2:8" x14ac:dyDescent="0.25">
      <c r="B94" s="10">
        <v>43083</v>
      </c>
      <c r="C94" s="11" t="s">
        <v>601</v>
      </c>
      <c r="D94" s="16">
        <v>46</v>
      </c>
      <c r="E94" s="12">
        <v>43083</v>
      </c>
      <c r="F94" s="25">
        <v>40</v>
      </c>
      <c r="G94" s="18">
        <f t="shared" si="1"/>
        <v>0.13043478260869568</v>
      </c>
      <c r="H94" s="26"/>
    </row>
    <row r="95" spans="2:8" x14ac:dyDescent="0.25">
      <c r="B95" s="10"/>
      <c r="C95" s="11"/>
      <c r="D95" s="16"/>
      <c r="E95" s="12"/>
      <c r="F95" s="25"/>
      <c r="G95" s="18"/>
      <c r="H95" s="26"/>
    </row>
    <row r="96" spans="2:8" ht="15.75" customHeight="1" x14ac:dyDescent="0.25">
      <c r="B96" s="10"/>
      <c r="C96" s="13"/>
      <c r="D96" s="19" t="s">
        <v>1</v>
      </c>
      <c r="E96" s="12" t="s">
        <v>1</v>
      </c>
      <c r="F96" s="21" t="s">
        <v>1</v>
      </c>
      <c r="G96" s="18"/>
      <c r="H96" s="14"/>
    </row>
    <row r="97" spans="2:8" ht="15.75" thickBot="1" x14ac:dyDescent="0.3">
      <c r="B97" s="27"/>
      <c r="C97" s="28" t="s">
        <v>36</v>
      </c>
      <c r="D97" s="29"/>
      <c r="E97" s="30" t="s">
        <v>11</v>
      </c>
      <c r="F97" s="31" t="s">
        <v>9</v>
      </c>
      <c r="G97" s="32">
        <f>SUM(G11:G96)/82</f>
        <v>4.1198945416030808E-2</v>
      </c>
      <c r="H97" s="33"/>
    </row>
    <row r="98" spans="2:8" ht="15.75" thickBot="1" x14ac:dyDescent="0.3">
      <c r="B98" s="27"/>
      <c r="C98" s="28" t="s">
        <v>37</v>
      </c>
      <c r="D98" s="29"/>
      <c r="E98" s="30" t="s">
        <v>11</v>
      </c>
      <c r="F98" s="31" t="s">
        <v>9</v>
      </c>
      <c r="G98" s="32">
        <f>SUM(G12:G96)</f>
        <v>3.3783135241145263</v>
      </c>
      <c r="H98" s="33"/>
    </row>
    <row r="99" spans="2:8" x14ac:dyDescent="0.25">
      <c r="B99" s="59"/>
      <c r="D99" s="50" t="s">
        <v>1</v>
      </c>
      <c r="E99" s="59"/>
      <c r="H99" s="60" t="s">
        <v>1</v>
      </c>
    </row>
    <row r="102" spans="2:8" x14ac:dyDescent="0.25">
      <c r="D102" s="11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Hebelprodukte</vt:lpstr>
      <vt:lpstr>Stillhalter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Hans-Jürgen</cp:lastModifiedBy>
  <cp:lastPrinted>2013-01-02T07:55:27Z</cp:lastPrinted>
  <dcterms:created xsi:type="dcterms:W3CDTF">2011-01-17T07:42:08Z</dcterms:created>
  <dcterms:modified xsi:type="dcterms:W3CDTF">2018-01-02T10:18:07Z</dcterms:modified>
</cp:coreProperties>
</file>