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5895" windowWidth="12075" windowHeight="4785"/>
  </bookViews>
  <sheets>
    <sheet name="Hebelprodukte" sheetId="2" r:id="rId1"/>
    <sheet name="Stillhalter" sheetId="3" r:id="rId2"/>
  </sheets>
  <calcPr calcId="145621"/>
</workbook>
</file>

<file path=xl/calcChain.xml><?xml version="1.0" encoding="utf-8"?>
<calcChain xmlns="http://schemas.openxmlformats.org/spreadsheetml/2006/main">
  <c r="I187" i="2" l="1"/>
  <c r="H187" i="2"/>
  <c r="I186" i="2"/>
  <c r="H186" i="2"/>
  <c r="I435" i="2"/>
  <c r="H435" i="2"/>
  <c r="G142" i="3" l="1"/>
  <c r="I667" i="2"/>
  <c r="H667" i="2"/>
  <c r="I654" i="2"/>
  <c r="H654" i="2"/>
  <c r="G134" i="3"/>
  <c r="G132" i="3"/>
  <c r="I185" i="2" l="1"/>
  <c r="H185" i="2"/>
  <c r="G131" i="3"/>
  <c r="I666" i="2"/>
  <c r="H666" i="2"/>
  <c r="I653" i="2"/>
  <c r="H653" i="2"/>
  <c r="I184" i="2"/>
  <c r="H184" i="2"/>
  <c r="I373" i="2" l="1"/>
  <c r="H373" i="2"/>
  <c r="I665" i="2"/>
  <c r="H665" i="2"/>
  <c r="I643" i="2" l="1"/>
  <c r="I642" i="2"/>
  <c r="I372" i="2" l="1"/>
  <c r="H372" i="2"/>
  <c r="I371" i="2"/>
  <c r="H371" i="2"/>
  <c r="I183" i="2" l="1"/>
  <c r="H183" i="2"/>
  <c r="I652" i="2" l="1"/>
  <c r="H652" i="2"/>
  <c r="I651" i="2"/>
  <c r="H651" i="2"/>
  <c r="I227" i="2" l="1"/>
  <c r="H227" i="2"/>
  <c r="G130" i="3"/>
  <c r="G135" i="3" s="1"/>
  <c r="I182" i="2"/>
  <c r="H182" i="2"/>
  <c r="G129" i="3"/>
  <c r="I650" i="2"/>
  <c r="H650" i="2"/>
  <c r="I649" i="2"/>
  <c r="H649" i="2"/>
  <c r="I434" i="2"/>
  <c r="H434" i="2"/>
  <c r="I433" i="2"/>
  <c r="H433" i="2"/>
  <c r="I648" i="2" l="1"/>
  <c r="H648" i="2"/>
  <c r="I181" i="2"/>
  <c r="H181" i="2"/>
  <c r="G128" i="3"/>
  <c r="I180" i="2"/>
  <c r="H180" i="2"/>
  <c r="G127" i="3" l="1"/>
  <c r="I647" i="2"/>
  <c r="H647" i="2"/>
  <c r="I179" i="2"/>
  <c r="H179" i="2"/>
  <c r="I432" i="2" l="1"/>
  <c r="H432" i="2"/>
  <c r="I178" i="2"/>
  <c r="H178" i="2"/>
  <c r="I646" i="2"/>
  <c r="H646" i="2"/>
  <c r="I645" i="2" l="1"/>
  <c r="H645" i="2"/>
  <c r="I664" i="2" l="1"/>
  <c r="H664" i="2"/>
  <c r="G126" i="3"/>
  <c r="I177" i="2" l="1"/>
  <c r="H177" i="2"/>
  <c r="I264" i="2"/>
  <c r="H264" i="2"/>
  <c r="I459" i="2"/>
  <c r="H459" i="2"/>
  <c r="I370" i="2" l="1"/>
  <c r="H370" i="2"/>
  <c r="I176" i="2" l="1"/>
  <c r="H176" i="2"/>
  <c r="G125" i="3" l="1"/>
  <c r="I175" i="2"/>
  <c r="H175" i="2"/>
  <c r="I226" i="2"/>
  <c r="H226" i="2"/>
  <c r="I644" i="2" l="1"/>
  <c r="H644" i="2"/>
  <c r="H643" i="2"/>
  <c r="H642" i="2"/>
  <c r="I369" i="2" l="1"/>
  <c r="H369" i="2"/>
  <c r="I368" i="2" l="1"/>
  <c r="H368" i="2"/>
  <c r="G124" i="3"/>
  <c r="I367" i="2"/>
  <c r="H367" i="2"/>
  <c r="I174" i="2"/>
  <c r="H174" i="2"/>
  <c r="I431" i="2" l="1"/>
  <c r="H431" i="2"/>
  <c r="I430" i="2"/>
  <c r="H430" i="2"/>
  <c r="G123" i="3"/>
  <c r="I173" i="2"/>
  <c r="H173" i="2"/>
  <c r="I172" i="2" l="1"/>
  <c r="H172" i="2"/>
  <c r="I225" i="2"/>
  <c r="H225" i="2"/>
  <c r="I366" i="2"/>
  <c r="H366" i="2"/>
  <c r="G122" i="3"/>
  <c r="I263" i="2" l="1"/>
  <c r="H263" i="2"/>
  <c r="I171" i="2"/>
  <c r="H171" i="2"/>
  <c r="G121" i="3"/>
  <c r="I365" i="2" l="1"/>
  <c r="H365" i="2"/>
  <c r="H641" i="2" l="1"/>
  <c r="H640" i="2"/>
  <c r="G120" i="3"/>
  <c r="I170" i="2"/>
  <c r="H170" i="2"/>
  <c r="I224" i="2"/>
  <c r="H224" i="2"/>
  <c r="G119" i="3" l="1"/>
  <c r="I169" i="2"/>
  <c r="H169" i="2"/>
  <c r="I429" i="2" l="1"/>
  <c r="H429" i="2"/>
  <c r="I458" i="2"/>
  <c r="H458" i="2"/>
  <c r="I223" i="2" l="1"/>
  <c r="H223" i="2"/>
  <c r="I222" i="2"/>
  <c r="H222" i="2"/>
  <c r="I364" i="2" l="1"/>
  <c r="H364" i="2"/>
  <c r="I168" i="2"/>
  <c r="H168" i="2"/>
  <c r="G118" i="3"/>
  <c r="G117" i="3" l="1"/>
  <c r="I167" i="2"/>
  <c r="H167" i="2"/>
  <c r="I638" i="2" l="1"/>
  <c r="H638" i="2"/>
  <c r="I166" i="2"/>
  <c r="H166" i="2"/>
  <c r="G116" i="3"/>
  <c r="I363" i="2" l="1"/>
  <c r="H363" i="2"/>
  <c r="I637" i="2" l="1"/>
  <c r="H637" i="2"/>
  <c r="I262" i="2"/>
  <c r="H262" i="2"/>
  <c r="G115" i="3" l="1"/>
  <c r="I165" i="2" l="1"/>
  <c r="H165" i="2"/>
  <c r="I428" i="2"/>
  <c r="H428" i="2"/>
  <c r="I164" i="2"/>
  <c r="H164" i="2"/>
  <c r="I636" i="2"/>
  <c r="H636" i="2"/>
  <c r="G114" i="3" l="1"/>
  <c r="I457" i="2"/>
  <c r="H457" i="2"/>
  <c r="I163" i="2"/>
  <c r="H163" i="2"/>
  <c r="I362" i="2" l="1"/>
  <c r="H362" i="2"/>
  <c r="G113" i="3" l="1"/>
  <c r="I162" i="2"/>
  <c r="H162" i="2"/>
  <c r="I635" i="2"/>
  <c r="H635" i="2"/>
  <c r="I634" i="2"/>
  <c r="H634" i="2"/>
  <c r="G112" i="3" l="1"/>
  <c r="I161" i="2"/>
  <c r="H161" i="2"/>
  <c r="I633" i="2" l="1"/>
  <c r="H633" i="2"/>
  <c r="G111" i="3" l="1"/>
  <c r="I160" i="2"/>
  <c r="H160" i="2"/>
  <c r="I427" i="2"/>
  <c r="H427" i="2"/>
  <c r="I632" i="2" l="1"/>
  <c r="H632" i="2"/>
  <c r="G110" i="3"/>
  <c r="I159" i="2"/>
  <c r="H159" i="2"/>
  <c r="I631" i="2" l="1"/>
  <c r="H631" i="2"/>
  <c r="I630" i="2"/>
  <c r="H630" i="2"/>
  <c r="I629" i="2"/>
  <c r="H629" i="2"/>
  <c r="I426" i="2"/>
  <c r="H426" i="2"/>
  <c r="I361" i="2"/>
  <c r="H361" i="2"/>
  <c r="I261" i="2"/>
  <c r="H261" i="2"/>
  <c r="I158" i="2"/>
  <c r="H158" i="2"/>
  <c r="I157" i="2" l="1"/>
  <c r="H157" i="2"/>
  <c r="I360" i="2"/>
  <c r="H360" i="2"/>
  <c r="I628" i="2" l="1"/>
  <c r="H628" i="2"/>
  <c r="G109" i="3"/>
  <c r="I156" i="2" l="1"/>
  <c r="H156" i="2"/>
  <c r="I456" i="2" l="1"/>
  <c r="H456" i="2"/>
  <c r="I155" i="2" l="1"/>
  <c r="H155" i="2"/>
  <c r="I359" i="2"/>
  <c r="H359" i="2"/>
  <c r="I221" i="2"/>
  <c r="H221" i="2"/>
  <c r="I154" i="2"/>
  <c r="H154" i="2"/>
  <c r="I501" i="2" l="1"/>
  <c r="H501" i="2"/>
  <c r="I260" i="2"/>
  <c r="H260" i="2"/>
  <c r="I153" i="2" l="1"/>
  <c r="H153" i="2"/>
  <c r="I627" i="2"/>
  <c r="H627" i="2"/>
  <c r="G108" i="3"/>
  <c r="I152" i="2" l="1"/>
  <c r="H152" i="2"/>
  <c r="I358" i="2" l="1"/>
  <c r="H358" i="2"/>
  <c r="I357" i="2"/>
  <c r="H357" i="2"/>
  <c r="I626" i="2"/>
  <c r="H626" i="2"/>
  <c r="I151" i="2"/>
  <c r="H151" i="2"/>
  <c r="I669" i="2" l="1"/>
  <c r="I425" i="2"/>
  <c r="H425" i="2"/>
  <c r="I356" i="2"/>
  <c r="H356" i="2"/>
  <c r="I625" i="2" l="1"/>
  <c r="H625" i="2"/>
  <c r="G107" i="3"/>
  <c r="I624" i="2"/>
  <c r="H624" i="2"/>
  <c r="I623" i="2"/>
  <c r="H623" i="2"/>
  <c r="I150" i="2"/>
  <c r="H150" i="2"/>
  <c r="I622" i="2" l="1"/>
  <c r="H622" i="2"/>
  <c r="I500" i="2"/>
  <c r="H500" i="2"/>
  <c r="I149" i="2" l="1"/>
  <c r="H149" i="2"/>
  <c r="I621" i="2"/>
  <c r="H621" i="2"/>
  <c r="I148" i="2"/>
  <c r="H148" i="2"/>
  <c r="I455" i="2"/>
  <c r="H455" i="2"/>
  <c r="I259" i="2"/>
  <c r="H259" i="2"/>
  <c r="G106" i="3"/>
  <c r="I220" i="2" l="1"/>
  <c r="H220" i="2"/>
  <c r="G105" i="3"/>
  <c r="I147" i="2"/>
  <c r="H147" i="2"/>
  <c r="I146" i="2" l="1"/>
  <c r="H146" i="2"/>
  <c r="G104" i="3"/>
  <c r="I620" i="2" l="1"/>
  <c r="H620" i="2"/>
  <c r="I145" i="2" l="1"/>
  <c r="H145" i="2"/>
  <c r="G103" i="3"/>
  <c r="G102" i="3"/>
  <c r="I499" i="2"/>
  <c r="H499" i="2"/>
  <c r="I355" i="2"/>
  <c r="H355" i="2"/>
  <c r="I144" i="2"/>
  <c r="H144" i="2"/>
  <c r="I498" i="2"/>
  <c r="H498" i="2"/>
  <c r="I619" i="2"/>
  <c r="H619" i="2"/>
  <c r="I354" i="2" l="1"/>
  <c r="H354" i="2"/>
  <c r="I353" i="2" l="1"/>
  <c r="H353" i="2"/>
  <c r="I497" i="2"/>
  <c r="H497" i="2"/>
  <c r="I618" i="2"/>
  <c r="H618" i="2"/>
  <c r="I617" i="2"/>
  <c r="H617" i="2"/>
  <c r="I616" i="2"/>
  <c r="H616" i="2"/>
  <c r="G101" i="3"/>
  <c r="I143" i="2"/>
  <c r="H143" i="2"/>
  <c r="I142" i="2"/>
  <c r="H142" i="2"/>
  <c r="G100" i="3"/>
  <c r="I496" i="2" l="1"/>
  <c r="H496" i="2"/>
  <c r="I495" i="2"/>
  <c r="H495" i="2"/>
  <c r="I424" i="2"/>
  <c r="H424" i="2"/>
  <c r="I141" i="2"/>
  <c r="H141" i="2"/>
  <c r="G99" i="3"/>
  <c r="I258" i="2"/>
  <c r="H258" i="2"/>
  <c r="I615" i="2" l="1"/>
  <c r="H615" i="2"/>
  <c r="I257" i="2" l="1"/>
  <c r="H257" i="2"/>
  <c r="I219" i="2"/>
  <c r="H219" i="2"/>
  <c r="I352" i="2" l="1"/>
  <c r="H352" i="2"/>
  <c r="I140" i="2" l="1"/>
  <c r="H140" i="2"/>
  <c r="I614" i="2"/>
  <c r="H614" i="2"/>
  <c r="I139" i="2" l="1"/>
  <c r="H139" i="2"/>
  <c r="G98" i="3"/>
  <c r="I613" i="2"/>
  <c r="H613" i="2"/>
  <c r="I138" i="2"/>
  <c r="H138" i="2"/>
  <c r="G97" i="3" l="1"/>
  <c r="I137" i="2"/>
  <c r="H137" i="2"/>
  <c r="I351" i="2"/>
  <c r="H351" i="2"/>
  <c r="I136" i="2" l="1"/>
  <c r="H136" i="2"/>
  <c r="G96" i="3"/>
  <c r="I612" i="2"/>
  <c r="H612" i="2"/>
  <c r="I611" i="2"/>
  <c r="H611" i="2"/>
  <c r="G95" i="3" l="1"/>
  <c r="I135" i="2"/>
  <c r="H135" i="2"/>
  <c r="I350" i="2"/>
  <c r="H350" i="2"/>
  <c r="I349" i="2"/>
  <c r="H349" i="2"/>
  <c r="I256" i="2"/>
  <c r="H256" i="2"/>
  <c r="I423" i="2" l="1"/>
  <c r="H423" i="2"/>
  <c r="I134" i="2" l="1"/>
  <c r="H134" i="2"/>
  <c r="G94" i="3"/>
  <c r="G93" i="3"/>
  <c r="I133" i="2"/>
  <c r="H133" i="2"/>
  <c r="I610" i="2"/>
  <c r="H610" i="2"/>
  <c r="I218" i="2" l="1"/>
  <c r="H218" i="2"/>
  <c r="I348" i="2"/>
  <c r="H348" i="2"/>
  <c r="I454" i="2" l="1"/>
  <c r="H454" i="2"/>
  <c r="I132" i="2" l="1"/>
  <c r="H132" i="2"/>
  <c r="I609" i="2" l="1"/>
  <c r="H609" i="2"/>
  <c r="I608" i="2"/>
  <c r="H608" i="2"/>
  <c r="I217" i="2"/>
  <c r="H217" i="2"/>
  <c r="I131" i="2"/>
  <c r="H131" i="2"/>
  <c r="G92" i="3"/>
  <c r="G91" i="3"/>
  <c r="I130" i="2"/>
  <c r="H130" i="2"/>
  <c r="I347" i="2" l="1"/>
  <c r="H347" i="2"/>
  <c r="I422" i="2"/>
  <c r="H422" i="2"/>
  <c r="I421" i="2" l="1"/>
  <c r="H421" i="2"/>
  <c r="I129" i="2"/>
  <c r="H129" i="2"/>
  <c r="G90" i="3"/>
  <c r="I128" i="2" l="1"/>
  <c r="H128" i="2"/>
  <c r="I607" i="2"/>
  <c r="H607" i="2"/>
  <c r="I346" i="2" l="1"/>
  <c r="H346" i="2"/>
  <c r="I345" i="2"/>
  <c r="H345" i="2"/>
  <c r="G89" i="3" l="1"/>
  <c r="I127" i="2"/>
  <c r="H127" i="2"/>
  <c r="I420" i="2" l="1"/>
  <c r="H420" i="2"/>
  <c r="I419" i="2"/>
  <c r="H419" i="2"/>
  <c r="I126" i="2" l="1"/>
  <c r="H126" i="2"/>
  <c r="I606" i="2" l="1"/>
  <c r="H606" i="2"/>
  <c r="I605" i="2" l="1"/>
  <c r="H605" i="2"/>
  <c r="I604" i="2"/>
  <c r="H604" i="2"/>
  <c r="I125" i="2"/>
  <c r="H125" i="2"/>
  <c r="G88" i="3"/>
  <c r="G87" i="3" l="1"/>
  <c r="I124" i="2"/>
  <c r="H124" i="2"/>
  <c r="I418" i="2" l="1"/>
  <c r="H418" i="2"/>
  <c r="G86" i="3" l="1"/>
  <c r="I123" i="2"/>
  <c r="H123" i="2"/>
  <c r="I344" i="2"/>
  <c r="H344" i="2"/>
  <c r="I343" i="2"/>
  <c r="H343" i="2"/>
  <c r="I603" i="2" l="1"/>
  <c r="H603" i="2"/>
  <c r="I602" i="2"/>
  <c r="H602" i="2"/>
  <c r="I601" i="2" l="1"/>
  <c r="H601" i="2"/>
  <c r="G85" i="3" l="1"/>
  <c r="I255" i="2"/>
  <c r="H255" i="2"/>
  <c r="I122" i="2"/>
  <c r="H122" i="2"/>
  <c r="I216" i="2" l="1"/>
  <c r="H216" i="2"/>
  <c r="I342" i="2"/>
  <c r="H342" i="2"/>
  <c r="I215" i="2" l="1"/>
  <c r="H215" i="2"/>
  <c r="I214" i="2" l="1"/>
  <c r="H214" i="2"/>
  <c r="G84" i="3"/>
  <c r="I121" i="2"/>
  <c r="H121" i="2"/>
  <c r="G83" i="3" l="1"/>
  <c r="I120" i="2"/>
  <c r="H120" i="2"/>
  <c r="I494" i="2" l="1"/>
  <c r="H494" i="2"/>
  <c r="I119" i="2"/>
  <c r="H119" i="2"/>
  <c r="I600" i="2"/>
  <c r="H600" i="2"/>
  <c r="I417" i="2"/>
  <c r="H417" i="2"/>
  <c r="I118" i="2"/>
  <c r="H118" i="2"/>
  <c r="G82" i="3"/>
  <c r="I341" i="2" l="1"/>
  <c r="H341" i="2"/>
  <c r="I416" i="2"/>
  <c r="H416" i="2"/>
  <c r="I340" i="2"/>
  <c r="H340" i="2"/>
  <c r="G81" i="3" l="1"/>
  <c r="I254" i="2" l="1"/>
  <c r="H254" i="2"/>
  <c r="I213" i="2"/>
  <c r="H213" i="2"/>
  <c r="I599" i="2"/>
  <c r="H599" i="2"/>
  <c r="I117" i="2" l="1"/>
  <c r="H117" i="2"/>
  <c r="I116" i="2" l="1"/>
  <c r="H116" i="2"/>
  <c r="I598" i="2" l="1"/>
  <c r="H598" i="2"/>
  <c r="G80" i="3" l="1"/>
  <c r="I597" i="2"/>
  <c r="H597" i="2"/>
  <c r="I596" i="2"/>
  <c r="H596" i="2"/>
  <c r="I115" i="2"/>
  <c r="H115" i="2"/>
  <c r="I339" i="2" l="1"/>
  <c r="H339" i="2"/>
  <c r="I114" i="2" l="1"/>
  <c r="H114" i="2"/>
  <c r="G79" i="3"/>
  <c r="I212" i="2"/>
  <c r="H212" i="2"/>
  <c r="I338" i="2"/>
  <c r="H338" i="2"/>
  <c r="G78" i="3" l="1"/>
  <c r="I113" i="2"/>
  <c r="H113" i="2"/>
  <c r="I415" i="2"/>
  <c r="H415" i="2"/>
  <c r="I414" i="2"/>
  <c r="H414" i="2"/>
  <c r="I112" i="2" l="1"/>
  <c r="H112" i="2"/>
  <c r="G77" i="3"/>
  <c r="G76" i="3" l="1"/>
  <c r="I111" i="2" l="1"/>
  <c r="H111" i="2"/>
  <c r="I595" i="2"/>
  <c r="H595" i="2"/>
  <c r="G75" i="3" l="1"/>
  <c r="I413" i="2" l="1"/>
  <c r="H413" i="2"/>
  <c r="I412" i="2"/>
  <c r="H412" i="2"/>
  <c r="I337" i="2"/>
  <c r="H337" i="2"/>
  <c r="I336" i="2"/>
  <c r="H336" i="2"/>
  <c r="I253" i="2"/>
  <c r="H253" i="2"/>
  <c r="I110" i="2"/>
  <c r="H110" i="2"/>
  <c r="I109" i="2"/>
  <c r="H109" i="2"/>
  <c r="I108" i="2"/>
  <c r="H108" i="2"/>
  <c r="I107" i="2"/>
  <c r="H107" i="2"/>
  <c r="I594" i="2"/>
  <c r="H594" i="2"/>
  <c r="I593" i="2"/>
  <c r="H593" i="2"/>
  <c r="I592" i="2"/>
  <c r="H592" i="2"/>
  <c r="I591" i="2"/>
  <c r="H591" i="2"/>
  <c r="I411" i="2" l="1"/>
  <c r="H411" i="2"/>
  <c r="I453" i="2"/>
  <c r="H453" i="2"/>
  <c r="I335" i="2"/>
  <c r="H335" i="2"/>
  <c r="G74" i="3" l="1"/>
  <c r="I106" i="2" l="1"/>
  <c r="H106" i="2"/>
  <c r="G73" i="3" l="1"/>
  <c r="I105" i="2"/>
  <c r="H105" i="2"/>
  <c r="I410" i="2" l="1"/>
  <c r="H410" i="2"/>
  <c r="I104" i="2"/>
  <c r="H104" i="2"/>
  <c r="I590" i="2"/>
  <c r="H590" i="2"/>
  <c r="I493" i="2" l="1"/>
  <c r="H493" i="2"/>
  <c r="I252" i="2"/>
  <c r="H252" i="2"/>
  <c r="I211" i="2" l="1"/>
  <c r="H211" i="2"/>
  <c r="I409" i="2" l="1"/>
  <c r="H409" i="2"/>
  <c r="I334" i="2" l="1"/>
  <c r="H334" i="2"/>
  <c r="I333" i="2"/>
  <c r="H333" i="2"/>
  <c r="I210" i="2" l="1"/>
  <c r="H210" i="2"/>
  <c r="I589" i="2"/>
  <c r="H589" i="2"/>
  <c r="I408" i="2"/>
  <c r="H408" i="2"/>
  <c r="I588" i="2" l="1"/>
  <c r="H588" i="2"/>
  <c r="I492" i="2"/>
  <c r="H492" i="2"/>
  <c r="G72" i="3"/>
  <c r="I103" i="2"/>
  <c r="H103" i="2"/>
  <c r="I491" i="2" l="1"/>
  <c r="H491" i="2"/>
  <c r="I209" i="2"/>
  <c r="H209" i="2"/>
  <c r="I102" i="2" l="1"/>
  <c r="H102" i="2"/>
  <c r="I452" i="2" l="1"/>
  <c r="H452" i="2"/>
  <c r="G71" i="3" l="1"/>
  <c r="I332" i="2"/>
  <c r="H332" i="2"/>
  <c r="I101" i="2" l="1"/>
  <c r="H101" i="2"/>
  <c r="G70" i="3"/>
  <c r="I331" i="2"/>
  <c r="H331" i="2"/>
  <c r="I407" i="2"/>
  <c r="H407" i="2"/>
  <c r="I490" i="2"/>
  <c r="H490" i="2"/>
  <c r="I251" i="2" l="1"/>
  <c r="H251" i="2"/>
  <c r="I100" i="2"/>
  <c r="H100" i="2"/>
  <c r="I587" i="2"/>
  <c r="H587" i="2"/>
  <c r="G69" i="3" l="1"/>
  <c r="I99" i="2" l="1"/>
  <c r="H99" i="2"/>
  <c r="I406" i="2" l="1"/>
  <c r="H406" i="2"/>
  <c r="I330" i="2"/>
  <c r="H330" i="2"/>
  <c r="I586" i="2"/>
  <c r="H586" i="2"/>
  <c r="I208" i="2" l="1"/>
  <c r="H208" i="2"/>
  <c r="I98" i="2"/>
  <c r="H98" i="2"/>
  <c r="I329" i="2" l="1"/>
  <c r="H329" i="2"/>
  <c r="I97" i="2" l="1"/>
  <c r="H97" i="2"/>
  <c r="I207" i="2" l="1"/>
  <c r="H207" i="2"/>
  <c r="I451" i="2" l="1"/>
  <c r="H451" i="2"/>
  <c r="I328" i="2" l="1"/>
  <c r="H328" i="2"/>
  <c r="I405" i="2" l="1"/>
  <c r="H405" i="2"/>
  <c r="I585" i="2"/>
  <c r="H585" i="2"/>
  <c r="I488" i="2"/>
  <c r="H488" i="2"/>
  <c r="I489" i="2"/>
  <c r="H489" i="2"/>
  <c r="G68" i="3"/>
  <c r="G67" i="3"/>
  <c r="I96" i="2"/>
  <c r="H96" i="2"/>
  <c r="I95" i="2"/>
  <c r="H95" i="2"/>
  <c r="I404" i="2" l="1"/>
  <c r="H404" i="2"/>
  <c r="I327" i="2" l="1"/>
  <c r="H327" i="2"/>
  <c r="I94" i="2" l="1"/>
  <c r="H94" i="2"/>
  <c r="G66" i="3"/>
  <c r="I93" i="2"/>
  <c r="H93" i="2"/>
  <c r="I206" i="2"/>
  <c r="H206" i="2"/>
  <c r="I403" i="2"/>
  <c r="H403" i="2"/>
  <c r="G65" i="3" l="1"/>
  <c r="I250" i="2"/>
  <c r="H250" i="2"/>
  <c r="I92" i="2"/>
  <c r="H92" i="2"/>
  <c r="I584" i="2" l="1"/>
  <c r="H584" i="2"/>
  <c r="I326" i="2"/>
  <c r="H326" i="2"/>
  <c r="I325" i="2"/>
  <c r="H325" i="2"/>
  <c r="I91" i="2"/>
  <c r="H91" i="2"/>
  <c r="I583" i="2"/>
  <c r="H583" i="2"/>
  <c r="I582" i="2" l="1"/>
  <c r="H582" i="2"/>
  <c r="I581" i="2" l="1"/>
  <c r="H581" i="2"/>
  <c r="I324" i="2"/>
  <c r="H324" i="2"/>
  <c r="I580" i="2" l="1"/>
  <c r="H580" i="2"/>
  <c r="I579" i="2"/>
  <c r="H579" i="2"/>
  <c r="I578" i="2"/>
  <c r="H578" i="2"/>
  <c r="G64" i="3"/>
  <c r="I90" i="2"/>
  <c r="H90" i="2"/>
  <c r="I487" i="2" l="1"/>
  <c r="H487" i="2"/>
  <c r="I577" i="2" l="1"/>
  <c r="H577" i="2"/>
  <c r="I89" i="2"/>
  <c r="H89" i="2"/>
  <c r="G63" i="3"/>
  <c r="I88" i="2" l="1"/>
  <c r="H88" i="2"/>
  <c r="G62" i="3" l="1"/>
  <c r="I87" i="2"/>
  <c r="H87" i="2"/>
  <c r="I486" i="2"/>
  <c r="H486" i="2"/>
  <c r="I323" i="2" l="1"/>
  <c r="H323" i="2"/>
  <c r="I205" i="2"/>
  <c r="H205" i="2"/>
  <c r="I485" i="2"/>
  <c r="H485" i="2"/>
  <c r="I86" i="2"/>
  <c r="H86" i="2"/>
  <c r="I85" i="2" l="1"/>
  <c r="H85" i="2"/>
  <c r="I322" i="2"/>
  <c r="H322" i="2"/>
  <c r="I402" i="2"/>
  <c r="H402" i="2"/>
  <c r="I576" i="2" l="1"/>
  <c r="H576" i="2"/>
  <c r="I575" i="2" l="1"/>
  <c r="H575" i="2"/>
  <c r="I321" i="2" l="1"/>
  <c r="H321" i="2"/>
  <c r="I574" i="2"/>
  <c r="H574" i="2"/>
  <c r="I573" i="2"/>
  <c r="H573" i="2"/>
  <c r="I84" i="2" l="1"/>
  <c r="H84" i="2"/>
  <c r="I572" i="2"/>
  <c r="H572" i="2"/>
  <c r="I83" i="2"/>
  <c r="H83" i="2"/>
  <c r="I401" i="2" l="1"/>
  <c r="H401" i="2"/>
  <c r="I82" i="2" l="1"/>
  <c r="H82" i="2"/>
  <c r="I249" i="2" l="1"/>
  <c r="H249" i="2"/>
  <c r="I248" i="2" l="1"/>
  <c r="H248" i="2"/>
  <c r="I320" i="2"/>
  <c r="H320" i="2"/>
  <c r="I81" i="2" l="1"/>
  <c r="H81" i="2"/>
  <c r="I571" i="2"/>
  <c r="H571" i="2"/>
  <c r="I80" i="2"/>
  <c r="H80" i="2"/>
  <c r="G61" i="3"/>
  <c r="I79" i="2" l="1"/>
  <c r="H79" i="2"/>
  <c r="I247" i="2" l="1"/>
  <c r="H247" i="2"/>
  <c r="I319" i="2"/>
  <c r="H319" i="2"/>
  <c r="I318" i="2"/>
  <c r="H318" i="2"/>
  <c r="I317" i="2" l="1"/>
  <c r="H317" i="2"/>
  <c r="I570" i="2"/>
  <c r="H570" i="2"/>
  <c r="I400" i="2"/>
  <c r="H400" i="2"/>
  <c r="I569" i="2" l="1"/>
  <c r="H569" i="2"/>
  <c r="I484" i="2"/>
  <c r="H484" i="2"/>
  <c r="I78" i="2" l="1"/>
  <c r="H78" i="2"/>
  <c r="I568" i="2"/>
  <c r="H568" i="2"/>
  <c r="G60" i="3"/>
  <c r="I316" i="2"/>
  <c r="H316" i="2"/>
  <c r="I77" i="2" l="1"/>
  <c r="H77" i="2"/>
  <c r="I76" i="2" l="1"/>
  <c r="H76" i="2"/>
  <c r="I567" i="2" l="1"/>
  <c r="H567" i="2"/>
  <c r="I483" i="2" l="1"/>
  <c r="H483" i="2"/>
  <c r="I566" i="2"/>
  <c r="H566" i="2"/>
  <c r="I565" i="2"/>
  <c r="H565" i="2"/>
  <c r="I564" i="2"/>
  <c r="H564" i="2"/>
  <c r="I315" i="2"/>
  <c r="H315" i="2"/>
  <c r="I314" i="2"/>
  <c r="H314" i="2"/>
  <c r="G59" i="3"/>
  <c r="I399" i="2"/>
  <c r="H399" i="2"/>
  <c r="I75" i="2"/>
  <c r="H75" i="2"/>
  <c r="I74" i="2"/>
  <c r="H74" i="2"/>
  <c r="G58" i="3" l="1"/>
  <c r="I73" i="2" l="1"/>
  <c r="H73" i="2"/>
  <c r="I563" i="2"/>
  <c r="H563" i="2"/>
  <c r="G57" i="3"/>
  <c r="I72" i="2"/>
  <c r="H72" i="2"/>
  <c r="G56" i="3" l="1"/>
  <c r="I71" i="2"/>
  <c r="H71" i="2"/>
  <c r="I313" i="2" l="1"/>
  <c r="H313" i="2"/>
  <c r="I312" i="2" l="1"/>
  <c r="H312" i="2"/>
  <c r="I562" i="2" l="1"/>
  <c r="H562" i="2"/>
  <c r="I70" i="2"/>
  <c r="H70" i="2"/>
  <c r="G55" i="3" l="1"/>
  <c r="I482" i="2"/>
  <c r="H482" i="2"/>
  <c r="I246" i="2"/>
  <c r="H246" i="2"/>
  <c r="I69" i="2"/>
  <c r="H69" i="2"/>
  <c r="I450" i="2" l="1"/>
  <c r="H450" i="2"/>
  <c r="I68" i="2" l="1"/>
  <c r="H68" i="2"/>
  <c r="I398" i="2" l="1"/>
  <c r="H398" i="2"/>
  <c r="I67" i="2"/>
  <c r="H67" i="2"/>
  <c r="G54" i="3" l="1"/>
  <c r="I66" i="2"/>
  <c r="H66" i="2"/>
  <c r="I311" i="2" l="1"/>
  <c r="H311" i="2"/>
  <c r="I310" i="2"/>
  <c r="H310" i="2"/>
  <c r="I561" i="2"/>
  <c r="H561" i="2"/>
  <c r="G53" i="3" l="1"/>
  <c r="I65" i="2"/>
  <c r="H65" i="2"/>
  <c r="I245" i="2" l="1"/>
  <c r="H245" i="2"/>
  <c r="G52" i="3" l="1"/>
  <c r="I64" i="2"/>
  <c r="H64" i="2"/>
  <c r="I309" i="2" l="1"/>
  <c r="H309" i="2"/>
  <c r="I308" i="2"/>
  <c r="H308" i="2"/>
  <c r="I307" i="2"/>
  <c r="H307" i="2"/>
  <c r="I63" i="2"/>
  <c r="H63" i="2"/>
  <c r="G51" i="3"/>
  <c r="I62" i="2" l="1"/>
  <c r="H62" i="2"/>
  <c r="I560" i="2" l="1"/>
  <c r="H560" i="2"/>
  <c r="I306" i="2" l="1"/>
  <c r="H306" i="2"/>
  <c r="I204" i="2"/>
  <c r="H204" i="2"/>
  <c r="G50" i="3"/>
  <c r="I559" i="2" l="1"/>
  <c r="H559" i="2"/>
  <c r="I61" i="2"/>
  <c r="H61" i="2"/>
  <c r="I397" i="2" l="1"/>
  <c r="H397" i="2"/>
  <c r="I60" i="2" l="1"/>
  <c r="H60" i="2"/>
  <c r="G49" i="3"/>
  <c r="I305" i="2" l="1"/>
  <c r="H305" i="2"/>
  <c r="G48" i="3" l="1"/>
  <c r="I59" i="2" l="1"/>
  <c r="H59" i="2"/>
  <c r="I558" i="2" l="1"/>
  <c r="H558" i="2"/>
  <c r="I396" i="2"/>
  <c r="H396" i="2"/>
  <c r="I395" i="2"/>
  <c r="H395" i="2"/>
  <c r="I304" i="2"/>
  <c r="H304" i="2"/>
  <c r="I203" i="2"/>
  <c r="H203" i="2"/>
  <c r="I557" i="2" l="1"/>
  <c r="H557" i="2"/>
  <c r="G47" i="3"/>
  <c r="I58" i="2"/>
  <c r="H58" i="2"/>
  <c r="I57" i="2" l="1"/>
  <c r="H57" i="2"/>
  <c r="G46" i="3"/>
  <c r="I556" i="2" l="1"/>
  <c r="H556" i="2"/>
  <c r="I56" i="2"/>
  <c r="H56" i="2"/>
  <c r="G45" i="3"/>
  <c r="I202" i="2" l="1"/>
  <c r="H202" i="2"/>
  <c r="I55" i="2" l="1"/>
  <c r="H55" i="2"/>
  <c r="G44" i="3" l="1"/>
  <c r="I449" i="2"/>
  <c r="H449" i="2"/>
  <c r="I394" i="2"/>
  <c r="H394" i="2"/>
  <c r="I303" i="2"/>
  <c r="H303" i="2"/>
  <c r="I302" i="2" l="1"/>
  <c r="H302" i="2"/>
  <c r="I54" i="2"/>
  <c r="H54" i="2"/>
  <c r="I53" i="2" l="1"/>
  <c r="H53" i="2"/>
  <c r="I52" i="2"/>
  <c r="H52" i="2"/>
  <c r="I201" i="2" l="1"/>
  <c r="H201" i="2"/>
  <c r="I555" i="2"/>
  <c r="H555" i="2"/>
  <c r="G43" i="3"/>
  <c r="I51" i="2" l="1"/>
  <c r="H51" i="2"/>
  <c r="I50" i="2" l="1"/>
  <c r="H50" i="2"/>
  <c r="G42" i="3"/>
  <c r="I554" i="2"/>
  <c r="H554" i="2"/>
  <c r="G41" i="3" l="1"/>
  <c r="I49" i="2"/>
  <c r="H49" i="2"/>
  <c r="I553" i="2"/>
  <c r="H553" i="2"/>
  <c r="I301" i="2" l="1"/>
  <c r="H301" i="2"/>
  <c r="G40" i="3"/>
  <c r="I48" i="2"/>
  <c r="H48" i="2"/>
  <c r="I552" i="2" l="1"/>
  <c r="H552" i="2"/>
  <c r="G39" i="3" l="1"/>
  <c r="I47" i="2" l="1"/>
  <c r="H47" i="2"/>
  <c r="I393" i="2" l="1"/>
  <c r="H393" i="2"/>
  <c r="I481" i="2" l="1"/>
  <c r="H481" i="2"/>
  <c r="I480" i="2" l="1"/>
  <c r="H480" i="2"/>
  <c r="I551" i="2" l="1"/>
  <c r="H551" i="2"/>
  <c r="I550" i="2"/>
  <c r="H550" i="2"/>
  <c r="I549" i="2"/>
  <c r="H549" i="2"/>
  <c r="I46" i="2"/>
  <c r="H46" i="2"/>
  <c r="I448" i="2" l="1"/>
  <c r="H448" i="2"/>
  <c r="I300" i="2" l="1"/>
  <c r="H300" i="2"/>
  <c r="I244" i="2"/>
  <c r="H244" i="2"/>
  <c r="I299" i="2" l="1"/>
  <c r="H299" i="2"/>
  <c r="I479" i="2" l="1"/>
  <c r="H479" i="2"/>
  <c r="I478" i="2" l="1"/>
  <c r="H478" i="2"/>
  <c r="I298" i="2"/>
  <c r="H298" i="2"/>
  <c r="I200" i="2"/>
  <c r="H200" i="2"/>
  <c r="I548" i="2"/>
  <c r="H548" i="2"/>
  <c r="I392" i="2" l="1"/>
  <c r="H392" i="2"/>
  <c r="I547" i="2"/>
  <c r="H547" i="2"/>
  <c r="G38" i="3" l="1"/>
  <c r="I45" i="2"/>
  <c r="H45" i="2"/>
  <c r="I546" i="2" l="1"/>
  <c r="H546" i="2"/>
  <c r="I297" i="2"/>
  <c r="H297" i="2"/>
  <c r="I243" i="2" l="1"/>
  <c r="H243" i="2"/>
  <c r="G37" i="3" l="1"/>
  <c r="I296" i="2"/>
  <c r="H296" i="2"/>
  <c r="I545" i="2"/>
  <c r="H545" i="2"/>
  <c r="I44" i="2" l="1"/>
  <c r="H44" i="2"/>
  <c r="I477" i="2" l="1"/>
  <c r="H477" i="2"/>
  <c r="I43" i="2"/>
  <c r="H43" i="2"/>
  <c r="G36" i="3"/>
  <c r="I295" i="2" l="1"/>
  <c r="H295" i="2"/>
  <c r="I242" i="2" l="1"/>
  <c r="H242" i="2"/>
  <c r="I294" i="2" l="1"/>
  <c r="H294" i="2"/>
  <c r="I544" i="2" l="1"/>
  <c r="H544" i="2"/>
  <c r="I42" i="2" l="1"/>
  <c r="H42" i="2"/>
  <c r="I476" i="2"/>
  <c r="H476" i="2"/>
  <c r="G35" i="3"/>
  <c r="I199" i="2" l="1"/>
  <c r="H199" i="2"/>
  <c r="I391" i="2"/>
  <c r="H391" i="2"/>
  <c r="I543" i="2"/>
  <c r="H543" i="2"/>
  <c r="I293" i="2" l="1"/>
  <c r="H293" i="2"/>
  <c r="G34" i="3" l="1"/>
  <c r="I41" i="2"/>
  <c r="H41" i="2"/>
  <c r="I447" i="2" l="1"/>
  <c r="H447" i="2"/>
  <c r="I542" i="2" l="1"/>
  <c r="H542" i="2"/>
  <c r="I541" i="2"/>
  <c r="H541" i="2"/>
  <c r="I40" i="2"/>
  <c r="H40" i="2"/>
  <c r="I241" i="2"/>
  <c r="H241" i="2"/>
  <c r="I475" i="2" l="1"/>
  <c r="H475" i="2"/>
  <c r="I292" i="2"/>
  <c r="H292" i="2"/>
  <c r="I540" i="2"/>
  <c r="H540" i="2"/>
  <c r="I291" i="2"/>
  <c r="H291" i="2"/>
  <c r="I539" i="2" l="1"/>
  <c r="H539" i="2"/>
  <c r="I39" i="2"/>
  <c r="H39" i="2"/>
  <c r="I474" i="2" l="1"/>
  <c r="H474" i="2"/>
  <c r="I290" i="2"/>
  <c r="H290" i="2"/>
  <c r="I390" i="2"/>
  <c r="H390" i="2"/>
  <c r="I38" i="2"/>
  <c r="H38" i="2"/>
  <c r="I389" i="2" l="1"/>
  <c r="H389" i="2"/>
  <c r="I36" i="2"/>
  <c r="H36" i="2"/>
  <c r="I37" i="2"/>
  <c r="H37" i="2"/>
  <c r="I538" i="2" l="1"/>
  <c r="H538" i="2"/>
  <c r="I537" i="2"/>
  <c r="H537" i="2"/>
  <c r="I289" i="2"/>
  <c r="H289" i="2"/>
  <c r="G33" i="3"/>
  <c r="I35" i="2"/>
  <c r="H35" i="2"/>
  <c r="G32" i="3" l="1"/>
  <c r="I34" i="2"/>
  <c r="H34" i="2"/>
  <c r="I536" i="2" l="1"/>
  <c r="H536" i="2"/>
  <c r="I33" i="2"/>
  <c r="H33" i="2"/>
  <c r="G31" i="3"/>
  <c r="I32" i="2"/>
  <c r="H32" i="2"/>
  <c r="I288" i="2"/>
  <c r="H288" i="2"/>
  <c r="I287" i="2"/>
  <c r="H287" i="2"/>
  <c r="I240" i="2" l="1"/>
  <c r="H240" i="2"/>
  <c r="I535" i="2"/>
  <c r="H535" i="2"/>
  <c r="I31" i="2" l="1"/>
  <c r="H31" i="2"/>
  <c r="G30" i="3"/>
  <c r="G29" i="3" l="1"/>
  <c r="I286" i="2"/>
  <c r="H286" i="2"/>
  <c r="I388" i="2" l="1"/>
  <c r="H388" i="2"/>
  <c r="I198" i="2"/>
  <c r="H198" i="2"/>
  <c r="I30" i="2"/>
  <c r="H30" i="2"/>
  <c r="I29" i="2"/>
  <c r="H29" i="2"/>
  <c r="G28" i="3"/>
  <c r="I285" i="2" l="1"/>
  <c r="H285" i="2"/>
  <c r="G27" i="3" l="1"/>
  <c r="I28" i="2"/>
  <c r="H28" i="2"/>
  <c r="I534" i="2" l="1"/>
  <c r="H534" i="2"/>
  <c r="I533" i="2"/>
  <c r="H533" i="2"/>
  <c r="I284" i="2" l="1"/>
  <c r="H284" i="2"/>
  <c r="I283" i="2" l="1"/>
  <c r="H283" i="2"/>
  <c r="G26" i="3"/>
  <c r="I27" i="2" l="1"/>
  <c r="H27" i="2"/>
  <c r="I387" i="2"/>
  <c r="H387" i="2"/>
  <c r="I473" i="2"/>
  <c r="H473" i="2"/>
  <c r="I26" i="2" l="1"/>
  <c r="H26" i="2"/>
  <c r="I239" i="2" l="1"/>
  <c r="H239" i="2"/>
  <c r="I282" i="2" l="1"/>
  <c r="H282" i="2"/>
  <c r="I532" i="2"/>
  <c r="H532" i="2"/>
  <c r="I472" i="2" l="1"/>
  <c r="H472" i="2"/>
  <c r="I25" i="2"/>
  <c r="H25" i="2"/>
  <c r="G25" i="3"/>
  <c r="I281" i="2"/>
  <c r="H281" i="2"/>
  <c r="I386" i="2" l="1"/>
  <c r="H386" i="2"/>
  <c r="G24" i="3" l="1"/>
  <c r="I531" i="2" l="1"/>
  <c r="H531" i="2"/>
  <c r="I24" i="2"/>
  <c r="H24" i="2"/>
  <c r="I446" i="2" l="1"/>
  <c r="H446" i="2"/>
  <c r="I280" i="2"/>
  <c r="H280" i="2"/>
  <c r="I530" i="2"/>
  <c r="H530" i="2"/>
  <c r="I529" i="2" l="1"/>
  <c r="H529" i="2"/>
  <c r="G23" i="3" l="1"/>
  <c r="I23" i="2"/>
  <c r="H23" i="2"/>
  <c r="G22" i="3" l="1"/>
  <c r="I22" i="2"/>
  <c r="H22" i="2"/>
  <c r="I471" i="2" l="1"/>
  <c r="H471" i="2"/>
  <c r="I528" i="2"/>
  <c r="H528" i="2"/>
  <c r="G21" i="3" l="1"/>
  <c r="I279" i="2"/>
  <c r="H279" i="2"/>
  <c r="I21" i="2"/>
  <c r="H21" i="2"/>
  <c r="G20" i="3" l="1"/>
  <c r="I20" i="2"/>
  <c r="H20" i="2"/>
  <c r="I527" i="2" l="1"/>
  <c r="H527" i="2"/>
  <c r="G19" i="3" l="1"/>
  <c r="I526" i="2"/>
  <c r="H526" i="2"/>
  <c r="I525" i="2"/>
  <c r="H525" i="2"/>
  <c r="I516" i="2"/>
  <c r="I19" i="2"/>
  <c r="H19" i="2"/>
  <c r="I278" i="2"/>
  <c r="H278" i="2"/>
  <c r="I277" i="2"/>
  <c r="H277" i="2"/>
  <c r="I238" i="2" l="1"/>
  <c r="H238" i="2"/>
  <c r="G18" i="3" l="1"/>
  <c r="I18" i="2" l="1"/>
  <c r="H18" i="2"/>
  <c r="G17" i="3" l="1"/>
  <c r="I17" i="2"/>
  <c r="H17" i="2"/>
  <c r="I276" i="2" l="1"/>
  <c r="H276" i="2"/>
  <c r="G16" i="3"/>
  <c r="I16" i="2"/>
  <c r="H16" i="2"/>
  <c r="I237" i="2"/>
  <c r="H237" i="2"/>
  <c r="I15" i="2" l="1"/>
  <c r="H15" i="2"/>
  <c r="I470" i="2"/>
  <c r="H470" i="2"/>
  <c r="I385" i="2"/>
  <c r="H385" i="2"/>
  <c r="G15" i="3"/>
  <c r="I14" i="2" l="1"/>
  <c r="H14" i="2"/>
  <c r="G14" i="3" l="1"/>
  <c r="I275" i="2" l="1"/>
  <c r="H275" i="2"/>
  <c r="G13" i="3" l="1"/>
  <c r="I384" i="2" l="1"/>
  <c r="H384" i="2"/>
  <c r="I13" i="2"/>
  <c r="H13" i="2"/>
  <c r="I503" i="2" l="1"/>
  <c r="I189" i="2" l="1"/>
  <c r="I675" i="2" l="1"/>
  <c r="I656" i="2" l="1"/>
  <c r="I657" i="2" s="1"/>
  <c r="I375" i="2" l="1"/>
  <c r="I437" i="2" l="1"/>
  <c r="I266" i="2" l="1"/>
  <c r="I229" i="2"/>
  <c r="I461" i="2"/>
  <c r="I506" i="2" l="1"/>
  <c r="I507" i="2" s="1"/>
  <c r="F673" i="2" l="1"/>
  <c r="F674" i="2" s="1"/>
  <c r="I677" i="2" l="1"/>
</calcChain>
</file>

<file path=xl/sharedStrings.xml><?xml version="1.0" encoding="utf-8"?>
<sst xmlns="http://schemas.openxmlformats.org/spreadsheetml/2006/main" count="1231" uniqueCount="679">
  <si>
    <t>Einige Kauf- und Verkaufskurse sind Durchschnittskäufe aus gestaffelten Käufen/Verkäufen</t>
  </si>
  <si>
    <t xml:space="preserve"> </t>
  </si>
  <si>
    <t>Einstand</t>
  </si>
  <si>
    <t xml:space="preserve">         Titel</t>
  </si>
  <si>
    <t>Glattstell.</t>
  </si>
  <si>
    <t>Gewinn</t>
  </si>
  <si>
    <t>Datum</t>
  </si>
  <si>
    <t xml:space="preserve">  Kurs</t>
  </si>
  <si>
    <t>Kurs</t>
  </si>
  <si>
    <t>in Euro</t>
  </si>
  <si>
    <t>Gebühren</t>
  </si>
  <si>
    <t xml:space="preserve">   in %</t>
  </si>
  <si>
    <t>ohne</t>
  </si>
  <si>
    <t>Laufende Positionen</t>
  </si>
  <si>
    <t>Stillhalter</t>
  </si>
  <si>
    <t>akt.</t>
  </si>
  <si>
    <t>in %</t>
  </si>
  <si>
    <t>DAX</t>
  </si>
  <si>
    <t>Initialer</t>
  </si>
  <si>
    <t>Stopkurs</t>
  </si>
  <si>
    <t>in RE*</t>
  </si>
  <si>
    <t>Indizes außer DAX</t>
  </si>
  <si>
    <t>Zinsen</t>
  </si>
  <si>
    <t>Währungen</t>
  </si>
  <si>
    <t>Energie</t>
  </si>
  <si>
    <t>Aktien</t>
  </si>
  <si>
    <t xml:space="preserve">Kurs </t>
  </si>
  <si>
    <t>Optionen</t>
  </si>
  <si>
    <t>Hebelprodukt/Optionsschein</t>
  </si>
  <si>
    <t>* 1 Risiko-Einheit (RE) = 1 % vom Depot als je Trade riskierte Summe (z.B. 1 % von 15.000 € = 150 €)</t>
  </si>
  <si>
    <t>gesamt:</t>
  </si>
  <si>
    <t>Rendite Hebelprodukte:</t>
  </si>
  <si>
    <t>wenn je Trade 1 % des Depots riskiert wurde in RE:</t>
  </si>
  <si>
    <t>Performance</t>
  </si>
  <si>
    <t>Gew./Verl.</t>
  </si>
  <si>
    <t>unrealsierte</t>
  </si>
  <si>
    <t xml:space="preserve">gesamte </t>
  </si>
  <si>
    <t>G/V (in RE)</t>
  </si>
  <si>
    <t xml:space="preserve">Gesamt-Rendite </t>
  </si>
  <si>
    <t>ohne Gebühren</t>
  </si>
  <si>
    <t>Metalle + sonst. Rohstoffe</t>
  </si>
  <si>
    <t xml:space="preserve">  </t>
  </si>
  <si>
    <t>Durchschn. Gewinn Stillhalter-Optionen 2013</t>
  </si>
  <si>
    <t>Kumulierter Gewinn Stillhalter-Optionen 2013</t>
  </si>
  <si>
    <t>wenn je Trade 1 % des Depots (1 RE) riskiert wurden (in %):</t>
  </si>
  <si>
    <t>Hinweis: Tabelle wird NICHT täglich aktualisiert!</t>
  </si>
  <si>
    <t>Kupfer BEST Ultd.Turbo-Bull (Co.Bk.), 3,05, CK4EAP</t>
  </si>
  <si>
    <t>HSCE-WAVE-XXL-Put (Dt.Bk.), 12785/12150-  DE7530</t>
  </si>
  <si>
    <t>DAX-Put Feb./9000 (Stillhalter)</t>
  </si>
  <si>
    <t>DAX-Turbo-Call (Vontobel), 1/14, 9430 - VZ2LJZ</t>
  </si>
  <si>
    <t>EUR/USD-WAVE-Put (Dt.Bk.) 03/14, 1,4125 - DT0RS5</t>
  </si>
  <si>
    <t>19.12.+ 02.01.</t>
  </si>
  <si>
    <t xml:space="preserve">CAC 40-open end-Turbo-Bear (HVB) 4764 - HY14GJ </t>
  </si>
  <si>
    <t>HAACK-DAILY-Gesamtperformance 2014</t>
  </si>
  <si>
    <t>Kummulierter Gewinn 2014 in Risiko-Einheiten (RE)</t>
  </si>
  <si>
    <t>Stillhalter-Engagements 2014</t>
  </si>
  <si>
    <t>HAACK-DAILY Engagements 2014 in Stillhalter-Positionen</t>
  </si>
  <si>
    <t>Euro Bund Turbo-Call (Vont.) 02/14, 137,40 - VZ1UE9</t>
  </si>
  <si>
    <t>Kumulierter Gewinn 2014 in Risiko-Einheiten (RE)</t>
  </si>
  <si>
    <t>Gesamter  Gewinn 2014 in Risiko-Einheiten (RE)</t>
  </si>
  <si>
    <t>Gesamter Gewinn 2014 in %, wenn je Trade 1 % des Depots (1 RE) riskiert wurden</t>
  </si>
  <si>
    <t>Weekly-Sektion-Engagements 2014</t>
  </si>
  <si>
    <t>Kummulierter Gewinn 2014 in %, wenn je Trade 1 % des Depots (1 RE) riskiert wurden</t>
  </si>
  <si>
    <t>Ergebnis 2014:</t>
  </si>
  <si>
    <t>Positionstrading-Engagements 2014</t>
  </si>
  <si>
    <t>Kupfer Sprinter open end-Call (Vont.), 3,19 - VZ2GZS</t>
  </si>
  <si>
    <t>DAX-Call Feb./9800 (Stillhalter)</t>
  </si>
  <si>
    <t>DAX-Turbo-Bear (HVB), 3/14, 9625 - HY10QK</t>
  </si>
  <si>
    <t>DAX-Turbo-Call (Vontobel), 1/14, 9230 - VZ2KJG</t>
  </si>
  <si>
    <t>Dt. Telekom-Turbo-Call (Vontobel), 6/14, 11,00 - VZ12KR</t>
  </si>
  <si>
    <t>EUR/USD-WAVE-Ultd. Put (Dt.Bk.) 1,3999 - DT0RQ4</t>
  </si>
  <si>
    <t>USD/CAD-WAVE-Ultd-.Call (Dt.Bk.), 1,0402-  DT0RPE</t>
  </si>
  <si>
    <t>DAX-Turbo-Put (Vont.), 1/14, 9630 - VZ12SK</t>
  </si>
  <si>
    <t>DAX-Call Feb./9900 (Stillhalter)</t>
  </si>
  <si>
    <t>DAX-Turbo-Put (Vont.), 2/14, 9690 - VZ1WK4</t>
  </si>
  <si>
    <t>EUR/JPY-WAVE-Put (Dt.Bk.) 03/14, 148,50 - DT1GBJ</t>
  </si>
  <si>
    <t>S&amp;P 500-Turbo-Put (Vont.), 3/14, 1900 - VZ2AFZ</t>
  </si>
  <si>
    <t>EUR/NZD-WAVE-Ultd-Put (Dt.Bk.), 1,7213-  DX9P41</t>
  </si>
  <si>
    <t>Euro Bund Turbo-Call (Vont.) 03/14, 137,80 - VZ1U7X</t>
  </si>
  <si>
    <t>DAX-Turbo-Put (Vont.), 2/14, 9600 - VZ2QE8</t>
  </si>
  <si>
    <t>EUR/USD-WAVE-Put (Dt.Bk.) 03/14, 1,3975 - DT0SMF</t>
  </si>
  <si>
    <t>DAX-Turbo-Put (Vont.), 2/14, 9660 - VZ1V9X</t>
  </si>
  <si>
    <t>USD/CHF Sprinter open end-Call (Vont.), 0,8515 - VZ2G4S</t>
  </si>
  <si>
    <t>DAX-Turbo-Call (Vontobel), 2/14, 9310 - VZ2K1M</t>
  </si>
  <si>
    <t xml:space="preserve">ThyssenKrupp Turbo-Bull (HVB) 03/14, 16,00 - HY1XX6 </t>
  </si>
  <si>
    <t>Gold-Turbo-Call (Vontobel), 6/14, 1170 - VZ135B</t>
  </si>
  <si>
    <t>EUR/USD-WAVE-Call (Dt.Bk.) 06/14, 1,3275 - DX9W2F</t>
  </si>
  <si>
    <t>EUR/GBP-WAVE-Put (Dt.Bk.) 06/14, 0,8650 - DX9P63</t>
  </si>
  <si>
    <t>HSCE-WAVE-XXL-Put (Dt.Bk.), 12.277/11.660 - DE58TH</t>
  </si>
  <si>
    <t>E.On-WAVE-Call (Dt.Bk.), 06/14,  12,00 - DT108M</t>
  </si>
  <si>
    <t>WTI Crude Oil-WAVE-Put (Dt.Bk.) 02/14, 100,00 - DT1WHX</t>
  </si>
  <si>
    <t>Euro Bund Sprinter open end-Call (Vont.) 138,77 - VZ04R3</t>
  </si>
  <si>
    <t>EUR/USD-Turbo-Put (Vont.), 6/14, 1,4010 - VZ2MUK</t>
  </si>
  <si>
    <t>Infineon-open end-Put (Vont.), 8,60 - VT1NR9</t>
  </si>
  <si>
    <t>DAX-Turbo-Put (Vont.), 2/14, 9940 - VZ19VU</t>
  </si>
  <si>
    <t>DAX-Call Feb./10000 (Stillhalter)</t>
  </si>
  <si>
    <t>EUR/JPY-Turbo-Put (Vont.), 6/14, 145,50 - VZ2MYB</t>
  </si>
  <si>
    <t>DAX-Turbo-Put (Vont.), 2/14, 9930 - VZ19VT</t>
  </si>
  <si>
    <t>Dt. Bank-Turbo-Call (Vont.), 9/14, 32,00 - VZ2SF4</t>
  </si>
  <si>
    <t>DAX-Turbo-Put (Vont.), 2/14, 9950 - VZ19VV</t>
  </si>
  <si>
    <t>Platin Sprinter open end-Call (Vont.) 1337 - VZ2M1F</t>
  </si>
  <si>
    <t>DAX-Turbo-Call (Vontobel), 2/14, 9550 - VZ2YKH</t>
  </si>
  <si>
    <t>EUR/USD-WAVE-Call (Dt.Bk.) 04/14, 1,3350 - DT1GD6</t>
  </si>
  <si>
    <t>DAX-Turbo-Put (Vont.), 2/14, 9880 - VZ16RC</t>
  </si>
  <si>
    <t xml:space="preserve">Eurostoxx50-Sprinter open end-Put (Vont.), 3200 - VZ1L9R </t>
  </si>
  <si>
    <t>21.+23.01.</t>
  </si>
  <si>
    <t>S&amp;P 500-Turbo-Put (Vont.), 2/14, 1870 - VZ2AFW</t>
  </si>
  <si>
    <t>USD/JPY-WAVE-Put (Dt.Bk.) 06/14, 106,50 - DX7DWZ</t>
  </si>
  <si>
    <t>Gold-Turbo-Call (Vontobel), 6/14, 1190 - VZ135A</t>
  </si>
  <si>
    <t>WTI Crude Oil-WAVE-XXL-Put (Dt.Bk.), 106,10/103,05 - DT0V33</t>
  </si>
  <si>
    <t>BTP-WAVE-Put (Dt.Bk.) 03/14, 120,00 - DT1BLL</t>
  </si>
  <si>
    <t>DAX-Put März/8800 (Stillhalter)</t>
  </si>
  <si>
    <t>GBP/USD-WAVE-Call (Dt.Bk.) 06/14, 1,6000 - DT1GFJ</t>
  </si>
  <si>
    <t>DAX-Turbo-Call (Vontobel), 2/14, 9160 - VZ2KKR</t>
  </si>
  <si>
    <t>Nasdaq 100-WAVE-Call (Dt.Bk.) 06/14, 3420 - DT1CM6</t>
  </si>
  <si>
    <t>AUD/JPY-WAVE-Ultd.Call (Dt.Bk.) 85,92 - DX4A4W</t>
  </si>
  <si>
    <t>DAX-Turbo-Call (Vontobel), 2/14, 9210 - VZ2KKW</t>
  </si>
  <si>
    <t>DAX-Call März/10000 (Stillhalter)</t>
  </si>
  <si>
    <t>S&amp;P 500-Sprinter open end-Put (Vont.), 1850 - VZ22P0</t>
  </si>
  <si>
    <t>Eurostoxx50-WAVE-Ultd-Put (Dt.Bk.), 3185 - DE75LW</t>
  </si>
  <si>
    <t>DAX-Turbo-Put (Vont.), 3/14, 9680 - VZ26TQ</t>
  </si>
  <si>
    <t>EUR/TRY-WAVE-Call (Dt.Bk.) 03/14, 2,60 - DT2KRA</t>
  </si>
  <si>
    <t>DAX-Turbo-Put (Vont.), 3/14, 9450 - VZ26TA</t>
  </si>
  <si>
    <t>DAX-Call März/9800 (Stillhalter)</t>
  </si>
  <si>
    <t>DAX-Call März/9900 (Stillhalter)</t>
  </si>
  <si>
    <t>EUR/JPY-WAVE-Put (Dt.Bk.) 04/14, 145,00-DT1QA2 (halbe Pos.)</t>
  </si>
  <si>
    <t>DAX-Turbo-Put (Vont.), 3/14, 9490 - VZ29Q0</t>
  </si>
  <si>
    <t>Silber-Turbo-Put (Vont.), 3/14, 21,00 - VZ13EW</t>
  </si>
  <si>
    <t>DAX-Turbo-Put (Vont.), 3/14, 9400 - VZ29PH</t>
  </si>
  <si>
    <t>Lufthansa-Turbo-Call (Vont.), 6/14, 15,25 - VZ2TQS</t>
  </si>
  <si>
    <t>Nasdaq 100-open end-Turbo-Bear (HVB) 3706 - HY10UE</t>
  </si>
  <si>
    <t>EUR/USD-WAVE-Put (Dt.Bk.) 06/14, 1,3950 - DX853S</t>
  </si>
  <si>
    <t>DAX-Turbo-Call (Vont.), 2/14, 9100 - VZ2JJ6</t>
  </si>
  <si>
    <t>Nikkei-Sprinter open end-Call (Vont.), 11862 - VT72GC</t>
  </si>
  <si>
    <t>DAX-Turbo-Put (Vont.), 3/14, 9300 - VZ3BAG</t>
  </si>
  <si>
    <t>Silber-Turbo-Put (Vont.), 6/14, 20,80 - VZ1588</t>
  </si>
  <si>
    <t>EUR/GBP-WAVE-Put (Dt.Bk.) 09/14, 0,8600 - DT1G9Z</t>
  </si>
  <si>
    <t>ThyssenKrupp-Sprinter open end-Call (Vont.), 16,34 - VV04BF</t>
  </si>
  <si>
    <t>CAC 40-WAVE-XXL-Put (Dt.Bk.), 4524/4430 - DE9CMZ</t>
  </si>
  <si>
    <t>DAX-Turbo-Put (Vont.), 3/14, 9290 - VZ3CJ4</t>
  </si>
  <si>
    <t>USD/JPY-WAVE-Put (Dt.Bk.) 03/14, 105,00 - DT16DP</t>
  </si>
  <si>
    <t>Adidas-Sprinter-open end-Put (Vont.), 90,09 - VZ26FR</t>
  </si>
  <si>
    <t>Euro Bund Sprinter open end-Call (Vont.) 141,27 - VZ24GG</t>
  </si>
  <si>
    <t>DAX-Turbo-Put (Vont.), 6/14, 9410 - VZ29PY</t>
  </si>
  <si>
    <t>DAX-Turbo-Call (Vont.), 3/14, 9100 - VZ3DUX</t>
  </si>
  <si>
    <t>USD/CAD-WAVE-Ultd-.Call (Dt.Bk.), 1,0684 -  DT1V6T</t>
  </si>
  <si>
    <t>Eurostoxx50-Turbo-Put (Vont.), 3/14, 3190 - VZ2A90</t>
  </si>
  <si>
    <t>AUD/JPY-WAVE-Ultd.-Put (Dt.Bk.) 95,82 - DX7FMT</t>
  </si>
  <si>
    <t>DAX-Call März/9600 (Stillhalter)</t>
  </si>
  <si>
    <t>DAX-Turbo-Put (Vont.), 3/14, 9530 - VZ29Q4</t>
  </si>
  <si>
    <t>IBEX 35 Turbo-Bear (HVB) 03/14, 10.800- HY19CN</t>
  </si>
  <si>
    <t>Erdgas Mini-Future-Short (Vont.), 6,86/6,59 - VT0WJD</t>
  </si>
  <si>
    <t>Kupfer Mini-Future-Short (Vont.), 3,47/3,37 - VZ24ZD</t>
  </si>
  <si>
    <t>EUR/GBP-WAVE-Put (Dt.Bk.) 06/14, 0,8600 - DX9P6B</t>
  </si>
  <si>
    <t>Euro Bund Turbo-Call (Vont.) 03/14, 140,40 - VZ23YA</t>
  </si>
  <si>
    <t>DAX-Turbo-Put (Vont.), 3/14, 9690 - VZ26TR</t>
  </si>
  <si>
    <t>Dt. Bank-WAVE-XXL-Put (Dt.Bk.), 39,95/37,95 - DT2LJW</t>
  </si>
  <si>
    <t>USD/JPY-WAVE-Ultd.-Put (Dt.Bk.) 104,45 - DT2G19</t>
  </si>
  <si>
    <t>SMI-Sprinter open end-Put (Vont.), 8.805 - VZ1VAG</t>
  </si>
  <si>
    <t>DAX-Put-OS (Vont.),02/14,  9650 - VZ2LJ8</t>
  </si>
  <si>
    <t>Euro Bund Sprinter open end-Call (Vont.) 140,45 - VZ2WRR</t>
  </si>
  <si>
    <t>USD/JPY-WAVE-Ultd.-Put (Dt.Bk.) 105,64 - DX2DXS</t>
  </si>
  <si>
    <t>Gold-WAVE-Call (Dt.Bk.) 05/14, 1230 - DT2VU4</t>
  </si>
  <si>
    <t>EUR/USD-WAVE-Call (Dt.Bk.) 06/14, 1,3525- DT2VPD</t>
  </si>
  <si>
    <t>DAX-Turbo-Put (Vont.), 4/14, 9780 - VZ25MW</t>
  </si>
  <si>
    <t>CAC 40-WAVE-XXL-Put (Dt.Bk.), 4518/4430 - DE9CMZ</t>
  </si>
  <si>
    <t>DAX-Turbo-Put (Vont.), 4/14, 9770 - VZ25MV</t>
  </si>
  <si>
    <t>GBP/USD-Sprinter open end-Call (Vont.), 1,611 - VZ13T0  (halb-Pos.)</t>
  </si>
  <si>
    <t>AUD/JPY-WAVE-Ultd.-Put (Dt.Bk.) 95,66 - DX7FMT</t>
  </si>
  <si>
    <t>Dt. Bank-Sprinter-open end-Put (Vont.), 38,78 - VZ24X8</t>
  </si>
  <si>
    <t>DAX-WAVE-Put (Dt.Bk.), 05/14, 9900- DT237C</t>
  </si>
  <si>
    <t>S&amp;P 500-Turbo-Put (Vont.), 4/14, 1890 - VZ2QPC</t>
  </si>
  <si>
    <t>Münch. Rück-WAVE-Call (Dt.Bk.), 148,00 - DT2XBE</t>
  </si>
  <si>
    <t>Euro Bund Sprinter open end-Call (Vont.) 141,92 - VZ254V</t>
  </si>
  <si>
    <t>EUR/GBP-WAVE-Put (Dt.Bk.) 06/14, 0,8525 - DT0Y95</t>
  </si>
  <si>
    <t>Eurostoxx50-Sprinter open end-Put (Vont.), 3252 - VZ1WP1</t>
  </si>
  <si>
    <t>EUR/JPY-WAVE-Put (Dt.Bk.) 03/14, 143,00 - DT1302</t>
  </si>
  <si>
    <t>Brent-WAVE-Ultd.Put (Dt.Bk.)  114,45 - DE5E4B</t>
  </si>
  <si>
    <t>Silber-Sprinter-open end-Put (Vont.), 23,81 - VZ01N7</t>
  </si>
  <si>
    <t>S&amp;P 500-Sprinter-open end-Put (Vont.), 1909 - VZ13N6</t>
  </si>
  <si>
    <t>Daimler-Sprinter-open end-Put (Vont.), 70,68 - VZ0P6L</t>
  </si>
  <si>
    <t>DAX-WAVE-Put (Dt.Bk.) 04/14, 9625 - DT3B1W</t>
  </si>
  <si>
    <t>Adidas-Turbo-Put (Vont.), 03/14, 89,00 - VZ27GR</t>
  </si>
  <si>
    <t>HSCE-WAVE-XXL-Call (Dt.Bk.), 8581/9000-  DX8D19</t>
  </si>
  <si>
    <t>Continental-Turbo-Put (Vont.), 04/14, 185,00 - VZ2KT7</t>
  </si>
  <si>
    <t>GBP/USD-WAVE-Call (Dt.Bk.) 09/14, 1,6300-DT2WWQ (halb.Pos.)</t>
  </si>
  <si>
    <t>EUR/GBP-WAVE-Put (Dt.Bk.) 06/14, 0,8525 -DT0Y95 (halb.Pos.)</t>
  </si>
  <si>
    <t>DAX-Turbo-Call (Vont.), 3/14, 9360 - VZ3PVL</t>
  </si>
  <si>
    <t>Dt. Telekom-WAVE-Call (Dt.Bk.), 12/14, 10,00- DT2MKS</t>
  </si>
  <si>
    <t>USD/JPY-WAVE-Call (Dt.Bk.) 05/14, 99,50 - DT22GN</t>
  </si>
  <si>
    <t>Brent-Sprinter-open end-Put (Vont.), 115,41 - VT4DK6</t>
  </si>
  <si>
    <t>EUR/USD-WAVE-Call (Dt.Bk.) 06/14, 1,3550 - DT2VPL</t>
  </si>
  <si>
    <t>Dt.Bank-open end-Turbo-Put (Vont.), 40,22 - VT1HWB</t>
  </si>
  <si>
    <t>DAX-CallApril/10000 (Stillhalter)</t>
  </si>
  <si>
    <t>DAX-Call April/9800 (Stillhalter)</t>
  </si>
  <si>
    <t>DAX-Turbo-Put (Vont.), 5/14, 9770 - VZ3M1M</t>
  </si>
  <si>
    <t>Kupfer-Sprinter-open end-Put (Vont.), 3,408 - VT7WPF</t>
  </si>
  <si>
    <t>T-Bond-Turbo-BEST-Put (Co.Bk.), 138,74- CZ74TR</t>
  </si>
  <si>
    <t>DAX-WAVE-Put (Dt.Bk.) 05/14, 9475 - DT3GKC</t>
  </si>
  <si>
    <t>DAX-Call April/9600 (Stillhalter)</t>
  </si>
  <si>
    <t>S&amp;P 500-Turbo-Put (Vont.), 03/14, 1910 - VZ2AF0</t>
  </si>
  <si>
    <t>DAX-Turbo-Put (Vont.), 4/14, 9480 - VZ3UPA</t>
  </si>
  <si>
    <t>DAX-Turbo-Call (Vont.), 4/14, 9150 - VZ3ET6</t>
  </si>
  <si>
    <t>S&amp;P 500-WAVE-Ultd.Put (Dt.Bk.) 1918 - DX6Y60</t>
  </si>
  <si>
    <t>AUD/JPY-WAVE-Ultd.-Put (Dt.Bk.) 96,73 - DX7BMG</t>
  </si>
  <si>
    <t>DAX-Turbo-Call (Vont.), 4/14, 9090 - VZ3DUQ</t>
  </si>
  <si>
    <t>DAX-Turbo-Put (Vont.), 4/14, 9390 - VZ3U9V</t>
  </si>
  <si>
    <t>DAX-Turbo-Call (Vont.), 4/14, 8750 - VZ2AU1</t>
  </si>
  <si>
    <t>EUR/USD-WAVE-Call (Dt.Bk.) 05/14, 1,3650 - DT3BBZ</t>
  </si>
  <si>
    <t>Silber-Mini-Future-Short (Vont.), 24,18/23,70 - VZ01ZG</t>
  </si>
  <si>
    <t>DAX-Sprinter-open end-Put (Vont.),9857 - VZ14NK</t>
  </si>
  <si>
    <t>Kupfer-Mini-Future-Short (Vont.), 3,37/3,28 - VZ24ZD</t>
  </si>
  <si>
    <t>DAX-Call Mai/9700 (Stillhalter)</t>
  </si>
  <si>
    <t>DAX-Turbo-Put (Vont.), 4/14, 9270 - VZ3V0Z</t>
  </si>
  <si>
    <t>DAX-Call Mai/9800 (Stillhalter)</t>
  </si>
  <si>
    <t>DAX-Turbo-Put (Vont.), 4/14, 9330 - VZ3VL3</t>
  </si>
  <si>
    <t>17. + 18.03.</t>
  </si>
  <si>
    <t>USD/JPY-WAVE-XXL-Put (Dt. Bk.) 105,30/104,45 - DT2DA3</t>
  </si>
  <si>
    <t>Gold-Turbo-Put (Vont.), 06/14, 1445 - VZ1342 (halbe Position)</t>
  </si>
  <si>
    <t>Nasdaq 100-Turbo-Put (Vont.), 5/14, 3740 - VZ3A25</t>
  </si>
  <si>
    <t>USD/CHF-Turbo-Put (Vont.), 9/14, 0,9120 - VZ253D</t>
  </si>
  <si>
    <t>DAX-Turbo-Put (Vont.), 5/14, 9400 - VZ3UQW</t>
  </si>
  <si>
    <t>Silber-Turbo-Put (Vont.), 6/14, 22,00 - VZ3MD3</t>
  </si>
  <si>
    <t>DAX-Turbo-Put (Vont.), 5/14, 9500 - VZ3VA6</t>
  </si>
  <si>
    <t>21.+24.03.</t>
  </si>
  <si>
    <t>Nikkei-WAVE-Put (Dt. Bk.) 06/14, 15400-DT2LZT</t>
  </si>
  <si>
    <t>S&amp;P 500-WAVE-XXL-Put (Dt. Bk.) 1941/1980 - DT1BC9</t>
  </si>
  <si>
    <t>DAX-Turbo-Put (Vont.), 5/14, 9410 - VZ3UQX</t>
  </si>
  <si>
    <t>21.+25.03.</t>
  </si>
  <si>
    <t>AUD/USD-WAVE-Call (Dt.Bk.) 06/14, 0,86 - DT1G75</t>
  </si>
  <si>
    <t>DAX-Call Mai/9600 (Stillhalter)</t>
  </si>
  <si>
    <t>USD/CAD-WAVE-Put (Dt.Bk.) 09/14, 1,1500 - DT3JVE (halbe Pos.)</t>
  </si>
  <si>
    <t>Euro Bund Turbo-Call (Vont.) 06/14, 141,00 - VZ3H5B</t>
  </si>
  <si>
    <t>DAX-Turbo-Bull (Citi), 4/14, 9230 - CF84ED</t>
  </si>
  <si>
    <t>Hang Seng-WAVE-XXL-Call (Dt.Bk.), 19.512/20.470-  DX8YU0</t>
  </si>
  <si>
    <t>EUR/USD Turbo-Put (Vont.) 06/14,  1,4040- VZ2MUM</t>
  </si>
  <si>
    <t>EUR/AUD-WAVE-XXL-Put (Dt. Bk.)1,5824/1,560-DT2M2M</t>
  </si>
  <si>
    <t>DAX-Turbo-Put (Vont.), 5/14, 9620 - VZ3NR8</t>
  </si>
  <si>
    <t>Gold-WAVE-Ultd.-Call (Dt.Bk.), 1.197-  DT1T6B</t>
  </si>
  <si>
    <t>Nasdaq 100-Sprinter-open end-Put (Vont.), 3727 - VZ2AHU</t>
  </si>
  <si>
    <t>AUD/USD-WAVE-Call (Dt.Bk.) 06/14, 0,8900 - DT3C34</t>
  </si>
  <si>
    <t>DAX-Call Mai/10000 (Stillhalter)</t>
  </si>
  <si>
    <t>DAX-Turbo-Put (Vont.), 5/14, 9810 - VZ2TNF</t>
  </si>
  <si>
    <t>Allianz-Turbo-Put (Vont.), 4/14,  131,00 - VZ3MQR</t>
  </si>
  <si>
    <t>WTI Crude Oil-WAVE-Call (Dt.Bk.) 05/14, 92,00 - DT2CFE</t>
  </si>
  <si>
    <t>DAX-Turbo-Call (Vont.), 5/14, 9440 - VZ1G7</t>
  </si>
  <si>
    <t>DAX-Put Mai/9200 (Stillhalter)</t>
  </si>
  <si>
    <t>Silber-Sprinter-open end-Call (Vont.), 18,94 - VZ9UMA</t>
  </si>
  <si>
    <t>Euro Bund Turbo-Call (Vont.) 06/14, 140,00 - VZ3AH1</t>
  </si>
  <si>
    <t>DAX-Call-OS (Vont.),04/14,  9600 - VZ2A37</t>
  </si>
  <si>
    <t>EUR/NZD-WAVE-Ultd-Put (Dt.Bk.), 1,6675-  DT2TGZ</t>
  </si>
  <si>
    <t>S&amp;P 500-Mini-Future-Short (Vont.), 1939/1899 - VZ13NC</t>
  </si>
  <si>
    <t>DAX-Turbo-Put (Vont.), 5/14, 9880 - VZ2TNE</t>
  </si>
  <si>
    <t>DAX-Turbo-Call (Vont.), 5/14, 9330 - VZ30R2</t>
  </si>
  <si>
    <t>EUR/USD Turbo-Call (Vont.) 09/14,  1,3500- VZ3EPB</t>
  </si>
  <si>
    <t>GBP/USD-WAVE-Call (Dt.Bk.) 06/14, 1,6300 - DT2WWP</t>
  </si>
  <si>
    <t>DAX-WAVE-Put (Dt.Bk), 6/14, 9700 - DT3WR8</t>
  </si>
  <si>
    <t>Allianz-Sprinter open end-Put (Vont.),  129,54 - VZ3MRF</t>
  </si>
  <si>
    <t>Kupfer-Mini-Future-Short (Vont.), 3,34/3,25 - VZ24ZD</t>
  </si>
  <si>
    <t>MDAX-Sprinter-open end-Put (Vont.), 17.222 - VZ1U98</t>
  </si>
  <si>
    <t>Silber-Sprinter-open end-Put (Vont.), 21,55 - VZ3X2H</t>
  </si>
  <si>
    <t>EUR/JPY-WAVE-Put (Dt.Bk.) 05/14, 147,00-DT3JTK (halbe Pos.)</t>
  </si>
  <si>
    <t>USD/JPY-WAVE-Put (Dt.Bk.) 05/14, 106,00-DT2PNZ (halbe Pos.)</t>
  </si>
  <si>
    <t>DAX-Turbo-Put (Vont.), 6/14, 9730 - VZ258B</t>
  </si>
  <si>
    <t>DAX-Turbo-Call (Vont.), 5/14, 9120 - VZ3X5P</t>
  </si>
  <si>
    <t>DAX-Turbo-Put (Vont.), 6/14, 9500 - VZ39X2</t>
  </si>
  <si>
    <t xml:space="preserve"> 15.04.14</t>
  </si>
  <si>
    <t>Hang Seng-WAVE-XXL-Call (Dt.Bk.), 20.028/21.030-  DX8YU1</t>
  </si>
  <si>
    <t>DAX-Turbo-Call (Vont.), 5/14, 9080 - VZ3X5E</t>
  </si>
  <si>
    <t>EUR/USD-WAVE-Call (Dt.Bk.) 05/14, 1,3500 - DT2WV2</t>
  </si>
  <si>
    <t>Silber-Sprinter-open end-Put (Vont.), 21,05 - VZ3YAS</t>
  </si>
  <si>
    <t>11. + 16.04.</t>
  </si>
  <si>
    <t>MDAX-Short-Mini-Future (Vont.), 17134/16634 - VZ34EL</t>
  </si>
  <si>
    <t>Allianz-Sprinter open end-Put (Vont.),  126,39 - VZ3UZX</t>
  </si>
  <si>
    <t>DAX-Put-OS (Vont.), 05/14,  9400 - VZ2WML</t>
  </si>
  <si>
    <t>DAX-Turbo-Put (Vont.), 6/14, 9690 - VZ37EW</t>
  </si>
  <si>
    <t>EUR/CHF Turbo-Put (Vont.) 06/14, 1,2360 - VZ25N1</t>
  </si>
  <si>
    <t>Nasdaq 100-WAVE-Ultd.-Put (Dt.Bk.), 3809 -  DT0ZNY</t>
  </si>
  <si>
    <t>USD/JPY Turbo-Put (Vont.) 06/14, 103,00 - VZ15FS</t>
  </si>
  <si>
    <t>DAX-Call-OS (DT.Bk.), 05/14,  9500 - DT2GHT</t>
  </si>
  <si>
    <t>DAX-Call Juni/9800 (Stillhalter)</t>
  </si>
  <si>
    <t>DAX-Turbo-Put (Vont.), 6/14, 9600 - VZ4GXF</t>
  </si>
  <si>
    <t>SMI-Short-Mini-Future (Vont.), 8942/8766 - VZ3UWD</t>
  </si>
  <si>
    <t>DAX-Turbo-Call (Vont.), 5/14, 9350 - VZ4E3Y</t>
  </si>
  <si>
    <t>USD/CAD-WAVE-Put (Dt.Bk.) 09/14, 1,1250 - DT3R6Q</t>
  </si>
  <si>
    <t>EUR/JPY-WAVE-Ultd.-Put (Dt.Bk.) 144,12 - DT1QF4</t>
  </si>
  <si>
    <t>Euro Bund Turbo-Call (Vont.) 06/14, 141,80 - VZ3MF3</t>
  </si>
  <si>
    <t>BTP-Turbo-Ultd.-Put (Co.Bk.) 128,70 - CR0M3T</t>
  </si>
  <si>
    <t>28.04.+02.05</t>
  </si>
  <si>
    <t xml:space="preserve">Silber-Sprinter-open end-Put (Vont.), 23,12 - VZ03EU </t>
  </si>
  <si>
    <t>Euro Bund Sprinter open end-Call (Vont.), 142,17 - VZ3ADL</t>
  </si>
  <si>
    <t>DAX-Call-OS (Vont.), 05/14,  9550 - VZ2VF0</t>
  </si>
  <si>
    <t>DAX-Turbo-Put (Vont.), 6/14, 9630 - VZ4HAX</t>
  </si>
  <si>
    <t>Nasdaq 100-WAVE-Ultd.-Put (Dt.Bk.), 3716 -  DT3GS8</t>
  </si>
  <si>
    <t>GBP/USD-WAVE-Ultd-Call (Dt.Bk.) 1,6472 -DT2Y5K</t>
  </si>
  <si>
    <t>Gold-Turbo-Call (Vontobel), 6/14, 1230 - VZ2XC2</t>
  </si>
  <si>
    <t>AUD/USD-WAVE-Call (Dt.Bk.) 09/14, 0,8950 - DT3KK6</t>
  </si>
  <si>
    <t>Daimler-Sprinter open end-Put (Vont.), 74,00 - VZ33AF</t>
  </si>
  <si>
    <t>Eurostoxx50-Sprinter open end-Put (Vont.), 3343 - VZ224T (halb.Pos.)</t>
  </si>
  <si>
    <t>DAX-Turbo-Call (Vont.), 6/14, 9390 - VZ4HVG</t>
  </si>
  <si>
    <t>USD/CAD-Sprinter open end-Put (Vont.), 1,1158 - VZ30MU</t>
  </si>
  <si>
    <t>Dow Jones-Turbo-Call (Vont.), 9/14, 16.000 - VZ34Z6</t>
  </si>
  <si>
    <t>Adidas-Turbo-Call (Vont.), 9/14, 69,00 - VZ35SK</t>
  </si>
  <si>
    <t>Dt. Post-Turbo-Call (Vont.), 7/14, 23,00 - VZ3P5A</t>
  </si>
  <si>
    <t>Nikkei-WAVE-Ultd.-Put (Dt.Bk.), 15.810 -  DT1XYY</t>
  </si>
  <si>
    <t>09.+13.05.</t>
  </si>
  <si>
    <t>USD/JPY-WAVE-Put (Dt.Bk.) 06/14, 107,00 - DX6GZ7</t>
  </si>
  <si>
    <t>DAX-Turbo-Call (Vont.), 6/14, 9600 - VZ4QSL</t>
  </si>
  <si>
    <t>WTI Crude Oil-WAVE-XXL-Put (Dt.Bk.)112,34/108,99-DE6AUX</t>
  </si>
  <si>
    <t>WTI Crude Oil-WAVE-XXL-Put (Dt.Bk.)111,31/108,03-DE6AUX</t>
  </si>
  <si>
    <t>EUR/GBP-Sprinter open end-Put (Vont.), 0,8411 - VZ1X4J</t>
  </si>
  <si>
    <t>DAX-Turbo-Put (Vont.), 6/14, 9960- VZ1WKE</t>
  </si>
  <si>
    <t>MDAX-Sprinter open end-Put (Vont.), 17.521 - VZ2A9P</t>
  </si>
  <si>
    <t>Platin-Sprinter-open end-Call (Vont.), 1257,50 - VZ23V8</t>
  </si>
  <si>
    <t>BMW-WAVE-Put (Dt.Bk.) 09/14, 96,00 - DT34BF</t>
  </si>
  <si>
    <t>S&amp;P 500-WAVE-XXL-Put (Dt.Bk.) 1957/1918 - DE9CZE</t>
  </si>
  <si>
    <t>DAX-Call Juni/10000 (Stillhalter)</t>
  </si>
  <si>
    <t>IBEX-WAVE-XXL-Put (Dt.Bk.) 11.140/10.810 - DX3SSQ</t>
  </si>
  <si>
    <t>DAX-Call Juni/9900 (Stillhalter)</t>
  </si>
  <si>
    <t>DAX-Turbo-Put (Vont.), 6/14, 9860- VZ1QP7</t>
  </si>
  <si>
    <t>DAX-Turbo-Call (Vont.), 6/14, 9430 - VZ4PLM</t>
  </si>
  <si>
    <t>Fresenius SE-Turbo-Call (Vont.), 9/14, 99,00 - VZ35VH</t>
  </si>
  <si>
    <t>DAX-Turbo-Put (Vont.), 6/14, 9840- VZ1QP5</t>
  </si>
  <si>
    <t>AUD/USD-Sprinter open end-Put (Vont.), 0,9601 - VT84JT</t>
  </si>
  <si>
    <t>S&amp;P 500-WAVE-XXL-Put (Dt.Bk.) 1956/1917 - DE9CZE</t>
  </si>
  <si>
    <t>USD/CHF-Sprinter open end-Put (Vont.), 0,9109 - VZ03GJ</t>
  </si>
  <si>
    <t>DAX-Turbo-Call (Vont.), 6/14, 9460 - VZ4PLJ</t>
  </si>
  <si>
    <t>Euro Bund Sprinter open end-Put (Vont.), 148,19 - VZ3WMD</t>
  </si>
  <si>
    <t>DAX-Turbo-Call (Vont.), 6/14, 9560 - VZ4U5H</t>
  </si>
  <si>
    <t>Nasdaq 100-WAVE-Call (Dt.Bk.) 12/14, 3500 - DT4DJ6</t>
  </si>
  <si>
    <t>DAX-Put Juli/9200 (Stillhalter)</t>
  </si>
  <si>
    <t>Kupfer Sprinter open end-Call (Vont.), 2,77/2,876 - VZ3LZT</t>
  </si>
  <si>
    <t>DAX-Call-OS (Vont.), 05/14,  9750 - VZ2WKU</t>
  </si>
  <si>
    <t>DAX-Put Juli/9300 (Stillhalter)</t>
  </si>
  <si>
    <t>GBP/USD-WAVE-Call (Dt.Bk.) 12/14, 1,6500 -DT4SNQ</t>
  </si>
  <si>
    <t>DAX-Sprinter open end-Call (Vont.), 9508 - VZ4PKY</t>
  </si>
  <si>
    <t>Gold-Turbo-Put (Vontobel), 12/14, 1360 - VZ4FEL</t>
  </si>
  <si>
    <t>DAX-Turbo-Call (Vont.), 6/14, 9760 - VZ4WT7</t>
  </si>
  <si>
    <t>DAX-Turbo-Call (Vont.), 6/14, 9610 - VZ4VWR</t>
  </si>
  <si>
    <t>DAX-Put Juli/9400 (Stillhalter)</t>
  </si>
  <si>
    <t>BASF-WAVE-Call (Dt.Bk.) 09/14, 78,00 - DT36Y1</t>
  </si>
  <si>
    <t>AUD/USD-WAVE-Ultd-Put (Dt.Bk.), 0,9620 - DX67FW</t>
  </si>
  <si>
    <t>WTI Crude Oil-Sprinter-o.e.-Call (Vont.)99,74-VZ4R1W (halbe Pos.)</t>
  </si>
  <si>
    <t>DAX-Turbo-Call (Vont.), 7/14, 9780 - VZ4WUX</t>
  </si>
  <si>
    <t>EUR/USD-WAVE-Ultd-Call (Dt.Bk.), 1,3239 - DX8B3A</t>
  </si>
  <si>
    <t>DAX-Put Juli/9500 (Stillhalter)</t>
  </si>
  <si>
    <t>USD/JPY-WAVE-Ultd.-Put (Dt.Bk.), 107,06 - DT1ED3</t>
  </si>
  <si>
    <t>DAX-Call-OS (Vont.), 06/14,  9900 - VZ1C3V</t>
  </si>
  <si>
    <t>S&amp;P 500-Turbo-Call (Vont.), 12/14, 1860- VZ4QNJ</t>
  </si>
  <si>
    <t>Silber-Turbo-Put (Vont.), 9/14, 20,40 - VZ3065</t>
  </si>
  <si>
    <t>Lanxess-Turbo-Put (Vont.), 9/14,  60,00 - VZ356U</t>
  </si>
  <si>
    <t>S&amp;P 500-Sprinter open end-Put (Vont.), 2034 - VZ359T</t>
  </si>
  <si>
    <t>EUR/USD-WAVE-Ultd.-Put (Dt.Bk.), 1,3990 -  DX9L5U</t>
  </si>
  <si>
    <t>Hang Seng-WAVE-XXL-Put (Dt.Bk.), 24.672/23.430 - DB4N1Q</t>
  </si>
  <si>
    <t>DAX-Turbo-Put (Vont.), 7/14, 10.140- VZ3NP8</t>
  </si>
  <si>
    <t>06.+10.06.</t>
  </si>
  <si>
    <t>Kupfer-Sprinter-open end-Put (Vont.), 3,37 - VT7WPD</t>
  </si>
  <si>
    <t>Dt. Bank-Sprinter-open end-Call (Vont.), 24,00 - VZ4Z4H</t>
  </si>
  <si>
    <t>Euro Bund Sprinter open end-Put (Vont.), 148,01 - VZ4DPV</t>
  </si>
  <si>
    <t>DAX-Turbo-Call (Vont.), 7/14, 9840 - VZ4W1V</t>
  </si>
  <si>
    <t>DAX-Put Juli/9600 (Stillhalter)</t>
  </si>
  <si>
    <t>EUR/USD-WAVE-Ultd-Call (Dt.Bk.), 1,3176 - DX8AQJ</t>
  </si>
  <si>
    <t>DAX-Turbo-Put (Vont.), 7/14, 10.150- VZ3NP9</t>
  </si>
  <si>
    <t>DAX-Call Juli/10200 (Stillhalter)</t>
  </si>
  <si>
    <t>USD/JPY-WAVE-Put (Dt.Bk.), 1005,00 - DT19JZ</t>
  </si>
  <si>
    <t>WTI Crude Oil-Minit-Fut.Long (Vont.)99,81/102,80-VZ40WB (halbe Pos.)</t>
  </si>
  <si>
    <t>E.On-Turbo-Call (Vont.), 8/14, 12,75 - VZ3330</t>
  </si>
  <si>
    <t>DAX-Turbo-Call (Vont.), 7/14, 9730 - VZ4WG5</t>
  </si>
  <si>
    <t>GBP/USD-WAVE-Ultd-Call (Dt.Bk.) 1,6577 -DT3SGH</t>
  </si>
  <si>
    <t>Gold-WAVE-Call (Dt.Bk.) 09/14, 1210 - DT1RMP</t>
  </si>
  <si>
    <t>EUR/AUD-WAVE-Ultd.-Put (Dt.Bk.), 1,5300 -  DT3QA5</t>
  </si>
  <si>
    <t>Euro Bund Sprinter open end-Put (Vont.), 149,28 - VZ4RWA</t>
  </si>
  <si>
    <t>DAX-Turbo-Put (Vont.), 7/14, 10.110- VZ3NP6</t>
  </si>
  <si>
    <t>18.+20.06.</t>
  </si>
  <si>
    <t>DAX Mini-Fut.-Short (Vont.), 10370/10230 - VZ2NVG</t>
  </si>
  <si>
    <t xml:space="preserve">CAC 40-Mini-Future-Bear (HVB) 4726/4678 - HY1021 </t>
  </si>
  <si>
    <t>EUR/AUD-Sprinter open end-Put (Vont.) 1,5496 - VZ3VYZ</t>
  </si>
  <si>
    <t>EUR/USD-Sprinter-open end-Call (Vont.), 1,3286 - VT9424</t>
  </si>
  <si>
    <t>Silber-Turbo-Call (Vont.), 09/14, 19,00 - VZ40BF</t>
  </si>
  <si>
    <t>20.+ 24.06.</t>
  </si>
  <si>
    <t>EUR/JPY-WAVE-Call (Dt.Bk.) 09/14, 135,50 - DT3ZQS</t>
  </si>
  <si>
    <t>Gold-Turbo-Call (Vont.), 09/14, 1240 - VZ3CCE</t>
  </si>
  <si>
    <t>S&amp;P 500-Turbo-Call (Vont.), 12/14, 1880- VZ4VX5</t>
  </si>
  <si>
    <t xml:space="preserve">WTI Crude Oil-Sprinter-open end-Put (Vont.) 111,90 -VT1DCU </t>
  </si>
  <si>
    <t>Allianz-Sprinter open end-Call (Vont.), 116,92 - VZ4H6S</t>
  </si>
  <si>
    <t>Euro Bund Sprinter open end-Put (Vont.), 149,32 - VZ4SB4</t>
  </si>
  <si>
    <t>DAX-Turbo-Call (Vont.), 7/14, 9710 - VZ4WG3</t>
  </si>
  <si>
    <t>Platin-Sprinter open end-Call (Vont.), 1364 - VZ2M1F</t>
  </si>
  <si>
    <t>MDAX-WAVE-Put (Dt.Bk.) 12/14, 18.000 - DT2VFW</t>
  </si>
  <si>
    <t>Lanxess-Turbo-Put (Vont.), 9/14, 62,00 - VZ356T</t>
  </si>
  <si>
    <t>AUD/JPY-WAVE-XXL-Put (Dt.Bk.) 99,88/99,10 - DX6GL2</t>
  </si>
  <si>
    <t>DAX-Turbo-Put (Vont.), 8/14, 10.160- VZ35JE</t>
  </si>
  <si>
    <t>DAX-Call Aug./10200 (Stillhalter)</t>
  </si>
  <si>
    <t>Gold-Turbo-Call (Vont.), 12/14, 1250 - VZ41M6</t>
  </si>
  <si>
    <t>DAX-Turbo-Put (Vont.), 8/14, 10.180- VZ35H8</t>
  </si>
  <si>
    <t>EUR/USD-Sprinter-open end-Call (Vont.), 1,3199 - VZ0WJ6</t>
  </si>
  <si>
    <t xml:space="preserve">CAC 40-Turbo-Bear (Citi) 4894 - CF9W74 </t>
  </si>
  <si>
    <t>GBP/USD-WAVE-Ultd-Call (Dt.Bk.) 1,64 -DT4SNP</t>
  </si>
  <si>
    <t>Silber-Turbo-Put (Vont.), 12/14, 22,80 - VZ4E0Y</t>
  </si>
  <si>
    <t>DAX-Turbo-Put (Vont.), 8/14, 9900- VZ5C5L</t>
  </si>
  <si>
    <t>DAX-Turbo-Put (Vont.), 8/14, 10000- VZ5B4D</t>
  </si>
  <si>
    <t>DAX-Turbo-Put (Vont.), 8/14, 10060- VZ35H4</t>
  </si>
  <si>
    <t>17,7,14</t>
  </si>
  <si>
    <t>Euro Bund Sprinter open end-Put (Vont.), 150,27 - VZ4X2J</t>
  </si>
  <si>
    <t>EUR/USD-Sprinter-open end-Call (Vont.), 1,3140 - VT943K</t>
  </si>
  <si>
    <t>Gold-Turbo-Call (Vont.), 12/14, 1210 - VZ4GH1</t>
  </si>
  <si>
    <t>DAX-Call Aug./9900 (Stillhalter)</t>
  </si>
  <si>
    <t>DAX-Put Aug/9200 (Stillhalter)</t>
  </si>
  <si>
    <t>Nikkei-WAVE-Call (Dt. Bk.) 03/15, 14.200 - DT5VC9</t>
  </si>
  <si>
    <t>AUD/USD-WAVE-Call (Dt.Bk.) 12/14, 0,9050 - DT45HL</t>
  </si>
  <si>
    <t>Kupfer-Sprinter-open end-Call (Vont.), 3,032 - VZ4GK7</t>
  </si>
  <si>
    <t>DAX-Turbo-Call (Vont.), 8/14, 9440 - VZ4PMG</t>
  </si>
  <si>
    <t>DAX-Turbo-Call (Vont.), 8/14, 9430 - VZ4PML</t>
  </si>
  <si>
    <t>S&amp;P 500-Sprinter open end-Put (Vont.), 2031 - VZ32NW</t>
  </si>
  <si>
    <t>DAX-Turbo-Put (Vont.), 8/14, 9850- VZ5J0W</t>
  </si>
  <si>
    <t xml:space="preserve">CAC 40-open end Turbo-Bear (Citi) 4791 - CC0WDZ </t>
  </si>
  <si>
    <t>USD/CHF Turbo-Put (Vont.) 09/14, 0,9360 - VZ2MWS</t>
  </si>
  <si>
    <t>DAX-Turbo-Put (Vont.), 8/14, 9780- VZ5PFN</t>
  </si>
  <si>
    <t>DAX-Call Sept./9900 (Stillhalter)</t>
  </si>
  <si>
    <t>DAX-Call Sept./10000 (Stillhalter)</t>
  </si>
  <si>
    <t>USD/JPY-WAVE-Call (Dt.Bk.) 12/14, 100,50 - DT2PPD</t>
  </si>
  <si>
    <t>T-Bond-Turbo-BEST-Put (Co.Bk.), 141,38- CZ0GGG</t>
  </si>
  <si>
    <t>DAX-Call Sept./9800 (Stillhalter)</t>
  </si>
  <si>
    <t>Nikkei Sprinter open end-Call (Vont.), 14.753 - VZ4YMX</t>
  </si>
  <si>
    <t>Hang Seng-Turbo-Call (Vont.), 12/14, 22.800 - VZ5BG1</t>
  </si>
  <si>
    <t>Nasdaq 100-WAVE-Ultd.-Put (Dt.Bk.), 4183 -  DT3AXU</t>
  </si>
  <si>
    <t>DAX-Turbo-Call (Vont.), 8/14, 9200 - VZ4DST</t>
  </si>
  <si>
    <t>EUR/JPY Turbo-Call (Vont.) 03/15, 134,00 - VZ47JF</t>
  </si>
  <si>
    <t>S&amp;P 500-Turbo-Put (Vont.), 12/14, 2000 - VZ4QL1</t>
  </si>
  <si>
    <t>Euro Bund Turbo-Put (Vont.), 09/14,  150,20 - VZ4SKX</t>
  </si>
  <si>
    <t>Gold Turbo-Put (Vont.), 12/14,  1355 - VZ4FEQ</t>
  </si>
  <si>
    <t>EUR/USD-WAVE-Ultd.-Call (Dt.Bk.), 1,2587-  DT3HDZ</t>
  </si>
  <si>
    <t>DAX-Turbo-Call (Vont.), 8/14, 8980 - VZ35F7</t>
  </si>
  <si>
    <t>DAX-Turbo-Call (Vont.), 8/14, 9020 - VZ35GD</t>
  </si>
  <si>
    <t>Silber Turbo-Put (Vont.), 12/14,  22,00 - VZ4E0X</t>
  </si>
  <si>
    <t>DAX-Put Sept./8600 (Stillhalter)</t>
  </si>
  <si>
    <t>DAX-Turbo-Put (Vont.), 9/14, 9290- VZ5SDQ</t>
  </si>
  <si>
    <t>Lanxess-Turbo-Put (Vont.), 12/14,  54,00 - VZ48Y0</t>
  </si>
  <si>
    <t>DAX-Call Sept./9500 (Stillhalter)</t>
  </si>
  <si>
    <t>WTI Crude Oil Sprinter open end-Put (Vont.), 105,26 - VZ0P8K</t>
  </si>
  <si>
    <t>DAX-Turbo-Put (Vont.), 9/14, 9170- VZ5TXD</t>
  </si>
  <si>
    <t>DAX-Turbo-Call (Vont.), 9/14, 8900 - VZ2NUT</t>
  </si>
  <si>
    <t>AUD/JPY-WAVE-XXL-Call (Dt.Bk.) 91,19/92,10 - DT3MRS</t>
  </si>
  <si>
    <t>EUR/GBP-WAVE-Call (Dt.Bk.) 12/14, 0,7575 - DT466V</t>
  </si>
  <si>
    <t>IBEX 35-open end-Turbo-Bull (HVB) 9798 - HY4BQW</t>
  </si>
  <si>
    <t>CAC 40-WAVE-Ultd.Put (Dt.Bk.) 4399 - DT59KQ</t>
  </si>
  <si>
    <t>DAX-Turbo-Put (Vont.), 9/14, 9280- VZ5SDP</t>
  </si>
  <si>
    <t>DAX-Turbo-Call (Vont.), 9/14, 9010 - VZ5YBV</t>
  </si>
  <si>
    <t>Euro Bund Sprinter open end-Put (Vont.), 151,57 - VZ46N4</t>
  </si>
  <si>
    <t>USD/CAD-Sprinter open end-Put (Vont.), 1,1159 - VZ283Z</t>
  </si>
  <si>
    <t>CAC 40-WAVE-Ultd.-Put (Dt.Bk.), 4498 -  DT59KR</t>
  </si>
  <si>
    <t>Gold Turbo-Put (Vont.), 12/14,  1350 - VZ4FEN</t>
  </si>
  <si>
    <t>DAX-Turbo-Put (Vont.), 9/14, 9490- VZ5RQN</t>
  </si>
  <si>
    <t>Kupfer-Sprinter-open end-Put (Vont.), 3,50 - VZ4GK8</t>
  </si>
  <si>
    <t>DAX-Call Sept./9600 (Stillhalter)</t>
  </si>
  <si>
    <t>CAC 40-WAVE-Ultd.-Put (Dt.Bk.), 4497 -  DT59KR</t>
  </si>
  <si>
    <t>Silber Turbo-Put (Vont.), 03/15,  20,80 - VZ5TVN</t>
  </si>
  <si>
    <t>EUR/GBP-WAVE-Call (Dt.Bk.) 12/14, 0,7850 - DT3HKP</t>
  </si>
  <si>
    <t>DAX-Turbo-Call (Vont.), 9/14, 9140 - VZ5Z7M</t>
  </si>
  <si>
    <t>DAX-Turbo-Put (Vont.), 9/14, 9560- VZ5RQW</t>
  </si>
  <si>
    <t>MDAX-WAVE--Ultd.-Put (Dt.Bk.), 17.377-DX7JZX (halbe Position)</t>
  </si>
  <si>
    <t>DAX-Turbo-Call (Vont.), 9/14, 9240 - VZ50ML</t>
  </si>
  <si>
    <t>Nasdaq 100-Turbo-Put (Vont.), 12/14, 4160 - VZ4XGX</t>
  </si>
  <si>
    <t>Gold-WAVE-Ultd.-Call (Dt.Bk.), 1250. -  DT42E4</t>
  </si>
  <si>
    <t>DAX-Turbo-Put (Vont.), 9/14, 9670- VZ5QS2</t>
  </si>
  <si>
    <t>EUR/USD-WAVE-Ultd-Call (Dt.Bk.), 1,2897- DX1QZU</t>
  </si>
  <si>
    <t>DAX-Call Okt./9800 (Stillhalter)</t>
  </si>
  <si>
    <t>AUD/USD-WAVE-Call (Dt.Bk.) 12/14, 0,9000 - DT45HK</t>
  </si>
  <si>
    <t>DAX-Turbo-Call (Vont.), 9/14, 9370 - VZ511N</t>
  </si>
  <si>
    <t>Silber-Sprinter open end-Call (Vont.), 18,58 - VZ32NF</t>
  </si>
  <si>
    <t>DAX-Turbo-Call (Vont.), 9/14, 9260 - VZ500D</t>
  </si>
  <si>
    <t>DAX-Put Okt../8600 (Stillhalter)</t>
  </si>
  <si>
    <t>DAX-Turbo-Call (Vont.), 9/14, 9290 - VZ51PU</t>
  </si>
  <si>
    <t>Hang Seng-Turbo-Call (Vont.), 12/14, 23.200 - VZ5ES7</t>
  </si>
  <si>
    <t>IBEX 35-WAVE-XXL-Call (Dt.Bk.) 9763/10040 - DT59GL</t>
  </si>
  <si>
    <t>DAX-Put Okt../8800 (Stillhalter)</t>
  </si>
  <si>
    <t>USD/CAD -WAVE-Put (Dt.Bk.) 03/15, 1,1200- DT6GLD</t>
  </si>
  <si>
    <t>DAX-Call Okt./9900 (Stillhalter)</t>
  </si>
  <si>
    <t>DAX-Turbo-Put (Vont.), 9/14, 9720- VZ5PGC</t>
  </si>
  <si>
    <t>DAX-Put-OS (Vont.), 09/14,  9600 - VZ2LKF</t>
  </si>
  <si>
    <t>WTI Crude Oil-WAVE-Call (Dt.Bk.) 11/14, 88,00 - DT5H62</t>
  </si>
  <si>
    <t>Nasdaq 100-Turbo-Put (Vont.), 10/14, 4220 - VZ48GM</t>
  </si>
  <si>
    <t>Daimler-Turbo-Put (Vont.), 03/15, 74,00 - VZ49AU</t>
  </si>
  <si>
    <t>Silber Turbo-Put (Vont.), 03/15,  21,20 - VZ5TVP</t>
  </si>
  <si>
    <t>Hang Seng-Turbo-Call (Vont.), 12/14, 23.600 - VZ5LS0</t>
  </si>
  <si>
    <t>DAX-Call Okt./10000 (Stillhalter)</t>
  </si>
  <si>
    <t>DAX-Turbo-Put (Vont.), 10/14, 9910- VZ5DZ6</t>
  </si>
  <si>
    <t>MDAX-WAVE--Ultd.-Put (Dt.Bk.), 17.351-DX7JZX</t>
  </si>
  <si>
    <t>Euro Bund Turbo-Put (Vont.), 12/14,  151,00 - VZ5D4X</t>
  </si>
  <si>
    <t>EUR/JPY-WAVE-Call (Dt.Bk.) 12/14, 133,00 - DT1GBA</t>
  </si>
  <si>
    <t>EUR/USD-Turbo-Call (Vont.) 03/15, 1,2600 - VZ57A9</t>
  </si>
  <si>
    <t>DAX-Turbo-Put (Vont.), 10/14, 9850- VZ5J1D</t>
  </si>
  <si>
    <t>DAX-Turbo-Put (Vont.), 10/14, 9860- VZ5J1F</t>
  </si>
  <si>
    <t>Fresenius-Turbo-Call (Vont.), 12/14, 34,00- VZ5SUX</t>
  </si>
  <si>
    <t>SMI Sprinter open end-Put (Vont.), 9073 - VZ4R21</t>
  </si>
  <si>
    <t>BASF-Turbo-Put (Vont.), 03/15, 83,00- VZ5NHU</t>
  </si>
  <si>
    <t>EUR/USD-WAVE-Put (Dt.Bk.) 12/14, 1,3410- DT6FGU</t>
  </si>
  <si>
    <t>EUR/CHF-Sprinter-open end-Put (Vont.), 1,2201 - VT87GH</t>
  </si>
  <si>
    <t>CAC 40-WAVE-Ultd.-Put (Dt.Bk.), 4686 -  DT59KT</t>
  </si>
  <si>
    <t>Eurostoxx 50-Sprinter open end-Put (Vont.), 3410 - VZ4RBE</t>
  </si>
  <si>
    <t>15.+16.09.</t>
  </si>
  <si>
    <t>AUD/USD-WAVE-XXL-Put (Dt.Bk.) 0,9565/0,9510-DX66SQ</t>
  </si>
  <si>
    <t>DAX-Turbo-Put (Vont.), 10/14, 9870- VZ5J1G</t>
  </si>
  <si>
    <t>DAX-Call Dez./10.500 (Stillhalter)</t>
  </si>
  <si>
    <t>DAX-Put-OS (Vont.), 26.09.14,  9700 - VZ4LJD</t>
  </si>
  <si>
    <t>S&amp;P 500-Turbo-Call (Vont.), 12/14, 1950- VZ5ZUD</t>
  </si>
  <si>
    <t>DAX-Turbo-Call (Vont.), 10/14, 9560 - VZ55DY</t>
  </si>
  <si>
    <t>Kupfer-Mini-Future-Short (Vont.), 3,59/3,50 - VZ4GK1</t>
  </si>
  <si>
    <t>DAX-Turbo-Call (Vont.), 10/14, 9640 - VZ595R</t>
  </si>
  <si>
    <t>Dt. Bank-Turbo-Call (Vont.), 03/15, 22,00 - VZ49TB</t>
  </si>
  <si>
    <t>Dt. Bank-Turbo-Call (Vont.), 03/15, 23,50 - VZ49S6</t>
  </si>
  <si>
    <t>HeidelbergCement-Turbo-Put (Vont.), 12/14, 63,00- VZ5D6T</t>
  </si>
  <si>
    <t>Euro Bund-WAVE-Call (Dt.Bk.) 12/14, 146,50 - DT6H8P</t>
  </si>
  <si>
    <t>DAX-Turbo-Put (Vont.), 10/14, 9940- VZ5C6T</t>
  </si>
  <si>
    <t>Fehlpreisung</t>
  </si>
  <si>
    <t>Nike-Mini-Future-Short (Vont.), 97,48/92,70 - VZ58LM</t>
  </si>
  <si>
    <t>Euro Bund Turbo-Call (Vont.) 12/14, 147,00 - VZ5UP3</t>
  </si>
  <si>
    <t>GBP/USD-WAVE-Call (Dt.Bk.) 12/14, 1,5600 -DT6GKM</t>
  </si>
  <si>
    <t>EUR/USD-Turbo-Call (Vont.) 03/15, 1,2540 - VZ57BD</t>
  </si>
  <si>
    <t>MDAX-Sprinter open end-Put (Vont.), 17.066 - VZ10R5</t>
  </si>
  <si>
    <t>DAX-Turbo-Put (Vont.), 10/14, 9820- VZ6EHG</t>
  </si>
  <si>
    <t>DAX-Turbo-Put (Vont.), 10/14, 9870- VZ6EHM</t>
  </si>
  <si>
    <t>DAX-Call Nov./10000 (Stillhalter)</t>
  </si>
  <si>
    <t>Daimler-Turbo-Put (Vont.), 03/15, 70,00- VZ5DNF</t>
  </si>
  <si>
    <t>S&amp;P 500-Turbo-Put (Vont.), 12/14, 2050 - VZ4QL7</t>
  </si>
  <si>
    <t>DAX-Turbo-Put (Vont.), 10/14, 9720- VZ6FA3</t>
  </si>
  <si>
    <t>Eurostoxx50-WAVE-Put (Dt.Bk.), 12/14, 3360-DT2HYQ</t>
  </si>
  <si>
    <t>AUD/JPY-WAVE-XXL-Put (Dt.Bk.) 98,72/97,75 - DT68JK</t>
  </si>
  <si>
    <t>Infineon-Turbo-Put (Vont.), 12/14, 9,25- VZ5P4J</t>
  </si>
  <si>
    <t>DAX-Turbo-Call (Vont.), 10/14, 9320 - VZ51N2</t>
  </si>
  <si>
    <t>DAX-Put Nov./9000 (Stillhalter)</t>
  </si>
  <si>
    <t>Allianz-Turbo-Call (Vont.), 03/15, 116,00- VZ4880</t>
  </si>
  <si>
    <t>DAX-Turbo-Call (Vont.), 10/14, 9210 - VZ50L2</t>
  </si>
  <si>
    <t>S&amp;P 500-WAVE-Call (Dt. Bk.) 12/14, 1930 - DT6DBU</t>
  </si>
  <si>
    <t>DAX-Turbo-Call (Vont.), 10/14, 9250 - VZ51EL</t>
  </si>
  <si>
    <t>T-Bond-Turbo-BEST-Put (Co.Bk.), 141,68- CK91HY</t>
  </si>
  <si>
    <t>WTI Crude Oil-WAVE-Call (Dt.Bk.) 12/14, 86,00 - DT7BVG</t>
  </si>
  <si>
    <t>Bayer-Turbo-Call (Vont.), 03/15, 103,00 - VZ577R</t>
  </si>
  <si>
    <t>DAX-Turbo-Call (Vont.), 10/14, 9270 - VZ50ZX</t>
  </si>
  <si>
    <t>DAX-Turbo-Call (Vont.), 10/14, 9160 - VZ5ZSV</t>
  </si>
  <si>
    <t>DAX-Turbo-Call (Vont.), 10/14, 9130 - VZ5Z53</t>
  </si>
  <si>
    <t>,</t>
  </si>
  <si>
    <t>S&amp;P 500-Turbo-Call (Vont.), 12/14, 1880 - VZ4VX5</t>
  </si>
  <si>
    <t>DAX-Turbo-Call (Vont.), 03/15, 8910 - VZ5X8Y</t>
  </si>
  <si>
    <t>AUD/USD-WAVE-Call (Dt.Bk.) 03/15, 0,8250 - DT660B</t>
  </si>
  <si>
    <t>Silber-WAVE-Call (Dt.Bk.) 12/14, 15,25 - DT4L7L</t>
  </si>
  <si>
    <t>USD/JPY-WAVE-Put (Dt.Bk.) 12/14, 112,50 - DT64X5</t>
  </si>
  <si>
    <t>DAX-Turbo-Put (Vont.), 12/14, 9330- VZ6QZ3</t>
  </si>
  <si>
    <t>EUR/JPY Turbo-Call (Vont.) 12/14, 141,00 - VZ6EML</t>
  </si>
  <si>
    <t>DAX-Call Nov./9600 (Stillhalter)</t>
  </si>
  <si>
    <t>S&amp;P 500-Turbo-Put (Vont.), 01/15, 2010 - VZ6SH5</t>
  </si>
  <si>
    <t>Platin-Turbo-Put (Vont.), 12/14, 1500 - VZ5KPP</t>
  </si>
  <si>
    <t>DAX-Turbo-Put (Vont.), 10/14, 9320- VZ6STY</t>
  </si>
  <si>
    <t>Eurostoxx50-Sprinter open end-Put (Vont.), 3280 - VZ6EWL</t>
  </si>
  <si>
    <t>AUD/USD-WAVE-Call (Dt.Bk.) 12/14, 0,8400 - DT7DVD</t>
  </si>
  <si>
    <t>Euro Bund Turbo-Put (Vont.), 12/14,  152,300 - VZ5W9W</t>
  </si>
  <si>
    <t>Bayer-Turbo-Call (Vont.), 12/14, 97,00 - VZ50UV</t>
  </si>
  <si>
    <t>DAX-Turbo-Call (Vont.), 11/14, 8740 - VZ5TW0</t>
  </si>
  <si>
    <t>GBP/USD-WAVE-XXL-Call (Dt.Bk.), 1,5665/1,5800 - DX9B6N</t>
  </si>
  <si>
    <t>CAC 40-WAVE-XXL-Put (Dt.Bk.) 4291/4200 - DT7M1X</t>
  </si>
  <si>
    <t>DAX-Turbo-Put (Vont.), 12/14, 9050- VZ6WZ4</t>
  </si>
  <si>
    <t>DAX-Put Nov./8000 (Stillhalter)</t>
  </si>
  <si>
    <t>S&amp;P 500-Turbo-Call (Vont.), 03/15, 1800- VZ6T7N</t>
  </si>
  <si>
    <t>DAX-Turbo-Call (Vont.), 12/14, 8560 - VZ36PT</t>
  </si>
  <si>
    <t>WTI Crude Oil-WAVE-Call (Dt.Bk.) 12/14, 78,00 - DT7BVC</t>
  </si>
  <si>
    <t>DAX-Turbo-Call (Vont.), 11/14, 8550 - VZ6YEL</t>
  </si>
  <si>
    <t>Hang Seng-Turbo-Call (Vont.), 06/15, 21.800 - VZ6UB7</t>
  </si>
  <si>
    <t>09.+15.10.</t>
  </si>
  <si>
    <t>Silber-WAVE-Put (Dt.Bk.) 12/14, 21,00 - DT51J3</t>
  </si>
  <si>
    <t>DAX-Turbo-Call (Vont.), 12/14, 8480 - VZ37G8</t>
  </si>
  <si>
    <t>Dow Jones-Turbo-Call (Vont.), 03/15, 15.300 - VZ6R9H</t>
  </si>
  <si>
    <t>Euro Bund Sprinter open end-Put (Vont.), 154,11 - VZ53AG</t>
  </si>
  <si>
    <t>Gold Turbo-Put (Vont.), 12/14,  1300 - VZ5087</t>
  </si>
  <si>
    <t>DAX-Turbo-Put (Vont.), 11/14, 9150- VZ6U54</t>
  </si>
  <si>
    <t>EUR/USD-WAVE-Put (Dt.Bk.) 12/14, 1,3200- DT6MEF</t>
  </si>
  <si>
    <t>EUR/USD-WAVE-Put (Dt.Bk.) 03/15, 1,3200 - DT6MDZ</t>
  </si>
  <si>
    <t>DAX-Turbo-Put (Vont.), 11/14, 9120- VZ6W1L</t>
  </si>
  <si>
    <t>DAX-Call Dez./9400 (Stillhalter)</t>
  </si>
  <si>
    <t>CAC 40-WAVE-Ultd.-Put (Dt.Bk.), 4367 -  DT7E60</t>
  </si>
  <si>
    <t>DAX-Put Dez./8400 (Stillhalter)</t>
  </si>
  <si>
    <t>DAX-Turbo-Call (Vont.), 12/14, 8820 - VZ66G4</t>
  </si>
  <si>
    <t>USD/JPY-Turbo-Call (Vont.) 06/15, 103,00 - VZ6WUZ</t>
  </si>
  <si>
    <t>AUD/USD-WAVE-Call (Dt.Bk.) 03/15, 0,8400 - DT660D</t>
  </si>
  <si>
    <t>Brent-WAVE-Ultd.-Call (Dt.Bk.)  77,96 - DE4G2S</t>
  </si>
  <si>
    <t>28.+ 29. 10.</t>
  </si>
  <si>
    <t>DAX-Put Dez./8600 (Stillhalter)</t>
  </si>
  <si>
    <t>DAX-Turbo-Call (Vont.), 11/14, 8900- VZ69PV</t>
  </si>
  <si>
    <t>DAX-Turbo-Call (Vont.) 03/15, 8490 - VZ61PR</t>
  </si>
  <si>
    <t>DAX-Turbo-Call (Vont.), 12/14, 8920- VZ7A5T</t>
  </si>
  <si>
    <t>Kupfer-Mini-Future-Long (Vont.), 2,84/2,94 - VZ3LZT</t>
  </si>
  <si>
    <t>Euro Bund Turbo-Call (Vont.) 12/14, 148,60 - VZ6END</t>
  </si>
  <si>
    <t>DAX-Call Dez./9600 (Stillhalter)</t>
  </si>
  <si>
    <t>DAX-Turbo-Put (Vont.), 12/14, 9520- VZ6Q0F</t>
  </si>
  <si>
    <t>DAX-Turbo-Call (Vont.), 12/14, 9040- VZ7CUB</t>
  </si>
  <si>
    <t>DAX-Turbo-Put (Vont.), 12/14, 9440- VZ6Q0E</t>
  </si>
  <si>
    <t>DAX-Call Dez./10000 (Stillhalter)</t>
  </si>
  <si>
    <t>Spread Dow Jones-Long/Eurostoxx50-Short</t>
  </si>
  <si>
    <t>Dow Jones-Turbo-Call (Vont.), 03/15, 16.250 - VZ66PA</t>
  </si>
  <si>
    <t>Eurostoxx50-Turbo-Put (Vont.), 03/15, 3260 - VZ6ZZ0</t>
  </si>
  <si>
    <t>(Performance)</t>
  </si>
  <si>
    <t>DAX-Turbo-Put (Vont.), 12/14, 9480- VZ6QZ6</t>
  </si>
  <si>
    <t xml:space="preserve">S&amp;P 500-WAVE-Call (Dt.Bk.)06/15, 1820 - DT6540 </t>
  </si>
  <si>
    <t>FTSE-MIB-WAVE-XXL-Put (Dt.Bk.) 20.857/20.270 -DT7JRP</t>
  </si>
  <si>
    <t>"-2% Perf.Diff."</t>
  </si>
  <si>
    <t>EUR/USD-Turbo-Call (Vont.) 03/15, 1,2120 - VZ6RBP</t>
  </si>
  <si>
    <t>GBP/USD-Sprinter open end-Call (Vont.), 1,5588 - VZ0J9K</t>
  </si>
  <si>
    <t>DAX-Turbo-Put (Vont.), 12/14, 9490- VZ6QZ7</t>
  </si>
  <si>
    <t>HSCE Sprinter open end-Put (Vont.), 11.637 - VT3C40</t>
  </si>
  <si>
    <t>Natural Gas-Mini-Future-Long (Vont.), 3,31/3,44 - VT4K02</t>
  </si>
  <si>
    <t>DAX-Turbo-Put (Vont.), 12/14, 9540- VZ6GSD</t>
  </si>
  <si>
    <t>S&amp;P 500-Turbo-Put (Vont.), 12/14, 2060- VZ4QL8</t>
  </si>
  <si>
    <t>DAX-Turbo-Put (Vont.), 12/14, 9410- VZ7JQ6</t>
  </si>
  <si>
    <t>DAX-Call Dez./9800 (Stillhalter)</t>
  </si>
  <si>
    <t>Gold Turbo-Call (Vont.), 12/14,  1090 - VZ4X3X</t>
  </si>
  <si>
    <t>EUR/USD-Turbo-Call (Vont.) 03/15, 1,2105 - VZ7DDC</t>
  </si>
  <si>
    <t>CAC 40-WAVE-XXL-Put (Dt.Bk.) 4376/4290 - DT7GSK</t>
  </si>
  <si>
    <t>Euro Bund Turbo-Call (Vont.) 12/14, 150,00 - VZ6UXS</t>
  </si>
  <si>
    <t>Silber-Turbo-Call (Vont.) 03/15, 13,00- VZ7GUM</t>
  </si>
  <si>
    <t>DAX-Turbo-Put (Vont.), 12/14, 9510- VZ7Q0C</t>
  </si>
  <si>
    <t>"+ 1,02 % Diff."</t>
  </si>
  <si>
    <t>DAX-Turbo-Call (Vont.), 12/14, 9250- VZ7MGP</t>
  </si>
  <si>
    <t>DAX-Put Dez./9000 (Stillhalter)</t>
  </si>
  <si>
    <t>FTSE-MIB-WAVE-XXL-Put (Dt.Bk.) 20.835/20.220 -DT7JRP</t>
  </si>
  <si>
    <t>DAX-Call Dez./9700 (Stillhalter)</t>
  </si>
  <si>
    <t>DAX-Turbo-Put (Vont.), 12/14, 9590- VZ6F7X</t>
  </si>
  <si>
    <t>USD/CHF-Turbo-Put (Vont.), 03/15, 0,9915- VZ6HKS</t>
  </si>
  <si>
    <t>EUR/JPY-Turbo-Call (Vont.) 03/15, 139,00 - VZ7B66</t>
  </si>
  <si>
    <t>Adidas-Turbo-Call (Vont.), 03/15, 57,00 - VZ7HNK</t>
  </si>
  <si>
    <t>DAX-WAVE-Call (Dt.Bk.) 06/15, 8450 - DT7USU (halbe Position)</t>
  </si>
  <si>
    <t>DAX-Turbo-Call (Vont.) 06/15, 9080 - VZ7BW5 (halbe Position)</t>
  </si>
  <si>
    <t>DAX-Put Jan./9200 (Stillhalter)</t>
  </si>
  <si>
    <t>DAX-Turbo-Call (Vont.), 12/14, 9670- VZ7PKD</t>
  </si>
  <si>
    <t>EUR/USD-Turbo-Call (Vont.) 03/15, 1,2075 - VZ7H8E</t>
  </si>
  <si>
    <t>Nikkei-WAVE-Call (Dt.Bk.) 06/15, 16.000 - DT79L6</t>
  </si>
  <si>
    <t>BASF-Turbo-Call (Vont.), 06/15, 62,00 - VZ6VFQ</t>
  </si>
  <si>
    <t>Gold-WAVE-Call (Dt.Bk.) 03/15, 1090 - DT66S2</t>
  </si>
  <si>
    <t>DAX-Call Jan./10400 (Stillhalter)</t>
  </si>
  <si>
    <t>DAX-Turbo-Put (Vont.), 12/14, 9590- VZ36LY</t>
  </si>
  <si>
    <t>Silber-Turbo-Call (Vont.), 03/15, 12,80- VZ7GUK</t>
  </si>
  <si>
    <t>USD/CAD-WAVE-Put (Dt.Bk.) 03/15, 1,1700- DT7DW5</t>
  </si>
  <si>
    <t>DAX-Turbo-Put (Vont.), 12/14, 10.180- VZ36L6</t>
  </si>
  <si>
    <t>01. +02.12.</t>
  </si>
  <si>
    <t>S&amp;P 500-WAVE-Put (Dt.Bk.) 01/15, 2120 - DT8CT8</t>
  </si>
  <si>
    <t>WTI Crude Oil-Minit-Fut.Long (Vont.) 58,54/60,25 - VZ60XF</t>
  </si>
  <si>
    <t>DAX-Turbo-Call (Vont.), 12/14, 9820- VZ7QW3</t>
  </si>
  <si>
    <t>Dt. Telekom-Turbo-Call (Vont.), 06/15, 12,00 - VZ7KRN</t>
  </si>
  <si>
    <t>DAX-WAVE-Call (Dt.Bk.) 06/15, 9175 - DT8KY0</t>
  </si>
  <si>
    <t>Euro Bund Turbo-Put (Vont.), 03/15,  155,50 - VZ65QD</t>
  </si>
  <si>
    <t>DAX-Turbo-Put (Vont.), 12/14, 10.180- VZ36L0</t>
  </si>
  <si>
    <t>HSCE-WAVE-XXL-Call (Dt.Bk.) 9806/10290 - DT80AE</t>
  </si>
  <si>
    <t>Dt. Bank-Turbo-Call (Vont.), 06/15, 20,00 - VZ6YUT</t>
  </si>
  <si>
    <t>Fresenius-Turbo-Call (Vont.), 03/15, 36,00 - VZ63VV</t>
  </si>
  <si>
    <t>EUR/JPY-Turbo-Call (Vont.) 03/15, 141,00 - VZ7FYR</t>
  </si>
  <si>
    <t>Euro Bund Turbo-Put (Vont.), 03/15,  156,50 - VZ65QP</t>
  </si>
  <si>
    <t>Dt. Lufthansa-WAVE-Call (Dt.Bk.) 03/15, 12,20 - DT8CBN</t>
  </si>
  <si>
    <t>DAX-Turbo-Call (Vont.), 01/15, 9590- VZ7PKR</t>
  </si>
  <si>
    <t>MDAX-WAVE-Call (Dt.Bk.) 06/15, 15.400 - DT723M</t>
  </si>
  <si>
    <t>Gold-Turbo-Call (Vont.) 06/15, 1165- VZ7U92</t>
  </si>
  <si>
    <t>EUR/USD-Turbo-Call (Vont.) 03/15, 1,1955 - VZ7V7J</t>
  </si>
  <si>
    <t>DAX-Turbo-Call (Vont.), 01/15, 9370- VZ7MXS</t>
  </si>
  <si>
    <t>DAX-Put Jan./9000 (Stillhalter)</t>
  </si>
  <si>
    <t>S&amp;P 500-WAVE-Call (Dt. Bk.) 03/15, 1960- DT75AE</t>
  </si>
  <si>
    <t>DAX-Turbo-Call (Vont.), 01/15, 9460- VZ7N0K</t>
  </si>
  <si>
    <t>DAX-Put Jan./9100 (Stillhalter)</t>
  </si>
  <si>
    <t>DAX-Put Jan./8800 (Stillhalter)</t>
  </si>
  <si>
    <t>DAX-Turbo-Call (Vont.), 01/15, 9210- VZ7MGA</t>
  </si>
  <si>
    <t>DAX-Turbo-Call (Vont.), 06/15, 8960 - VZ7CTK</t>
  </si>
  <si>
    <t>DAX-Turbo-Call (Vont.), 03/15, 9210- VZ7MHD</t>
  </si>
  <si>
    <t>USD/JPY-Turbo-Put (Vont.), 03/15, 122,00 VZ7MZE</t>
  </si>
  <si>
    <t>DAX-Turbo-Call (Vont.), 01/15, 9400 VZ71KM</t>
  </si>
  <si>
    <t>Gold-Turbo-Call (Vont.), 03/15, 1140 - VZ7JAA</t>
  </si>
  <si>
    <t>Euro Bund-WAVE-Put (Dt.Bk.) 03/15, 158,00 - DT8SKD</t>
  </si>
  <si>
    <t>MDAX-WAVE-Call (Dt.Bk.) 09/15, 16.000 - DT9F04</t>
  </si>
  <si>
    <t>DAX-Put Jan./9300 (Stillhalter)</t>
  </si>
  <si>
    <t>DAX-Turbo-Call (Vont.), 01/15, 9650 VZ72FR</t>
  </si>
  <si>
    <t>DAX-Turbo-Call (Vont.), 06/15, 9290 - VZ71LF</t>
  </si>
  <si>
    <t>DAX-Turbo-Call (Vont.), 01/15, 9690 VZ723J</t>
  </si>
  <si>
    <t>DAX-Turbo-Call (Vont.), 01/15, 9680 VZ723M</t>
  </si>
  <si>
    <t>keine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</si>
</sst>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0_ ;[Red]\-0.00\ "/>
    <numFmt numFmtId="166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b/>
      <sz val="12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/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" fontId="2" fillId="0" borderId="8" xfId="0" applyNumberFormat="1" applyFont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 applyFill="1" applyBorder="1" applyAlignment="1"/>
    <xf numFmtId="9" fontId="2" fillId="0" borderId="0" xfId="0" applyNumberFormat="1" applyFont="1" applyFill="1" applyBorder="1" applyAlignment="1"/>
    <xf numFmtId="2" fontId="2" fillId="0" borderId="0" xfId="0" applyNumberFormat="1" applyFont="1" applyBorder="1"/>
    <xf numFmtId="2" fontId="2" fillId="0" borderId="1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4" fillId="0" borderId="0" xfId="0" applyFont="1" applyBorder="1"/>
    <xf numFmtId="164" fontId="2" fillId="0" borderId="0" xfId="0" applyNumberFormat="1" applyFont="1" applyBorder="1" applyAlignment="1">
      <alignment horizontal="right"/>
    </xf>
    <xf numFmtId="10" fontId="4" fillId="0" borderId="0" xfId="1" applyNumberFormat="1" applyFont="1" applyBorder="1"/>
    <xf numFmtId="2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2" fillId="0" borderId="10" xfId="0" applyFont="1" applyBorder="1"/>
    <xf numFmtId="164" fontId="2" fillId="0" borderId="10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10" fontId="4" fillId="0" borderId="10" xfId="1" applyNumberFormat="1" applyFont="1" applyBorder="1"/>
    <xf numFmtId="3" fontId="2" fillId="0" borderId="11" xfId="0" applyNumberFormat="1" applyFont="1" applyBorder="1"/>
    <xf numFmtId="9" fontId="2" fillId="0" borderId="0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9" fontId="4" fillId="0" borderId="0" xfId="0" applyNumberFormat="1" applyFont="1" applyFill="1" applyBorder="1" applyAlignment="1"/>
    <xf numFmtId="2" fontId="2" fillId="0" borderId="10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center"/>
    </xf>
    <xf numFmtId="9" fontId="2" fillId="0" borderId="10" xfId="0" applyNumberFormat="1" applyFont="1" applyFill="1" applyBorder="1" applyAlignment="1"/>
    <xf numFmtId="164" fontId="2" fillId="0" borderId="7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8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5" xfId="0" applyFont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6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4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Alignment="1">
      <alignment horizontal="center"/>
    </xf>
    <xf numFmtId="3" fontId="0" fillId="0" borderId="0" xfId="0" applyNumberFormat="1" applyFont="1"/>
    <xf numFmtId="4" fontId="2" fillId="0" borderId="8" xfId="0" applyNumberFormat="1" applyFont="1" applyBorder="1"/>
    <xf numFmtId="0" fontId="8" fillId="0" borderId="0" xfId="0" applyFont="1" applyBorder="1"/>
    <xf numFmtId="0" fontId="2" fillId="0" borderId="0" xfId="0" applyFont="1" applyBorder="1" applyAlignment="1">
      <alignment horizontal="right"/>
    </xf>
    <xf numFmtId="10" fontId="2" fillId="0" borderId="0" xfId="1" applyNumberFormat="1" applyFont="1" applyBorder="1"/>
    <xf numFmtId="9" fontId="2" fillId="0" borderId="10" xfId="0" applyNumberFormat="1" applyFont="1" applyBorder="1"/>
    <xf numFmtId="0" fontId="4" fillId="0" borderId="13" xfId="0" applyFont="1" applyFill="1" applyBorder="1" applyAlignment="1">
      <alignment horizontal="center"/>
    </xf>
    <xf numFmtId="165" fontId="2" fillId="0" borderId="8" xfId="0" applyNumberFormat="1" applyFont="1" applyBorder="1"/>
    <xf numFmtId="166" fontId="2" fillId="0" borderId="8" xfId="0" applyNumberFormat="1" applyFont="1" applyBorder="1"/>
    <xf numFmtId="0" fontId="9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10" fontId="4" fillId="0" borderId="8" xfId="1" applyNumberFormat="1" applyFont="1" applyBorder="1"/>
    <xf numFmtId="165" fontId="4" fillId="0" borderId="8" xfId="0" applyNumberFormat="1" applyFont="1" applyBorder="1"/>
    <xf numFmtId="166" fontId="4" fillId="0" borderId="8" xfId="0" applyNumberFormat="1" applyFont="1" applyBorder="1"/>
    <xf numFmtId="14" fontId="2" fillId="0" borderId="8" xfId="0" applyNumberFormat="1" applyFont="1" applyBorder="1"/>
    <xf numFmtId="0" fontId="4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0" fontId="2" fillId="0" borderId="5" xfId="1" applyNumberFormat="1" applyFont="1" applyBorder="1"/>
    <xf numFmtId="166" fontId="4" fillId="0" borderId="6" xfId="0" applyNumberFormat="1" applyFont="1" applyBorder="1"/>
    <xf numFmtId="0" fontId="2" fillId="0" borderId="10" xfId="0" applyFont="1" applyBorder="1" applyAlignment="1">
      <alignment horizontal="right"/>
    </xf>
    <xf numFmtId="10" fontId="2" fillId="0" borderId="10" xfId="1" applyNumberFormat="1" applyFont="1" applyBorder="1"/>
    <xf numFmtId="10" fontId="4" fillId="0" borderId="11" xfId="1" applyNumberFormat="1" applyFont="1" applyBorder="1"/>
    <xf numFmtId="4" fontId="4" fillId="0" borderId="8" xfId="0" applyNumberFormat="1" applyFont="1" applyBorder="1"/>
    <xf numFmtId="164" fontId="10" fillId="0" borderId="0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164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11" fillId="0" borderId="0" xfId="0" applyFont="1" applyBorder="1"/>
    <xf numFmtId="166" fontId="11" fillId="0" borderId="0" xfId="0" applyNumberFormat="1" applyFont="1" applyBorder="1"/>
    <xf numFmtId="164" fontId="0" fillId="0" borderId="7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8" xfId="0" applyNumberFormat="1" applyFont="1" applyBorder="1"/>
    <xf numFmtId="2" fontId="4" fillId="0" borderId="10" xfId="0" applyNumberFormat="1" applyFont="1" applyFill="1" applyBorder="1" applyAlignment="1">
      <alignment horizontal="right"/>
    </xf>
    <xf numFmtId="9" fontId="4" fillId="0" borderId="10" xfId="0" applyNumberFormat="1" applyFont="1" applyFill="1" applyBorder="1" applyAlignment="1"/>
    <xf numFmtId="0" fontId="11" fillId="0" borderId="1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10" fontId="12" fillId="0" borderId="11" xfId="0" applyNumberFormat="1" applyFont="1" applyBorder="1"/>
    <xf numFmtId="2" fontId="12" fillId="0" borderId="10" xfId="0" applyNumberFormat="1" applyFont="1" applyFill="1" applyBorder="1" applyAlignment="1">
      <alignment horizontal="right"/>
    </xf>
    <xf numFmtId="9" fontId="13" fillId="0" borderId="10" xfId="0" applyNumberFormat="1" applyFont="1" applyFill="1" applyBorder="1" applyAlignment="1"/>
    <xf numFmtId="0" fontId="14" fillId="0" borderId="0" xfId="0" applyFont="1"/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2" fontId="4" fillId="0" borderId="10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center"/>
    </xf>
    <xf numFmtId="166" fontId="4" fillId="0" borderId="11" xfId="0" applyNumberFormat="1" applyFont="1" applyBorder="1"/>
    <xf numFmtId="0" fontId="15" fillId="0" borderId="10" xfId="0" applyFont="1" applyBorder="1"/>
    <xf numFmtId="2" fontId="4" fillId="0" borderId="0" xfId="0" applyNumberFormat="1" applyFont="1"/>
    <xf numFmtId="164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center"/>
    </xf>
    <xf numFmtId="2" fontId="2" fillId="0" borderId="13" xfId="0" applyNumberFormat="1" applyFont="1" applyBorder="1"/>
    <xf numFmtId="9" fontId="2" fillId="0" borderId="13" xfId="0" applyNumberFormat="1" applyFont="1" applyFill="1" applyBorder="1" applyAlignment="1"/>
    <xf numFmtId="166" fontId="2" fillId="0" borderId="14" xfId="0" applyNumberFormat="1" applyFont="1" applyBorder="1"/>
    <xf numFmtId="164" fontId="2" fillId="0" borderId="15" xfId="0" applyNumberFormat="1" applyFont="1" applyBorder="1" applyAlignment="1">
      <alignment horizontal="center"/>
    </xf>
    <xf numFmtId="0" fontId="2" fillId="0" borderId="16" xfId="0" applyFont="1" applyBorder="1"/>
    <xf numFmtId="2" fontId="2" fillId="0" borderId="16" xfId="0" applyNumberFormat="1" applyFont="1" applyBorder="1" applyAlignment="1">
      <alignment horizontal="right"/>
    </xf>
    <xf numFmtId="164" fontId="2" fillId="0" borderId="16" xfId="0" applyNumberFormat="1" applyFont="1" applyBorder="1" applyAlignment="1">
      <alignment horizontal="center"/>
    </xf>
    <xf numFmtId="2" fontId="2" fillId="0" borderId="16" xfId="0" applyNumberFormat="1" applyFont="1" applyBorder="1"/>
    <xf numFmtId="9" fontId="2" fillId="0" borderId="16" xfId="0" applyNumberFormat="1" applyFont="1" applyFill="1" applyBorder="1" applyAlignment="1"/>
    <xf numFmtId="166" fontId="2" fillId="0" borderId="17" xfId="0" applyNumberFormat="1" applyFont="1" applyBorder="1"/>
    <xf numFmtId="14" fontId="4" fillId="0" borderId="0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2"/>
  <sheetViews>
    <sheetView tabSelected="1" topLeftCell="A357" zoomScaleNormal="100" workbookViewId="0">
      <selection activeCell="G662" sqref="G662"/>
    </sheetView>
  </sheetViews>
  <sheetFormatPr baseColWidth="10" defaultRowHeight="15" x14ac:dyDescent="0.25"/>
  <cols>
    <col min="1" max="1" width="7" style="58" customWidth="1"/>
    <col min="2" max="2" width="12.5703125" style="58" customWidth="1"/>
    <col min="3" max="3" width="55" style="58" customWidth="1"/>
    <col min="4" max="7" width="11.42578125" style="58"/>
    <col min="8" max="8" width="12.85546875" style="58" customWidth="1"/>
    <col min="9" max="9" width="14" style="58" customWidth="1"/>
    <col min="10" max="16384" width="11.42578125" style="58"/>
  </cols>
  <sheetData>
    <row r="1" spans="2:9" ht="21" customHeight="1" thickBot="1" x14ac:dyDescent="0.3"/>
    <row r="2" spans="2:9" ht="33" customHeight="1" thickBot="1" x14ac:dyDescent="0.3">
      <c r="B2" s="1"/>
      <c r="C2" s="54" t="s">
        <v>53</v>
      </c>
      <c r="D2" s="2"/>
      <c r="E2" s="2"/>
      <c r="F2" s="3"/>
      <c r="G2" s="2"/>
      <c r="H2" s="2"/>
      <c r="I2" s="4"/>
    </row>
    <row r="3" spans="2:9" x14ac:dyDescent="0.25">
      <c r="B3" s="5"/>
      <c r="C3" s="52" t="s">
        <v>1</v>
      </c>
      <c r="D3" s="78" t="s">
        <v>1</v>
      </c>
      <c r="E3" s="6"/>
      <c r="F3" s="7"/>
      <c r="G3" s="8"/>
      <c r="H3" s="8"/>
      <c r="I3" s="9"/>
    </row>
    <row r="4" spans="2:9" x14ac:dyDescent="0.25">
      <c r="B4" s="10"/>
      <c r="C4" s="13" t="s">
        <v>29</v>
      </c>
      <c r="D4" s="53"/>
      <c r="E4" s="53"/>
      <c r="F4" s="12"/>
      <c r="G4" s="13"/>
      <c r="H4" s="13"/>
      <c r="I4" s="14"/>
    </row>
    <row r="5" spans="2:9" ht="15.75" thickBot="1" x14ac:dyDescent="0.3">
      <c r="B5" s="10"/>
      <c r="C5" s="29"/>
      <c r="D5" s="53"/>
      <c r="E5" s="53"/>
      <c r="F5" s="12"/>
      <c r="G5" s="13"/>
      <c r="H5" s="71" t="s">
        <v>1</v>
      </c>
      <c r="I5" s="82" t="s">
        <v>1</v>
      </c>
    </row>
    <row r="6" spans="2:9" ht="36" customHeight="1" thickBot="1" x14ac:dyDescent="0.3">
      <c r="B6" s="1"/>
      <c r="C6" s="55" t="s">
        <v>64</v>
      </c>
      <c r="D6" s="2"/>
      <c r="E6" s="2"/>
      <c r="F6" s="3"/>
      <c r="G6" s="2"/>
      <c r="H6" s="2"/>
      <c r="I6" s="4"/>
    </row>
    <row r="7" spans="2:9" x14ac:dyDescent="0.25">
      <c r="B7" s="5"/>
      <c r="C7" s="59"/>
      <c r="D7" s="6"/>
      <c r="E7" s="6"/>
      <c r="F7" s="7"/>
      <c r="G7" s="8"/>
      <c r="H7" s="8"/>
      <c r="I7" s="9"/>
    </row>
    <row r="8" spans="2:9" x14ac:dyDescent="0.25">
      <c r="B8" s="10"/>
      <c r="C8" s="70" t="s">
        <v>17</v>
      </c>
      <c r="D8" s="13"/>
      <c r="E8" s="13"/>
      <c r="F8" s="23"/>
      <c r="G8" s="11"/>
      <c r="H8" s="24"/>
      <c r="I8" s="14"/>
    </row>
    <row r="9" spans="2:9" x14ac:dyDescent="0.25">
      <c r="B9" s="61" t="s">
        <v>2</v>
      </c>
      <c r="C9" s="62" t="s">
        <v>3</v>
      </c>
      <c r="D9" s="62" t="s">
        <v>2</v>
      </c>
      <c r="E9" s="62" t="s">
        <v>18</v>
      </c>
      <c r="F9" s="63" t="s">
        <v>4</v>
      </c>
      <c r="G9" s="62" t="s">
        <v>4</v>
      </c>
      <c r="H9" s="62" t="s">
        <v>5</v>
      </c>
      <c r="I9" s="64" t="s">
        <v>5</v>
      </c>
    </row>
    <row r="10" spans="2:9" x14ac:dyDescent="0.25">
      <c r="B10" s="61" t="s">
        <v>6</v>
      </c>
      <c r="C10" s="65"/>
      <c r="D10" s="62" t="s">
        <v>7</v>
      </c>
      <c r="E10" s="62" t="s">
        <v>19</v>
      </c>
      <c r="F10" s="63" t="s">
        <v>6</v>
      </c>
      <c r="G10" s="62" t="s">
        <v>8</v>
      </c>
      <c r="H10" s="62" t="s">
        <v>11</v>
      </c>
      <c r="I10" s="64" t="s">
        <v>20</v>
      </c>
    </row>
    <row r="11" spans="2:9" x14ac:dyDescent="0.25">
      <c r="B11" s="61"/>
      <c r="C11" s="62" t="s">
        <v>28</v>
      </c>
      <c r="D11" s="62"/>
      <c r="E11" s="62"/>
      <c r="F11" s="63"/>
      <c r="G11" s="62"/>
      <c r="H11" s="62"/>
      <c r="I11" s="64"/>
    </row>
    <row r="12" spans="2:9" x14ac:dyDescent="0.25">
      <c r="B12" s="61"/>
      <c r="C12" s="62"/>
      <c r="D12" s="62"/>
      <c r="E12" s="62"/>
      <c r="F12" s="63"/>
      <c r="G12" s="62"/>
      <c r="H12" s="62"/>
      <c r="I12" s="64"/>
    </row>
    <row r="13" spans="2:9" x14ac:dyDescent="0.25">
      <c r="B13" s="10">
        <v>41638</v>
      </c>
      <c r="C13" s="13" t="s">
        <v>49</v>
      </c>
      <c r="D13" s="16">
        <v>1.55</v>
      </c>
      <c r="E13" s="16">
        <v>0.32</v>
      </c>
      <c r="F13" s="12">
        <v>41276</v>
      </c>
      <c r="G13" s="19">
        <v>1.88</v>
      </c>
      <c r="H13" s="18">
        <f t="shared" ref="H13:H45" si="0">(G13/D13-1)</f>
        <v>0.2129032258064516</v>
      </c>
      <c r="I13" s="76">
        <f t="shared" ref="I13:I45" si="1">(G13-D13)/(D13-E13)</f>
        <v>0.26829268292682917</v>
      </c>
    </row>
    <row r="14" spans="2:9" x14ac:dyDescent="0.25">
      <c r="B14" s="10">
        <v>41642</v>
      </c>
      <c r="C14" s="13" t="s">
        <v>67</v>
      </c>
      <c r="D14" s="16">
        <v>1.94</v>
      </c>
      <c r="E14" s="16">
        <v>1.24</v>
      </c>
      <c r="F14" s="12">
        <v>41642</v>
      </c>
      <c r="G14" s="19">
        <v>2.04</v>
      </c>
      <c r="H14" s="18">
        <f t="shared" si="0"/>
        <v>5.1546391752577359E-2</v>
      </c>
      <c r="I14" s="76">
        <f t="shared" si="1"/>
        <v>0.14285714285714299</v>
      </c>
    </row>
    <row r="15" spans="2:9" x14ac:dyDescent="0.25">
      <c r="B15" s="10">
        <v>41645</v>
      </c>
      <c r="C15" s="13" t="s">
        <v>68</v>
      </c>
      <c r="D15" s="16">
        <v>2.0499999999999998</v>
      </c>
      <c r="E15" s="16">
        <v>1.67</v>
      </c>
      <c r="F15" s="12">
        <v>41281</v>
      </c>
      <c r="G15" s="19">
        <v>2.1800000000000002</v>
      </c>
      <c r="H15" s="18">
        <f t="shared" si="0"/>
        <v>6.3414634146341742E-2</v>
      </c>
      <c r="I15" s="76">
        <f t="shared" si="1"/>
        <v>0.34210526315789574</v>
      </c>
    </row>
    <row r="16" spans="2:9" x14ac:dyDescent="0.25">
      <c r="B16" s="10">
        <v>41646</v>
      </c>
      <c r="C16" s="13" t="s">
        <v>72</v>
      </c>
      <c r="D16" s="16">
        <v>2.11</v>
      </c>
      <c r="E16" s="16">
        <v>1.63</v>
      </c>
      <c r="F16" s="12">
        <v>41281</v>
      </c>
      <c r="G16" s="19">
        <v>1.63</v>
      </c>
      <c r="H16" s="18">
        <f t="shared" si="0"/>
        <v>-0.22748815165876779</v>
      </c>
      <c r="I16" s="76">
        <f t="shared" si="1"/>
        <v>-1</v>
      </c>
    </row>
    <row r="17" spans="2:9" x14ac:dyDescent="0.25">
      <c r="B17" s="10">
        <v>41647</v>
      </c>
      <c r="C17" s="13" t="s">
        <v>74</v>
      </c>
      <c r="D17" s="16">
        <v>2.12</v>
      </c>
      <c r="E17" s="16">
        <v>1.52</v>
      </c>
      <c r="F17" s="12">
        <v>41648</v>
      </c>
      <c r="G17" s="19">
        <v>2.02</v>
      </c>
      <c r="H17" s="18">
        <f t="shared" si="0"/>
        <v>-4.7169811320754707E-2</v>
      </c>
      <c r="I17" s="76">
        <f t="shared" si="1"/>
        <v>-0.1666666666666668</v>
      </c>
    </row>
    <row r="18" spans="2:9" x14ac:dyDescent="0.25">
      <c r="B18" s="10">
        <v>41648</v>
      </c>
      <c r="C18" s="13" t="s">
        <v>79</v>
      </c>
      <c r="D18" s="16">
        <v>1.89</v>
      </c>
      <c r="E18" s="16">
        <v>1.19</v>
      </c>
      <c r="F18" s="12">
        <v>41649</v>
      </c>
      <c r="G18" s="19">
        <v>1.19</v>
      </c>
      <c r="H18" s="18">
        <f t="shared" si="0"/>
        <v>-0.37037037037037035</v>
      </c>
      <c r="I18" s="76">
        <f t="shared" si="1"/>
        <v>-1</v>
      </c>
    </row>
    <row r="19" spans="2:9" x14ac:dyDescent="0.25">
      <c r="B19" s="10">
        <v>41649</v>
      </c>
      <c r="C19" s="13" t="s">
        <v>81</v>
      </c>
      <c r="D19" s="16">
        <v>1.97</v>
      </c>
      <c r="E19" s="16">
        <v>1.36</v>
      </c>
      <c r="F19" s="12">
        <v>41652</v>
      </c>
      <c r="G19" s="19">
        <v>1.8</v>
      </c>
      <c r="H19" s="18">
        <f t="shared" si="0"/>
        <v>-8.6294416243654748E-2</v>
      </c>
      <c r="I19" s="76">
        <f t="shared" si="1"/>
        <v>-0.27868852459016386</v>
      </c>
    </row>
    <row r="20" spans="2:9" x14ac:dyDescent="0.25">
      <c r="B20" s="10">
        <v>41652</v>
      </c>
      <c r="C20" s="13" t="s">
        <v>83</v>
      </c>
      <c r="D20" s="16">
        <v>1.96</v>
      </c>
      <c r="E20" s="16">
        <v>1.45</v>
      </c>
      <c r="F20" s="12">
        <v>41652</v>
      </c>
      <c r="G20" s="19">
        <v>1.45</v>
      </c>
      <c r="H20" s="18">
        <f t="shared" si="0"/>
        <v>-0.26020408163265307</v>
      </c>
      <c r="I20" s="76">
        <f t="shared" si="1"/>
        <v>-1</v>
      </c>
    </row>
    <row r="21" spans="2:9" x14ac:dyDescent="0.25">
      <c r="B21" s="10">
        <v>41653</v>
      </c>
      <c r="C21" s="13" t="s">
        <v>83</v>
      </c>
      <c r="D21" s="16">
        <v>1.78</v>
      </c>
      <c r="E21" s="16">
        <v>1.18</v>
      </c>
      <c r="F21" s="12">
        <v>41654</v>
      </c>
      <c r="G21" s="19">
        <v>3.25</v>
      </c>
      <c r="H21" s="18">
        <f t="shared" si="0"/>
        <v>0.82584269662921339</v>
      </c>
      <c r="I21" s="76">
        <f t="shared" si="1"/>
        <v>2.4499999999999997</v>
      </c>
    </row>
    <row r="22" spans="2:9" x14ac:dyDescent="0.25">
      <c r="B22" s="10">
        <v>41655</v>
      </c>
      <c r="C22" s="13" t="s">
        <v>94</v>
      </c>
      <c r="D22" s="16">
        <v>2.14</v>
      </c>
      <c r="E22" s="16">
        <v>1.53</v>
      </c>
      <c r="F22" s="12">
        <v>41655</v>
      </c>
      <c r="G22" s="19">
        <v>2.2999999999999998</v>
      </c>
      <c r="H22" s="18">
        <f t="shared" si="0"/>
        <v>7.4766355140186702E-2</v>
      </c>
      <c r="I22" s="76">
        <f t="shared" si="1"/>
        <v>0.26229508196721257</v>
      </c>
    </row>
    <row r="23" spans="2:9" x14ac:dyDescent="0.25">
      <c r="B23" s="10">
        <v>41656</v>
      </c>
      <c r="C23" s="13" t="s">
        <v>97</v>
      </c>
      <c r="D23" s="16">
        <v>2.0499999999999998</v>
      </c>
      <c r="E23" s="16">
        <v>1.65</v>
      </c>
      <c r="F23" s="12">
        <v>41656</v>
      </c>
      <c r="G23" s="19">
        <v>1.64</v>
      </c>
      <c r="H23" s="18">
        <f t="shared" si="0"/>
        <v>-0.19999999999999996</v>
      </c>
      <c r="I23" s="76">
        <f t="shared" si="1"/>
        <v>-1.0250000000000001</v>
      </c>
    </row>
    <row r="24" spans="2:9" x14ac:dyDescent="0.25">
      <c r="B24" s="10">
        <v>41656</v>
      </c>
      <c r="C24" s="13" t="s">
        <v>159</v>
      </c>
      <c r="D24" s="16">
        <v>1.24</v>
      </c>
      <c r="E24" s="16">
        <v>0.68</v>
      </c>
      <c r="F24" s="12">
        <v>41660</v>
      </c>
      <c r="G24" s="19">
        <v>1.08</v>
      </c>
      <c r="H24" s="18">
        <f t="shared" si="0"/>
        <v>-0.12903225806451601</v>
      </c>
      <c r="I24" s="76">
        <f t="shared" si="1"/>
        <v>-0.28571428571428559</v>
      </c>
    </row>
    <row r="25" spans="2:9" x14ac:dyDescent="0.25">
      <c r="B25" s="10">
        <v>41660</v>
      </c>
      <c r="C25" s="13" t="s">
        <v>99</v>
      </c>
      <c r="D25" s="16">
        <v>2.1800000000000002</v>
      </c>
      <c r="E25" s="16">
        <v>1.68</v>
      </c>
      <c r="F25" s="12">
        <v>41661</v>
      </c>
      <c r="G25" s="19">
        <v>2.41</v>
      </c>
      <c r="H25" s="18">
        <f t="shared" si="0"/>
        <v>0.10550458715596323</v>
      </c>
      <c r="I25" s="76">
        <f t="shared" si="1"/>
        <v>0.45999999999999974</v>
      </c>
    </row>
    <row r="26" spans="2:9" x14ac:dyDescent="0.25">
      <c r="B26" s="10">
        <v>41661</v>
      </c>
      <c r="C26" s="13" t="s">
        <v>101</v>
      </c>
      <c r="D26" s="16">
        <v>2.04</v>
      </c>
      <c r="E26" s="16">
        <v>1.44</v>
      </c>
      <c r="F26" s="12">
        <v>41662</v>
      </c>
      <c r="G26" s="19">
        <v>1.57</v>
      </c>
      <c r="H26" s="18">
        <f t="shared" si="0"/>
        <v>-0.23039215686274506</v>
      </c>
      <c r="I26" s="76">
        <f t="shared" si="1"/>
        <v>-0.78333333333333321</v>
      </c>
    </row>
    <row r="27" spans="2:9" x14ac:dyDescent="0.25">
      <c r="B27" s="10">
        <v>41662</v>
      </c>
      <c r="C27" s="13" t="s">
        <v>103</v>
      </c>
      <c r="D27" s="16">
        <v>1.97</v>
      </c>
      <c r="E27" s="16">
        <v>1.55</v>
      </c>
      <c r="F27" s="12">
        <v>41663</v>
      </c>
      <c r="G27" s="19">
        <v>2.34</v>
      </c>
      <c r="H27" s="18">
        <f t="shared" si="0"/>
        <v>0.18781725888324874</v>
      </c>
      <c r="I27" s="76">
        <f t="shared" si="1"/>
        <v>0.88095238095238082</v>
      </c>
    </row>
    <row r="28" spans="2:9" x14ac:dyDescent="0.25">
      <c r="B28" s="10">
        <v>41666</v>
      </c>
      <c r="C28" s="13" t="s">
        <v>113</v>
      </c>
      <c r="D28" s="16">
        <v>2.13</v>
      </c>
      <c r="E28" s="16">
        <v>1.35</v>
      </c>
      <c r="F28" s="12">
        <v>41666</v>
      </c>
      <c r="G28" s="19">
        <v>1.97</v>
      </c>
      <c r="H28" s="18">
        <f t="shared" si="0"/>
        <v>-7.5117370892018753E-2</v>
      </c>
      <c r="I28" s="76">
        <f t="shared" si="1"/>
        <v>-0.20512820512820507</v>
      </c>
    </row>
    <row r="29" spans="2:9" x14ac:dyDescent="0.25">
      <c r="B29" s="10">
        <v>41666</v>
      </c>
      <c r="C29" s="13" t="s">
        <v>113</v>
      </c>
      <c r="D29" s="16">
        <v>1.78</v>
      </c>
      <c r="E29" s="16">
        <v>1.32</v>
      </c>
      <c r="F29" s="12">
        <v>41667</v>
      </c>
      <c r="G29" s="19">
        <v>2.21</v>
      </c>
      <c r="H29" s="18">
        <f t="shared" si="0"/>
        <v>0.2415730337078652</v>
      </c>
      <c r="I29" s="76">
        <f t="shared" si="1"/>
        <v>0.93478260869565211</v>
      </c>
    </row>
    <row r="30" spans="2:9" x14ac:dyDescent="0.25">
      <c r="B30" s="10">
        <v>41667</v>
      </c>
      <c r="C30" s="13" t="s">
        <v>116</v>
      </c>
      <c r="D30" s="16">
        <v>1.71</v>
      </c>
      <c r="E30" s="16">
        <v>1.0900000000000001</v>
      </c>
      <c r="F30" s="12">
        <v>41667</v>
      </c>
      <c r="G30" s="19">
        <v>2.4900000000000002</v>
      </c>
      <c r="H30" s="18">
        <f t="shared" si="0"/>
        <v>0.45614035087719307</v>
      </c>
      <c r="I30" s="76">
        <f t="shared" si="1"/>
        <v>1.2580645161290329</v>
      </c>
    </row>
    <row r="31" spans="2:9" x14ac:dyDescent="0.25">
      <c r="B31" s="10">
        <v>41668</v>
      </c>
      <c r="C31" s="13" t="s">
        <v>120</v>
      </c>
      <c r="D31" s="16">
        <v>1.78</v>
      </c>
      <c r="E31" s="16">
        <v>0.99</v>
      </c>
      <c r="F31" s="12">
        <v>41668</v>
      </c>
      <c r="G31" s="19">
        <v>3.03</v>
      </c>
      <c r="H31" s="18">
        <f t="shared" si="0"/>
        <v>0.70224719101123578</v>
      </c>
      <c r="I31" s="76">
        <f t="shared" si="1"/>
        <v>1.5822784810126578</v>
      </c>
    </row>
    <row r="32" spans="2:9" x14ac:dyDescent="0.25">
      <c r="B32" s="10">
        <v>41668</v>
      </c>
      <c r="C32" s="13" t="s">
        <v>122</v>
      </c>
      <c r="D32" s="16">
        <v>2.5099999999999998</v>
      </c>
      <c r="E32" s="16">
        <v>1.46</v>
      </c>
      <c r="F32" s="12">
        <v>41669</v>
      </c>
      <c r="G32" s="19">
        <v>2.64</v>
      </c>
      <c r="H32" s="18">
        <f t="shared" si="0"/>
        <v>5.179282868525914E-2</v>
      </c>
      <c r="I32" s="76">
        <f t="shared" si="1"/>
        <v>0.12380952380952415</v>
      </c>
    </row>
    <row r="33" spans="2:10" x14ac:dyDescent="0.25">
      <c r="B33" s="10">
        <v>41669</v>
      </c>
      <c r="C33" s="13" t="s">
        <v>122</v>
      </c>
      <c r="D33" s="16">
        <v>1.65</v>
      </c>
      <c r="E33" s="16">
        <v>0.95</v>
      </c>
      <c r="F33" s="12">
        <v>41669</v>
      </c>
      <c r="G33" s="19">
        <v>1.38</v>
      </c>
      <c r="H33" s="18">
        <f t="shared" si="0"/>
        <v>-0.16363636363636369</v>
      </c>
      <c r="I33" s="76">
        <f t="shared" si="1"/>
        <v>-0.38571428571428579</v>
      </c>
    </row>
    <row r="34" spans="2:10" x14ac:dyDescent="0.25">
      <c r="B34" s="10">
        <v>41670</v>
      </c>
      <c r="C34" s="13" t="s">
        <v>126</v>
      </c>
      <c r="D34" s="16">
        <v>1.88</v>
      </c>
      <c r="E34" s="16">
        <v>1.32</v>
      </c>
      <c r="F34" s="12">
        <v>41670</v>
      </c>
      <c r="G34" s="19">
        <v>2.78</v>
      </c>
      <c r="H34" s="18">
        <f t="shared" si="0"/>
        <v>0.47872340425531923</v>
      </c>
      <c r="I34" s="76">
        <f t="shared" si="1"/>
        <v>1.6071428571428574</v>
      </c>
    </row>
    <row r="35" spans="2:10" x14ac:dyDescent="0.25">
      <c r="B35" s="10">
        <v>41670</v>
      </c>
      <c r="C35" s="13" t="s">
        <v>128</v>
      </c>
      <c r="D35" s="16">
        <v>1.94</v>
      </c>
      <c r="E35" s="16">
        <v>1.19</v>
      </c>
      <c r="F35" s="12">
        <v>41670</v>
      </c>
      <c r="G35" s="19">
        <v>1.54</v>
      </c>
      <c r="H35" s="18">
        <f t="shared" si="0"/>
        <v>-0.20618556701030921</v>
      </c>
      <c r="I35" s="76">
        <f t="shared" si="1"/>
        <v>-0.53333333333333321</v>
      </c>
    </row>
    <row r="36" spans="2:10" x14ac:dyDescent="0.25">
      <c r="B36" s="10">
        <v>41673</v>
      </c>
      <c r="C36" s="13" t="s">
        <v>113</v>
      </c>
      <c r="D36" s="16">
        <v>1.37</v>
      </c>
      <c r="E36" s="16">
        <v>0.61</v>
      </c>
      <c r="F36" s="12">
        <v>41673</v>
      </c>
      <c r="G36" s="19">
        <v>0.91</v>
      </c>
      <c r="H36" s="18">
        <f>(G36/D36-1)</f>
        <v>-0.33576642335766427</v>
      </c>
      <c r="I36" s="76">
        <f>(G36-D36)/(D36-E36)</f>
        <v>-0.60526315789473684</v>
      </c>
    </row>
    <row r="37" spans="2:10" x14ac:dyDescent="0.25">
      <c r="B37" s="10">
        <v>41673</v>
      </c>
      <c r="C37" s="13" t="s">
        <v>132</v>
      </c>
      <c r="D37" s="16">
        <v>1.53</v>
      </c>
      <c r="E37" s="16">
        <v>0.96</v>
      </c>
      <c r="F37" s="12">
        <v>41673</v>
      </c>
      <c r="G37" s="19">
        <v>0.96</v>
      </c>
      <c r="H37" s="18">
        <f t="shared" si="0"/>
        <v>-0.37254901960784315</v>
      </c>
      <c r="I37" s="76">
        <f t="shared" si="1"/>
        <v>-1</v>
      </c>
    </row>
    <row r="38" spans="2:10" x14ac:dyDescent="0.25">
      <c r="B38" s="10">
        <v>41674</v>
      </c>
      <c r="C38" s="13" t="s">
        <v>134</v>
      </c>
      <c r="D38" s="16">
        <v>1.92</v>
      </c>
      <c r="E38" s="16">
        <v>1.47</v>
      </c>
      <c r="F38" s="12">
        <v>41643</v>
      </c>
      <c r="G38" s="19">
        <v>1.71</v>
      </c>
      <c r="H38" s="18">
        <f t="shared" si="0"/>
        <v>-0.109375</v>
      </c>
      <c r="I38" s="76">
        <f t="shared" si="1"/>
        <v>-0.46666666666666662</v>
      </c>
    </row>
    <row r="39" spans="2:10" x14ac:dyDescent="0.25">
      <c r="B39" s="10">
        <v>41675</v>
      </c>
      <c r="C39" s="13" t="s">
        <v>139</v>
      </c>
      <c r="D39" s="16">
        <v>1.77</v>
      </c>
      <c r="E39" s="16">
        <v>1.18</v>
      </c>
      <c r="F39" s="12">
        <v>41676</v>
      </c>
      <c r="G39" s="19">
        <v>1.49</v>
      </c>
      <c r="H39" s="18">
        <f t="shared" si="0"/>
        <v>-0.15819209039548021</v>
      </c>
      <c r="I39" s="76">
        <f t="shared" si="1"/>
        <v>-0.47457627118644063</v>
      </c>
    </row>
    <row r="40" spans="2:10" x14ac:dyDescent="0.25">
      <c r="B40" s="10">
        <v>41677</v>
      </c>
      <c r="C40" s="13" t="s">
        <v>144</v>
      </c>
      <c r="D40" s="16">
        <v>1.61</v>
      </c>
      <c r="E40" s="16">
        <v>0.87</v>
      </c>
      <c r="F40" s="12">
        <v>41677</v>
      </c>
      <c r="G40" s="19">
        <v>2.2599999999999998</v>
      </c>
      <c r="H40" s="18">
        <f t="shared" si="0"/>
        <v>0.40372670807453392</v>
      </c>
      <c r="I40" s="76">
        <f t="shared" si="1"/>
        <v>0.87837837837837784</v>
      </c>
    </row>
    <row r="41" spans="2:10" x14ac:dyDescent="0.25">
      <c r="B41" s="10">
        <v>41680</v>
      </c>
      <c r="C41" s="13" t="s">
        <v>149</v>
      </c>
      <c r="D41" s="16">
        <v>2.2200000000000002</v>
      </c>
      <c r="E41" s="16">
        <v>1.42</v>
      </c>
      <c r="F41" s="12">
        <v>41681</v>
      </c>
      <c r="G41" s="19">
        <v>1.42</v>
      </c>
      <c r="H41" s="18">
        <f t="shared" si="0"/>
        <v>-0.36036036036036045</v>
      </c>
      <c r="I41" s="76">
        <f t="shared" si="1"/>
        <v>-1</v>
      </c>
    </row>
    <row r="42" spans="2:10" x14ac:dyDescent="0.25">
      <c r="B42" s="10">
        <v>41683</v>
      </c>
      <c r="C42" s="13" t="s">
        <v>155</v>
      </c>
      <c r="D42" s="16">
        <v>1.68</v>
      </c>
      <c r="E42" s="16">
        <v>1.04</v>
      </c>
      <c r="F42" s="12">
        <v>41683</v>
      </c>
      <c r="G42" s="19">
        <v>1.64</v>
      </c>
      <c r="H42" s="18">
        <f t="shared" si="0"/>
        <v>-2.3809523809523836E-2</v>
      </c>
      <c r="I42" s="76">
        <f t="shared" si="1"/>
        <v>-6.2500000000000069E-2</v>
      </c>
    </row>
    <row r="43" spans="2:10" x14ac:dyDescent="0.25">
      <c r="B43" s="10">
        <v>41684</v>
      </c>
      <c r="C43" s="13" t="s">
        <v>159</v>
      </c>
      <c r="D43" s="16">
        <v>0.66</v>
      </c>
      <c r="E43" s="16">
        <v>0.15</v>
      </c>
      <c r="F43" s="12">
        <v>41688</v>
      </c>
      <c r="G43" s="19">
        <v>0.39</v>
      </c>
      <c r="H43" s="18">
        <f t="shared" si="0"/>
        <v>-0.40909090909090906</v>
      </c>
      <c r="I43" s="76">
        <f t="shared" si="1"/>
        <v>-0.52941176470588236</v>
      </c>
    </row>
    <row r="44" spans="2:10" x14ac:dyDescent="0.25">
      <c r="B44" s="10">
        <v>41689</v>
      </c>
      <c r="C44" s="13" t="s">
        <v>164</v>
      </c>
      <c r="D44" s="16">
        <v>1.58</v>
      </c>
      <c r="E44" s="16">
        <v>1.05</v>
      </c>
      <c r="F44" s="12">
        <v>41689</v>
      </c>
      <c r="G44" s="19">
        <v>1.05</v>
      </c>
      <c r="H44" s="18">
        <f t="shared" si="0"/>
        <v>-0.33544303797468356</v>
      </c>
      <c r="I44" s="76">
        <f t="shared" si="1"/>
        <v>-1</v>
      </c>
    </row>
    <row r="45" spans="2:10" x14ac:dyDescent="0.25">
      <c r="B45" s="10">
        <v>41690</v>
      </c>
      <c r="C45" s="13" t="s">
        <v>166</v>
      </c>
      <c r="D45" s="16">
        <v>2.08</v>
      </c>
      <c r="E45" s="16">
        <v>1.33</v>
      </c>
      <c r="F45" s="12">
        <v>41691</v>
      </c>
      <c r="G45" s="19">
        <v>1.27</v>
      </c>
      <c r="H45" s="18">
        <f t="shared" si="0"/>
        <v>-0.38942307692307698</v>
      </c>
      <c r="I45" s="76">
        <f t="shared" si="1"/>
        <v>-1.08</v>
      </c>
    </row>
    <row r="46" spans="2:10" x14ac:dyDescent="0.25">
      <c r="B46" s="10">
        <v>41702</v>
      </c>
      <c r="C46" s="13" t="s">
        <v>181</v>
      </c>
      <c r="D46" s="16">
        <v>1.97</v>
      </c>
      <c r="E46" s="16">
        <v>1.1299999999999999</v>
      </c>
      <c r="F46" s="12">
        <v>41702</v>
      </c>
      <c r="G46" s="25">
        <v>1.53</v>
      </c>
      <c r="H46" s="18">
        <f t="shared" ref="H46:H51" si="2">(G46/D46-1)</f>
        <v>-0.2233502538071066</v>
      </c>
      <c r="I46" s="76">
        <f t="shared" ref="I46:I51" si="3">(G46-D46)/(D46-E46)</f>
        <v>-0.52380952380952372</v>
      </c>
      <c r="J46" s="58" t="s">
        <v>41</v>
      </c>
    </row>
    <row r="47" spans="2:10" x14ac:dyDescent="0.25">
      <c r="B47" s="10">
        <v>41704</v>
      </c>
      <c r="C47" s="13" t="s">
        <v>187</v>
      </c>
      <c r="D47" s="16">
        <v>2.13</v>
      </c>
      <c r="E47" s="16">
        <v>1.52</v>
      </c>
      <c r="F47" s="12">
        <v>41704</v>
      </c>
      <c r="G47" s="19">
        <v>1.77</v>
      </c>
      <c r="H47" s="18">
        <f t="shared" si="2"/>
        <v>-0.16901408450704225</v>
      </c>
      <c r="I47" s="76">
        <f t="shared" si="3"/>
        <v>-0.59016393442622939</v>
      </c>
    </row>
    <row r="48" spans="2:10" x14ac:dyDescent="0.25">
      <c r="B48" s="10">
        <v>41705</v>
      </c>
      <c r="C48" s="13" t="s">
        <v>195</v>
      </c>
      <c r="D48" s="16">
        <v>2</v>
      </c>
      <c r="E48" s="16">
        <v>1.24</v>
      </c>
      <c r="F48" s="12">
        <v>41705</v>
      </c>
      <c r="G48" s="19">
        <v>1.24</v>
      </c>
      <c r="H48" s="18">
        <f t="shared" si="2"/>
        <v>-0.38</v>
      </c>
      <c r="I48" s="76">
        <f t="shared" si="3"/>
        <v>-1</v>
      </c>
    </row>
    <row r="49" spans="2:10" x14ac:dyDescent="0.25">
      <c r="B49" s="10">
        <v>41705</v>
      </c>
      <c r="C49" s="13" t="s">
        <v>195</v>
      </c>
      <c r="D49" s="16">
        <v>2.1800000000000002</v>
      </c>
      <c r="E49" s="16">
        <v>1.65</v>
      </c>
      <c r="F49" s="12">
        <v>41708</v>
      </c>
      <c r="G49" s="19">
        <v>3.85</v>
      </c>
      <c r="H49" s="18">
        <f t="shared" si="2"/>
        <v>0.76605504587155959</v>
      </c>
      <c r="I49" s="76">
        <f t="shared" si="3"/>
        <v>3.1509433962264133</v>
      </c>
    </row>
    <row r="50" spans="2:10" x14ac:dyDescent="0.25">
      <c r="B50" s="10">
        <v>41708</v>
      </c>
      <c r="C50" s="13" t="s">
        <v>198</v>
      </c>
      <c r="D50" s="16">
        <v>1.34</v>
      </c>
      <c r="E50" s="16">
        <v>0.55000000000000004</v>
      </c>
      <c r="F50" s="12">
        <v>41708</v>
      </c>
      <c r="G50" s="25">
        <v>1.65</v>
      </c>
      <c r="H50" s="18">
        <f t="shared" si="2"/>
        <v>0.23134328358208944</v>
      </c>
      <c r="I50" s="76">
        <f t="shared" si="3"/>
        <v>0.392405063291139</v>
      </c>
      <c r="J50" s="58" t="s">
        <v>41</v>
      </c>
    </row>
    <row r="51" spans="2:10" x14ac:dyDescent="0.25">
      <c r="B51" s="10">
        <v>41709</v>
      </c>
      <c r="C51" s="13" t="s">
        <v>201</v>
      </c>
      <c r="D51" s="16">
        <v>1.88</v>
      </c>
      <c r="E51" s="16">
        <v>1.25</v>
      </c>
      <c r="F51" s="12">
        <v>41709</v>
      </c>
      <c r="G51" s="19">
        <v>1.61</v>
      </c>
      <c r="H51" s="18">
        <f t="shared" si="2"/>
        <v>-0.14361702127659559</v>
      </c>
      <c r="I51" s="76">
        <f t="shared" si="3"/>
        <v>-0.42857142857142833</v>
      </c>
    </row>
    <row r="52" spans="2:10" x14ac:dyDescent="0.25">
      <c r="B52" s="10">
        <v>41709</v>
      </c>
      <c r="C52" s="13" t="s">
        <v>202</v>
      </c>
      <c r="D52" s="16">
        <v>2.09</v>
      </c>
      <c r="E52" s="16">
        <v>1.7</v>
      </c>
      <c r="F52" s="12">
        <v>41709</v>
      </c>
      <c r="G52" s="19">
        <v>1.7</v>
      </c>
      <c r="H52" s="18">
        <f>(G52/D52-1)</f>
        <v>-0.1866028708133971</v>
      </c>
      <c r="I52" s="76">
        <f>(G52-D52)/(D52-E52)</f>
        <v>-1</v>
      </c>
    </row>
    <row r="53" spans="2:10" x14ac:dyDescent="0.25">
      <c r="B53" s="10">
        <v>41710</v>
      </c>
      <c r="C53" s="13" t="s">
        <v>205</v>
      </c>
      <c r="D53" s="16">
        <v>1.55</v>
      </c>
      <c r="E53" s="16">
        <v>1.1100000000000001</v>
      </c>
      <c r="F53" s="12">
        <v>41710</v>
      </c>
      <c r="G53" s="19">
        <v>1.1100000000000001</v>
      </c>
      <c r="H53" s="18">
        <f>(G53/D53-1)</f>
        <v>-0.28387096774193543</v>
      </c>
      <c r="I53" s="76">
        <f>(G53-D53)/(D53-E53)</f>
        <v>-1</v>
      </c>
    </row>
    <row r="54" spans="2:10" x14ac:dyDescent="0.25">
      <c r="B54" s="10">
        <v>41710</v>
      </c>
      <c r="C54" s="13" t="s">
        <v>206</v>
      </c>
      <c r="D54" s="16">
        <v>2.19</v>
      </c>
      <c r="E54" s="16">
        <v>1.4</v>
      </c>
      <c r="F54" s="12">
        <v>41711</v>
      </c>
      <c r="G54" s="19">
        <v>1.76</v>
      </c>
      <c r="H54" s="18">
        <f>(G54/D54-1)</f>
        <v>-0.19634703196347025</v>
      </c>
      <c r="I54" s="76">
        <f>(G54-D54)/(D54-E54)</f>
        <v>-0.54430379746835433</v>
      </c>
    </row>
    <row r="55" spans="2:10" x14ac:dyDescent="0.25">
      <c r="B55" s="10">
        <v>41712</v>
      </c>
      <c r="C55" s="13" t="s">
        <v>207</v>
      </c>
      <c r="D55" s="16">
        <v>1.98</v>
      </c>
      <c r="E55" s="16">
        <v>1.19</v>
      </c>
      <c r="F55" s="12">
        <v>41712</v>
      </c>
      <c r="G55" s="19">
        <v>2.64</v>
      </c>
      <c r="H55" s="18">
        <f>(G55/D55-1)</f>
        <v>0.33333333333333348</v>
      </c>
      <c r="I55" s="76">
        <f>(G55-D55)/(D55-E55)</f>
        <v>0.83544303797468367</v>
      </c>
    </row>
    <row r="56" spans="2:10" x14ac:dyDescent="0.25">
      <c r="B56" s="10">
        <v>41715</v>
      </c>
      <c r="C56" s="13" t="s">
        <v>213</v>
      </c>
      <c r="D56" s="16">
        <v>1.91</v>
      </c>
      <c r="E56" s="16">
        <v>1.0900000000000001</v>
      </c>
      <c r="F56" s="12">
        <v>41715</v>
      </c>
      <c r="G56" s="19">
        <v>1.45</v>
      </c>
      <c r="H56" s="18">
        <f t="shared" ref="H56:H65" si="4">(G56/D56-1)</f>
        <v>-0.24083769633507857</v>
      </c>
      <c r="I56" s="76">
        <f t="shared" ref="I56:I65" si="5">(G56-D56)/(D56-E56)</f>
        <v>-0.56097560975609762</v>
      </c>
    </row>
    <row r="57" spans="2:10" x14ac:dyDescent="0.25">
      <c r="B57" s="10">
        <v>41715</v>
      </c>
      <c r="C57" s="13" t="s">
        <v>215</v>
      </c>
      <c r="D57" s="16">
        <v>1.91</v>
      </c>
      <c r="E57" s="16">
        <v>1.31</v>
      </c>
      <c r="F57" s="12">
        <v>41716</v>
      </c>
      <c r="G57" s="19">
        <v>2.12</v>
      </c>
      <c r="H57" s="18">
        <f t="shared" si="4"/>
        <v>0.10994764397905765</v>
      </c>
      <c r="I57" s="76">
        <f t="shared" si="5"/>
        <v>0.35000000000000037</v>
      </c>
    </row>
    <row r="58" spans="2:10" x14ac:dyDescent="0.25">
      <c r="B58" s="10">
        <v>41716</v>
      </c>
      <c r="C58" s="13" t="s">
        <v>215</v>
      </c>
      <c r="D58" s="16">
        <v>1.07</v>
      </c>
      <c r="E58" s="16">
        <v>0.38</v>
      </c>
      <c r="F58" s="12">
        <v>41716</v>
      </c>
      <c r="G58" s="19">
        <v>0.38</v>
      </c>
      <c r="H58" s="18">
        <f t="shared" si="4"/>
        <v>-0.64485981308411211</v>
      </c>
      <c r="I58" s="76">
        <f t="shared" si="5"/>
        <v>-1</v>
      </c>
    </row>
    <row r="59" spans="2:10" x14ac:dyDescent="0.25">
      <c r="B59" s="10">
        <v>41718</v>
      </c>
      <c r="C59" s="13" t="s">
        <v>221</v>
      </c>
      <c r="D59" s="16">
        <v>2.0499999999999998</v>
      </c>
      <c r="E59" s="16">
        <v>1.37</v>
      </c>
      <c r="F59" s="12">
        <v>41718</v>
      </c>
      <c r="G59" s="19">
        <v>1.67</v>
      </c>
      <c r="H59" s="18">
        <f t="shared" si="4"/>
        <v>-0.18536585365853653</v>
      </c>
      <c r="I59" s="76">
        <f t="shared" si="5"/>
        <v>-0.55882352941176483</v>
      </c>
    </row>
    <row r="60" spans="2:10" x14ac:dyDescent="0.25">
      <c r="B60" s="10">
        <v>41722</v>
      </c>
      <c r="C60" s="13" t="s">
        <v>223</v>
      </c>
      <c r="D60" s="16">
        <v>1.85</v>
      </c>
      <c r="E60" s="16">
        <v>1.01</v>
      </c>
      <c r="F60" s="12">
        <v>41722</v>
      </c>
      <c r="G60" s="19">
        <v>2.95</v>
      </c>
      <c r="H60" s="18">
        <f t="shared" si="4"/>
        <v>0.59459459459459452</v>
      </c>
      <c r="I60" s="76">
        <f t="shared" si="5"/>
        <v>1.3095238095238095</v>
      </c>
    </row>
    <row r="61" spans="2:10" x14ac:dyDescent="0.25">
      <c r="B61" s="10">
        <v>41723</v>
      </c>
      <c r="C61" s="13" t="s">
        <v>227</v>
      </c>
      <c r="D61" s="16">
        <v>1.94</v>
      </c>
      <c r="E61" s="16">
        <v>1.18</v>
      </c>
      <c r="F61" s="12">
        <v>41723</v>
      </c>
      <c r="G61" s="19">
        <v>1.18</v>
      </c>
      <c r="H61" s="18">
        <f t="shared" si="4"/>
        <v>-0.39175257731958768</v>
      </c>
      <c r="I61" s="76">
        <f t="shared" si="5"/>
        <v>-1</v>
      </c>
    </row>
    <row r="62" spans="2:10" x14ac:dyDescent="0.25">
      <c r="B62" s="10">
        <v>41724</v>
      </c>
      <c r="C62" s="13" t="s">
        <v>233</v>
      </c>
      <c r="D62" s="16">
        <v>2.0699999999999998</v>
      </c>
      <c r="E62" s="16">
        <v>1.31</v>
      </c>
      <c r="F62" s="12">
        <v>41725</v>
      </c>
      <c r="G62" s="19">
        <v>2.2799999999999998</v>
      </c>
      <c r="H62" s="18">
        <f t="shared" si="4"/>
        <v>0.10144927536231885</v>
      </c>
      <c r="I62" s="76">
        <f t="shared" si="5"/>
        <v>0.27631578947368424</v>
      </c>
    </row>
    <row r="63" spans="2:10" x14ac:dyDescent="0.25">
      <c r="B63" s="10">
        <v>41725</v>
      </c>
      <c r="C63" s="13" t="s">
        <v>237</v>
      </c>
      <c r="D63" s="16">
        <v>1.73</v>
      </c>
      <c r="E63" s="16">
        <v>1.05</v>
      </c>
      <c r="F63" s="12">
        <v>41725</v>
      </c>
      <c r="G63" s="19">
        <v>1.71</v>
      </c>
      <c r="H63" s="18">
        <f t="shared" si="4"/>
        <v>-1.1560693641618491E-2</v>
      </c>
      <c r="I63" s="76">
        <f t="shared" si="5"/>
        <v>-2.941176470588238E-2</v>
      </c>
    </row>
    <row r="64" spans="2:10" x14ac:dyDescent="0.25">
      <c r="B64" s="10">
        <v>41725</v>
      </c>
      <c r="C64" s="13" t="s">
        <v>237</v>
      </c>
      <c r="D64" s="16">
        <v>2.0499999999999998</v>
      </c>
      <c r="E64" s="16">
        <v>1.59</v>
      </c>
      <c r="F64" s="12">
        <v>41726</v>
      </c>
      <c r="G64" s="19">
        <v>1.59</v>
      </c>
      <c r="H64" s="18">
        <f t="shared" si="4"/>
        <v>-0.22439024390243889</v>
      </c>
      <c r="I64" s="76">
        <f t="shared" si="5"/>
        <v>-1</v>
      </c>
    </row>
    <row r="65" spans="2:9" x14ac:dyDescent="0.25">
      <c r="B65" s="10">
        <v>41729</v>
      </c>
      <c r="C65" s="13" t="s">
        <v>242</v>
      </c>
      <c r="D65" s="16">
        <v>2.0499999999999998</v>
      </c>
      <c r="E65" s="16">
        <v>1.27</v>
      </c>
      <c r="F65" s="12">
        <v>41730</v>
      </c>
      <c r="G65" s="19">
        <v>1.96</v>
      </c>
      <c r="H65" s="18">
        <f t="shared" si="4"/>
        <v>-4.3902439024390172E-2</v>
      </c>
      <c r="I65" s="76">
        <f t="shared" si="5"/>
        <v>-0.11538461538461522</v>
      </c>
    </row>
    <row r="66" spans="2:9" x14ac:dyDescent="0.25">
      <c r="B66" s="10">
        <v>41731</v>
      </c>
      <c r="C66" s="13" t="s">
        <v>245</v>
      </c>
      <c r="D66" s="16">
        <v>2.1</v>
      </c>
      <c r="E66" s="16">
        <v>1.36</v>
      </c>
      <c r="F66" s="12">
        <v>41732</v>
      </c>
      <c r="G66" s="19">
        <v>1.95</v>
      </c>
      <c r="H66" s="18">
        <f t="shared" ref="H66:H93" si="6">(G66/D66-1)</f>
        <v>-7.1428571428571508E-2</v>
      </c>
      <c r="I66" s="76">
        <f t="shared" ref="I66:I84" si="7">(G66-D66)/(D66-E66)</f>
        <v>-0.20270270270270288</v>
      </c>
    </row>
    <row r="67" spans="2:9" x14ac:dyDescent="0.25">
      <c r="B67" s="10">
        <v>41732</v>
      </c>
      <c r="C67" s="13" t="s">
        <v>249</v>
      </c>
      <c r="D67" s="16">
        <v>1.3</v>
      </c>
      <c r="E67" s="16">
        <v>0.68</v>
      </c>
      <c r="F67" s="12">
        <v>41732</v>
      </c>
      <c r="G67" s="19">
        <v>1.1299999999999999</v>
      </c>
      <c r="H67" s="18">
        <f t="shared" si="6"/>
        <v>-0.13076923076923086</v>
      </c>
      <c r="I67" s="76">
        <f t="shared" si="7"/>
        <v>-0.27419354838709703</v>
      </c>
    </row>
    <row r="68" spans="2:9" x14ac:dyDescent="0.25">
      <c r="B68" s="10">
        <v>41733</v>
      </c>
      <c r="C68" s="13" t="s">
        <v>249</v>
      </c>
      <c r="D68" s="16">
        <v>1.52</v>
      </c>
      <c r="E68" s="16">
        <v>1.02</v>
      </c>
      <c r="F68" s="12">
        <v>41736</v>
      </c>
      <c r="G68" s="19">
        <v>1.01</v>
      </c>
      <c r="H68" s="18">
        <f t="shared" si="6"/>
        <v>-0.33552631578947367</v>
      </c>
      <c r="I68" s="76">
        <f t="shared" si="7"/>
        <v>-1.02</v>
      </c>
    </row>
    <row r="69" spans="2:9" x14ac:dyDescent="0.25">
      <c r="B69" s="10">
        <v>41736</v>
      </c>
      <c r="C69" s="13" t="s">
        <v>252</v>
      </c>
      <c r="D69" s="16">
        <v>2.0099999999999998</v>
      </c>
      <c r="E69" s="16">
        <v>1.29</v>
      </c>
      <c r="F69" s="12">
        <v>41736</v>
      </c>
      <c r="G69" s="19">
        <v>3.41</v>
      </c>
      <c r="H69" s="18">
        <f t="shared" si="6"/>
        <v>0.69651741293532354</v>
      </c>
      <c r="I69" s="76">
        <f t="shared" si="7"/>
        <v>1.9444444444444455</v>
      </c>
    </row>
    <row r="70" spans="2:9" x14ac:dyDescent="0.25">
      <c r="B70" s="10">
        <v>41737</v>
      </c>
      <c r="C70" s="13" t="s">
        <v>253</v>
      </c>
      <c r="D70" s="16">
        <v>2.0099999999999998</v>
      </c>
      <c r="E70" s="16">
        <v>1.4</v>
      </c>
      <c r="F70" s="12">
        <v>41737</v>
      </c>
      <c r="G70" s="19">
        <v>1.4</v>
      </c>
      <c r="H70" s="18">
        <f t="shared" si="6"/>
        <v>-0.30348258706467657</v>
      </c>
      <c r="I70" s="76">
        <f t="shared" si="7"/>
        <v>-1</v>
      </c>
    </row>
    <row r="71" spans="2:9" x14ac:dyDescent="0.25">
      <c r="B71" s="10">
        <v>41738</v>
      </c>
      <c r="C71" s="13" t="s">
        <v>256</v>
      </c>
      <c r="D71" s="16">
        <v>2.11</v>
      </c>
      <c r="E71" s="16">
        <v>1.32</v>
      </c>
      <c r="F71" s="12">
        <v>41739</v>
      </c>
      <c r="G71" s="19">
        <v>1.32</v>
      </c>
      <c r="H71" s="18">
        <f t="shared" si="6"/>
        <v>-0.37440758293838861</v>
      </c>
      <c r="I71" s="76">
        <f t="shared" si="7"/>
        <v>-1</v>
      </c>
    </row>
    <row r="72" spans="2:9" x14ac:dyDescent="0.25">
      <c r="B72" s="10">
        <v>41739</v>
      </c>
      <c r="C72" s="13" t="s">
        <v>263</v>
      </c>
      <c r="D72" s="16">
        <v>2.0299999999999998</v>
      </c>
      <c r="E72" s="16">
        <v>1.55</v>
      </c>
      <c r="F72" s="12">
        <v>41739</v>
      </c>
      <c r="G72" s="19">
        <v>2.0499999999999998</v>
      </c>
      <c r="H72" s="18">
        <f t="shared" si="6"/>
        <v>9.8522167487684609E-3</v>
      </c>
      <c r="I72" s="76">
        <f t="shared" si="7"/>
        <v>4.1666666666666727E-2</v>
      </c>
    </row>
    <row r="73" spans="2:9" x14ac:dyDescent="0.25">
      <c r="B73" s="10">
        <v>41739</v>
      </c>
      <c r="C73" s="13" t="s">
        <v>263</v>
      </c>
      <c r="D73" s="16">
        <v>2.2000000000000002</v>
      </c>
      <c r="E73" s="16">
        <v>1.69</v>
      </c>
      <c r="F73" s="12">
        <v>41740</v>
      </c>
      <c r="G73" s="19">
        <v>3.73</v>
      </c>
      <c r="H73" s="18">
        <f t="shared" si="6"/>
        <v>0.69545454545454533</v>
      </c>
      <c r="I73" s="76">
        <f t="shared" si="7"/>
        <v>2.9999999999999982</v>
      </c>
    </row>
    <row r="74" spans="2:9" x14ac:dyDescent="0.25">
      <c r="B74" s="10">
        <v>41740</v>
      </c>
      <c r="C74" s="13" t="s">
        <v>264</v>
      </c>
      <c r="D74" s="16">
        <v>1.7</v>
      </c>
      <c r="E74" s="16">
        <v>1.24</v>
      </c>
      <c r="F74" s="12">
        <v>41740</v>
      </c>
      <c r="G74" s="19">
        <v>2.2599999999999998</v>
      </c>
      <c r="H74" s="18">
        <f t="shared" si="6"/>
        <v>0.32941176470588229</v>
      </c>
      <c r="I74" s="76">
        <f t="shared" si="7"/>
        <v>1.2173913043478257</v>
      </c>
    </row>
    <row r="75" spans="2:9" x14ac:dyDescent="0.25">
      <c r="B75" s="10">
        <v>41743</v>
      </c>
      <c r="C75" s="13" t="s">
        <v>265</v>
      </c>
      <c r="D75" s="16">
        <v>2.0699999999999998</v>
      </c>
      <c r="E75" s="16">
        <v>1.37</v>
      </c>
      <c r="F75" s="12">
        <v>41744</v>
      </c>
      <c r="G75" s="19">
        <v>1.93</v>
      </c>
      <c r="H75" s="18">
        <f t="shared" si="6"/>
        <v>-6.7632850241545861E-2</v>
      </c>
      <c r="I75" s="76">
        <f t="shared" si="7"/>
        <v>-0.19999999999999993</v>
      </c>
    </row>
    <row r="76" spans="2:9" x14ac:dyDescent="0.25">
      <c r="B76" s="10">
        <v>41745</v>
      </c>
      <c r="C76" s="13" t="s">
        <v>268</v>
      </c>
      <c r="D76" s="16">
        <v>1.86</v>
      </c>
      <c r="E76" s="16">
        <v>1.26</v>
      </c>
      <c r="F76" s="12">
        <v>41746</v>
      </c>
      <c r="G76" s="19">
        <v>2.5</v>
      </c>
      <c r="H76" s="18">
        <f t="shared" si="6"/>
        <v>0.34408602150537626</v>
      </c>
      <c r="I76" s="76">
        <f t="shared" si="7"/>
        <v>1.0666666666666664</v>
      </c>
    </row>
    <row r="77" spans="2:9" x14ac:dyDescent="0.25">
      <c r="B77" s="10">
        <v>41746</v>
      </c>
      <c r="C77" s="13" t="s">
        <v>274</v>
      </c>
      <c r="D77" s="16">
        <v>2.12</v>
      </c>
      <c r="E77" s="16">
        <v>1.29</v>
      </c>
      <c r="F77" s="12">
        <v>41751</v>
      </c>
      <c r="G77" s="19">
        <v>1.4</v>
      </c>
      <c r="H77" s="18">
        <f t="shared" si="6"/>
        <v>-0.339622641509434</v>
      </c>
      <c r="I77" s="76">
        <f t="shared" si="7"/>
        <v>-0.86746987951807242</v>
      </c>
    </row>
    <row r="78" spans="2:9" x14ac:dyDescent="0.25">
      <c r="B78" s="10">
        <v>41751</v>
      </c>
      <c r="C78" s="13" t="s">
        <v>275</v>
      </c>
      <c r="D78" s="16">
        <v>1.91</v>
      </c>
      <c r="E78" s="16">
        <v>1.21</v>
      </c>
      <c r="F78" s="12">
        <v>41751</v>
      </c>
      <c r="G78" s="19">
        <v>1.21</v>
      </c>
      <c r="H78" s="18">
        <f t="shared" si="6"/>
        <v>-0.36649214659685858</v>
      </c>
      <c r="I78" s="76">
        <f t="shared" si="7"/>
        <v>-1</v>
      </c>
    </row>
    <row r="79" spans="2:9" x14ac:dyDescent="0.25">
      <c r="B79" s="10">
        <v>41754</v>
      </c>
      <c r="C79" s="13" t="s">
        <v>279</v>
      </c>
      <c r="D79" s="16">
        <v>1.23</v>
      </c>
      <c r="E79" s="16">
        <v>0.66</v>
      </c>
      <c r="F79" s="12">
        <v>41754</v>
      </c>
      <c r="G79" s="19">
        <v>0.91</v>
      </c>
      <c r="H79" s="18">
        <f t="shared" si="6"/>
        <v>-0.26016260162601623</v>
      </c>
      <c r="I79" s="76">
        <f t="shared" si="7"/>
        <v>-0.56140350877192979</v>
      </c>
    </row>
    <row r="80" spans="2:9" x14ac:dyDescent="0.25">
      <c r="B80" s="10">
        <v>41757</v>
      </c>
      <c r="C80" s="13" t="s">
        <v>281</v>
      </c>
      <c r="D80" s="16">
        <v>1.65</v>
      </c>
      <c r="E80" s="16">
        <v>1.03</v>
      </c>
      <c r="F80" s="12">
        <v>41758</v>
      </c>
      <c r="G80" s="19">
        <v>1.03</v>
      </c>
      <c r="H80" s="18">
        <f t="shared" si="6"/>
        <v>-0.37575757575757573</v>
      </c>
      <c r="I80" s="76">
        <f t="shared" si="7"/>
        <v>-1</v>
      </c>
    </row>
    <row r="81" spans="2:9" x14ac:dyDescent="0.25">
      <c r="B81" s="10">
        <v>41758</v>
      </c>
      <c r="C81" s="13" t="s">
        <v>283</v>
      </c>
      <c r="D81" s="16">
        <v>1.96</v>
      </c>
      <c r="E81" s="16">
        <v>1.56</v>
      </c>
      <c r="F81" s="12">
        <v>41758</v>
      </c>
      <c r="G81" s="19">
        <v>1.56</v>
      </c>
      <c r="H81" s="18">
        <f t="shared" si="6"/>
        <v>-0.20408163265306123</v>
      </c>
      <c r="I81" s="76">
        <f t="shared" si="7"/>
        <v>-1</v>
      </c>
    </row>
    <row r="82" spans="2:9" x14ac:dyDescent="0.25">
      <c r="B82" s="10">
        <v>41761</v>
      </c>
      <c r="C82" s="13" t="s">
        <v>291</v>
      </c>
      <c r="D82" s="16">
        <v>1.32</v>
      </c>
      <c r="E82" s="16">
        <v>0.74</v>
      </c>
      <c r="F82" s="12">
        <v>41764</v>
      </c>
      <c r="G82" s="19">
        <v>0.8</v>
      </c>
      <c r="H82" s="18">
        <f t="shared" si="6"/>
        <v>-0.39393939393939392</v>
      </c>
      <c r="I82" s="76">
        <f t="shared" si="7"/>
        <v>-0.89655172413793094</v>
      </c>
    </row>
    <row r="83" spans="2:9" x14ac:dyDescent="0.25">
      <c r="B83" s="10">
        <v>41764</v>
      </c>
      <c r="C83" s="13" t="s">
        <v>292</v>
      </c>
      <c r="D83" s="16">
        <v>1.88</v>
      </c>
      <c r="E83" s="16">
        <v>1.23</v>
      </c>
      <c r="F83" s="12">
        <v>41765</v>
      </c>
      <c r="G83" s="19">
        <v>1.23</v>
      </c>
      <c r="H83" s="18">
        <f t="shared" si="6"/>
        <v>-0.3457446808510638</v>
      </c>
      <c r="I83" s="76">
        <f t="shared" si="7"/>
        <v>-1</v>
      </c>
    </row>
    <row r="84" spans="2:9" x14ac:dyDescent="0.25">
      <c r="B84" s="10">
        <v>41765</v>
      </c>
      <c r="C84" s="13" t="s">
        <v>283</v>
      </c>
      <c r="D84" s="16">
        <v>1.82</v>
      </c>
      <c r="E84" s="16">
        <v>1.32</v>
      </c>
      <c r="F84" s="12">
        <v>41765</v>
      </c>
      <c r="G84" s="19">
        <v>1.32</v>
      </c>
      <c r="H84" s="18">
        <f t="shared" si="6"/>
        <v>-0.27472527472527475</v>
      </c>
      <c r="I84" s="76">
        <f t="shared" si="7"/>
        <v>-1</v>
      </c>
    </row>
    <row r="85" spans="2:9" x14ac:dyDescent="0.25">
      <c r="B85" s="10">
        <v>41768</v>
      </c>
      <c r="C85" s="13" t="s">
        <v>299</v>
      </c>
      <c r="D85" s="16">
        <v>2.0499999999999998</v>
      </c>
      <c r="E85" s="16">
        <v>1.31</v>
      </c>
      <c r="F85" s="12">
        <v>41772</v>
      </c>
      <c r="G85" s="19">
        <v>3.85</v>
      </c>
      <c r="H85" s="18">
        <f t="shared" si="6"/>
        <v>0.87804878048780499</v>
      </c>
      <c r="I85" s="76">
        <f t="shared" ref="I85:I93" si="8">(G85-D85)/(D85-E85)</f>
        <v>2.4324324324324333</v>
      </c>
    </row>
    <row r="86" spans="2:9" x14ac:dyDescent="0.25">
      <c r="B86" s="10">
        <v>41772</v>
      </c>
      <c r="C86" s="13" t="s">
        <v>307</v>
      </c>
      <c r="D86" s="16">
        <v>1.7</v>
      </c>
      <c r="E86" s="16">
        <v>0.96</v>
      </c>
      <c r="F86" s="12">
        <v>41773</v>
      </c>
      <c r="G86" s="19">
        <v>1.49</v>
      </c>
      <c r="H86" s="18">
        <f t="shared" si="6"/>
        <v>-0.12352941176470589</v>
      </c>
      <c r="I86" s="76">
        <f t="shared" si="8"/>
        <v>-0.28378378378378372</v>
      </c>
    </row>
    <row r="87" spans="2:9" x14ac:dyDescent="0.25">
      <c r="B87" s="10">
        <v>41774</v>
      </c>
      <c r="C87" s="13" t="s">
        <v>311</v>
      </c>
      <c r="D87" s="16">
        <v>1.92</v>
      </c>
      <c r="E87" s="16">
        <v>1.57</v>
      </c>
      <c r="F87" s="12">
        <v>41775</v>
      </c>
      <c r="G87" s="19">
        <v>2.94</v>
      </c>
      <c r="H87" s="18">
        <f t="shared" si="6"/>
        <v>0.53125</v>
      </c>
      <c r="I87" s="76">
        <f t="shared" si="8"/>
        <v>2.9142857142857155</v>
      </c>
    </row>
    <row r="88" spans="2:9" x14ac:dyDescent="0.25">
      <c r="B88" s="10">
        <v>41775</v>
      </c>
      <c r="C88" s="13" t="s">
        <v>319</v>
      </c>
      <c r="D88" s="16">
        <v>2.21</v>
      </c>
      <c r="E88" s="16">
        <v>1.44</v>
      </c>
      <c r="F88" s="12">
        <v>41778</v>
      </c>
      <c r="G88" s="19">
        <v>2.52</v>
      </c>
      <c r="H88" s="18">
        <f t="shared" si="6"/>
        <v>0.14027149321266963</v>
      </c>
      <c r="I88" s="76">
        <f t="shared" si="8"/>
        <v>0.40259740259740268</v>
      </c>
    </row>
    <row r="89" spans="2:9" x14ac:dyDescent="0.25">
      <c r="B89" s="10">
        <v>41778</v>
      </c>
      <c r="C89" s="13" t="s">
        <v>320</v>
      </c>
      <c r="D89" s="16">
        <v>1.9</v>
      </c>
      <c r="E89" s="16">
        <v>1.43</v>
      </c>
      <c r="F89" s="12">
        <v>41778</v>
      </c>
      <c r="G89" s="19">
        <v>1.43</v>
      </c>
      <c r="H89" s="18">
        <f t="shared" si="6"/>
        <v>-0.24736842105263157</v>
      </c>
      <c r="I89" s="76">
        <f t="shared" si="8"/>
        <v>-1</v>
      </c>
    </row>
    <row r="90" spans="2:9" x14ac:dyDescent="0.25">
      <c r="B90" s="10">
        <v>41778</v>
      </c>
      <c r="C90" s="13" t="s">
        <v>322</v>
      </c>
      <c r="D90" s="16">
        <v>1.84</v>
      </c>
      <c r="E90" s="16">
        <v>1.18</v>
      </c>
      <c r="F90" s="12">
        <v>41780</v>
      </c>
      <c r="G90" s="19">
        <v>2.4</v>
      </c>
      <c r="H90" s="18">
        <f t="shared" si="6"/>
        <v>0.30434782608695632</v>
      </c>
      <c r="I90" s="76">
        <f t="shared" si="8"/>
        <v>0.84848484848484806</v>
      </c>
    </row>
    <row r="91" spans="2:9" x14ac:dyDescent="0.25">
      <c r="B91" s="10">
        <v>41780</v>
      </c>
      <c r="C91" s="13" t="s">
        <v>326</v>
      </c>
      <c r="D91" s="16">
        <v>1.94</v>
      </c>
      <c r="E91" s="16">
        <v>1.41</v>
      </c>
      <c r="F91" s="12">
        <v>41780</v>
      </c>
      <c r="G91" s="19">
        <v>2.5299999999999998</v>
      </c>
      <c r="H91" s="18">
        <f t="shared" si="6"/>
        <v>0.30412371134020622</v>
      </c>
      <c r="I91" s="76">
        <f t="shared" si="8"/>
        <v>1.1132075471698111</v>
      </c>
    </row>
    <row r="92" spans="2:9" x14ac:dyDescent="0.25">
      <c r="B92" s="10">
        <v>41781</v>
      </c>
      <c r="C92" s="13" t="s">
        <v>328</v>
      </c>
      <c r="D92" s="16">
        <v>1.89</v>
      </c>
      <c r="E92" s="16">
        <v>1.34</v>
      </c>
      <c r="F92" s="12">
        <v>41782</v>
      </c>
      <c r="G92" s="19">
        <v>1.95</v>
      </c>
      <c r="H92" s="18">
        <f t="shared" si="6"/>
        <v>3.1746031746031855E-2</v>
      </c>
      <c r="I92" s="76">
        <f t="shared" si="8"/>
        <v>0.10909090909090922</v>
      </c>
    </row>
    <row r="93" spans="2:9" x14ac:dyDescent="0.25">
      <c r="B93" s="10">
        <v>41782</v>
      </c>
      <c r="C93" s="13" t="s">
        <v>332</v>
      </c>
      <c r="D93" s="16">
        <v>0.65</v>
      </c>
      <c r="E93" s="16">
        <v>0.14000000000000001</v>
      </c>
      <c r="F93" s="12">
        <v>41785</v>
      </c>
      <c r="G93" s="19">
        <v>1.1599999999999999</v>
      </c>
      <c r="H93" s="18">
        <f t="shared" si="6"/>
        <v>0.78461538461538449</v>
      </c>
      <c r="I93" s="76">
        <f t="shared" si="8"/>
        <v>0.99999999999999978</v>
      </c>
    </row>
    <row r="94" spans="2:9" x14ac:dyDescent="0.25">
      <c r="B94" s="10">
        <v>41785</v>
      </c>
      <c r="C94" s="13" t="s">
        <v>338</v>
      </c>
      <c r="D94" s="16">
        <v>2.31</v>
      </c>
      <c r="E94" s="16">
        <v>1.56</v>
      </c>
      <c r="F94" s="12">
        <v>41785</v>
      </c>
      <c r="G94" s="19">
        <v>2.7</v>
      </c>
      <c r="H94" s="18">
        <f t="shared" ref="H94:H118" si="9">(G94/D94-1)</f>
        <v>0.16883116883116878</v>
      </c>
      <c r="I94" s="76">
        <f t="shared" ref="I94:I100" si="10">(G94-D94)/(D94-E94)</f>
        <v>0.52000000000000013</v>
      </c>
    </row>
    <row r="95" spans="2:9" x14ac:dyDescent="0.25">
      <c r="B95" s="10">
        <v>41787</v>
      </c>
      <c r="C95" s="13" t="s">
        <v>337</v>
      </c>
      <c r="D95" s="16">
        <v>2.12</v>
      </c>
      <c r="E95" s="16">
        <v>1.48</v>
      </c>
      <c r="F95" s="12">
        <v>41792</v>
      </c>
      <c r="G95" s="19">
        <v>1.73</v>
      </c>
      <c r="H95" s="18">
        <f t="shared" si="9"/>
        <v>-0.18396226415094341</v>
      </c>
      <c r="I95" s="76">
        <f t="shared" si="10"/>
        <v>-0.60937500000000011</v>
      </c>
    </row>
    <row r="96" spans="2:9" x14ac:dyDescent="0.25">
      <c r="B96" s="10">
        <v>41793</v>
      </c>
      <c r="C96" s="13" t="s">
        <v>343</v>
      </c>
      <c r="D96" s="16">
        <v>1.88</v>
      </c>
      <c r="E96" s="16">
        <v>1.24</v>
      </c>
      <c r="F96" s="12">
        <v>41793</v>
      </c>
      <c r="G96" s="19">
        <v>1.23</v>
      </c>
      <c r="H96" s="18">
        <f t="shared" si="9"/>
        <v>-0.3457446808510638</v>
      </c>
      <c r="I96" s="76">
        <f t="shared" si="10"/>
        <v>-1.015625</v>
      </c>
    </row>
    <row r="97" spans="2:9" x14ac:dyDescent="0.25">
      <c r="B97" s="10">
        <v>41794</v>
      </c>
      <c r="C97" s="13" t="s">
        <v>347</v>
      </c>
      <c r="D97" s="16">
        <v>1.34</v>
      </c>
      <c r="E97" s="16">
        <v>0.43</v>
      </c>
      <c r="F97" s="12">
        <v>41795</v>
      </c>
      <c r="G97" s="19">
        <v>1.19</v>
      </c>
      <c r="H97" s="18">
        <f t="shared" si="9"/>
        <v>-0.11194029850746279</v>
      </c>
      <c r="I97" s="76">
        <f t="shared" si="10"/>
        <v>-0.16483516483516494</v>
      </c>
    </row>
    <row r="98" spans="2:9" x14ac:dyDescent="0.25">
      <c r="B98" s="10">
        <v>41796</v>
      </c>
      <c r="C98" s="13" t="s">
        <v>354</v>
      </c>
      <c r="D98" s="16">
        <v>1.63</v>
      </c>
      <c r="E98" s="16">
        <v>0.93</v>
      </c>
      <c r="F98" s="12">
        <v>41800</v>
      </c>
      <c r="G98" s="19">
        <v>1.2</v>
      </c>
      <c r="H98" s="18">
        <f t="shared" si="9"/>
        <v>-0.26380368098159512</v>
      </c>
      <c r="I98" s="76">
        <f t="shared" si="10"/>
        <v>-0.61428571428571432</v>
      </c>
    </row>
    <row r="99" spans="2:9" x14ac:dyDescent="0.25">
      <c r="B99" s="10">
        <v>41801</v>
      </c>
      <c r="C99" s="13" t="s">
        <v>359</v>
      </c>
      <c r="D99" s="16">
        <v>1.96</v>
      </c>
      <c r="E99" s="16">
        <v>1.33</v>
      </c>
      <c r="F99" s="12">
        <v>41801</v>
      </c>
      <c r="G99" s="19">
        <v>1.28</v>
      </c>
      <c r="H99" s="18">
        <f t="shared" si="9"/>
        <v>-0.34693877551020402</v>
      </c>
      <c r="I99" s="76">
        <f t="shared" si="10"/>
        <v>-1.0793650793650795</v>
      </c>
    </row>
    <row r="100" spans="2:9" x14ac:dyDescent="0.25">
      <c r="B100" s="10">
        <v>41801</v>
      </c>
      <c r="C100" s="13" t="s">
        <v>362</v>
      </c>
      <c r="D100" s="16">
        <v>2.08</v>
      </c>
      <c r="E100" s="16">
        <v>1.39</v>
      </c>
      <c r="F100" s="12">
        <v>41802</v>
      </c>
      <c r="G100" s="19">
        <v>2.0699999999999998</v>
      </c>
      <c r="H100" s="18">
        <f t="shared" si="9"/>
        <v>-4.8076923076924016E-3</v>
      </c>
      <c r="I100" s="76">
        <f t="shared" si="10"/>
        <v>-1.4492753623188737E-2</v>
      </c>
    </row>
    <row r="101" spans="2:9" x14ac:dyDescent="0.25">
      <c r="B101" s="10">
        <v>41803</v>
      </c>
      <c r="C101" s="13" t="s">
        <v>367</v>
      </c>
      <c r="D101" s="16">
        <v>2.2200000000000002</v>
      </c>
      <c r="E101" s="16">
        <v>1.46</v>
      </c>
      <c r="F101" s="12">
        <v>41803</v>
      </c>
      <c r="G101" s="19">
        <v>1.46</v>
      </c>
      <c r="H101" s="18">
        <f t="shared" si="9"/>
        <v>-0.3423423423423424</v>
      </c>
      <c r="I101" s="76">
        <f t="shared" ref="I101:I110" si="11">(G101-D101)/(D101-E101)</f>
        <v>-1</v>
      </c>
    </row>
    <row r="102" spans="2:9" x14ac:dyDescent="0.25">
      <c r="B102" s="10">
        <v>41806</v>
      </c>
      <c r="C102" s="13" t="s">
        <v>347</v>
      </c>
      <c r="D102" s="16">
        <v>0.57999999999999996</v>
      </c>
      <c r="E102" s="16">
        <v>0.14000000000000001</v>
      </c>
      <c r="F102" s="12">
        <v>41807</v>
      </c>
      <c r="G102" s="19">
        <v>0.59</v>
      </c>
      <c r="H102" s="18">
        <f t="shared" si="9"/>
        <v>1.7241379310344751E-2</v>
      </c>
      <c r="I102" s="76">
        <f t="shared" si="11"/>
        <v>2.2727272727272749E-2</v>
      </c>
    </row>
    <row r="103" spans="2:9" x14ac:dyDescent="0.25">
      <c r="B103" s="10">
        <v>41808</v>
      </c>
      <c r="C103" s="13" t="s">
        <v>372</v>
      </c>
      <c r="D103" s="16">
        <v>1.94</v>
      </c>
      <c r="E103" s="16">
        <v>1.36</v>
      </c>
      <c r="F103" s="12">
        <v>41808</v>
      </c>
      <c r="G103" s="19">
        <v>1.36</v>
      </c>
      <c r="H103" s="18">
        <f t="shared" si="9"/>
        <v>-0.29896907216494839</v>
      </c>
      <c r="I103" s="76">
        <f t="shared" si="11"/>
        <v>-1</v>
      </c>
    </row>
    <row r="104" spans="2:9" x14ac:dyDescent="0.25">
      <c r="B104" s="10">
        <v>41821</v>
      </c>
      <c r="C104" s="13" t="s">
        <v>386</v>
      </c>
      <c r="D104" s="16">
        <v>1.98</v>
      </c>
      <c r="E104" s="16">
        <v>1.48</v>
      </c>
      <c r="F104" s="12">
        <v>41822</v>
      </c>
      <c r="G104" s="19">
        <v>2.02</v>
      </c>
      <c r="H104" s="18">
        <f t="shared" si="9"/>
        <v>2.020202020202011E-2</v>
      </c>
      <c r="I104" s="76">
        <f t="shared" si="11"/>
        <v>8.0000000000000071E-2</v>
      </c>
    </row>
    <row r="105" spans="2:9" x14ac:dyDescent="0.25">
      <c r="B105" s="10">
        <v>41823</v>
      </c>
      <c r="C105" s="13" t="s">
        <v>391</v>
      </c>
      <c r="D105" s="16">
        <v>2.0099999999999998</v>
      </c>
      <c r="E105" s="16">
        <v>1.32</v>
      </c>
      <c r="F105" s="12">
        <v>41823</v>
      </c>
      <c r="G105" s="19">
        <v>1.32</v>
      </c>
      <c r="H105" s="18">
        <f t="shared" si="9"/>
        <v>-0.34328358208955212</v>
      </c>
      <c r="I105" s="76">
        <f t="shared" si="11"/>
        <v>-1</v>
      </c>
    </row>
    <row r="106" spans="2:9" x14ac:dyDescent="0.25">
      <c r="B106" s="10">
        <v>41827</v>
      </c>
      <c r="C106" s="13" t="s">
        <v>394</v>
      </c>
      <c r="D106" s="16">
        <v>1.79</v>
      </c>
      <c r="E106" s="16">
        <v>1.0900000000000001</v>
      </c>
      <c r="F106" s="12">
        <v>41828</v>
      </c>
      <c r="G106" s="19">
        <v>2.63</v>
      </c>
      <c r="H106" s="18">
        <f t="shared" si="9"/>
        <v>0.46927374301675973</v>
      </c>
      <c r="I106" s="76">
        <f t="shared" si="11"/>
        <v>1.2</v>
      </c>
    </row>
    <row r="107" spans="2:9" x14ac:dyDescent="0.25">
      <c r="B107" s="10">
        <v>41831</v>
      </c>
      <c r="C107" s="13" t="s">
        <v>399</v>
      </c>
      <c r="D107" s="16">
        <v>2.1800000000000002</v>
      </c>
      <c r="E107" s="16">
        <v>1.54</v>
      </c>
      <c r="F107" s="12">
        <v>41834</v>
      </c>
      <c r="G107" s="19">
        <v>2.0699999999999998</v>
      </c>
      <c r="H107" s="18">
        <f t="shared" si="9"/>
        <v>-5.0458715596330417E-2</v>
      </c>
      <c r="I107" s="76">
        <f t="shared" si="11"/>
        <v>-0.17187500000000047</v>
      </c>
    </row>
    <row r="108" spans="2:9" x14ac:dyDescent="0.25">
      <c r="B108" s="10">
        <v>41835</v>
      </c>
      <c r="C108" s="13" t="s">
        <v>400</v>
      </c>
      <c r="D108" s="16">
        <v>2.78</v>
      </c>
      <c r="E108" s="16">
        <v>2.08</v>
      </c>
      <c r="F108" s="12">
        <v>41836</v>
      </c>
      <c r="G108" s="19">
        <v>2.21</v>
      </c>
      <c r="H108" s="18">
        <f t="shared" si="9"/>
        <v>-0.20503597122302153</v>
      </c>
      <c r="I108" s="76">
        <f t="shared" si="11"/>
        <v>-0.81428571428571439</v>
      </c>
    </row>
    <row r="109" spans="2:9" x14ac:dyDescent="0.25">
      <c r="B109" s="10">
        <v>41837</v>
      </c>
      <c r="C109" s="13" t="s">
        <v>401</v>
      </c>
      <c r="D109" s="16">
        <v>3.11</v>
      </c>
      <c r="E109" s="16">
        <v>2.41</v>
      </c>
      <c r="F109" s="12" t="s">
        <v>402</v>
      </c>
      <c r="G109" s="19">
        <v>2.41</v>
      </c>
      <c r="H109" s="18">
        <f t="shared" si="9"/>
        <v>-0.22508038585209</v>
      </c>
      <c r="I109" s="76">
        <f t="shared" si="11"/>
        <v>-1</v>
      </c>
    </row>
    <row r="110" spans="2:9" x14ac:dyDescent="0.25">
      <c r="B110" s="10">
        <v>41843</v>
      </c>
      <c r="C110" s="13" t="s">
        <v>400</v>
      </c>
      <c r="D110" s="16">
        <v>2.46</v>
      </c>
      <c r="E110" s="16">
        <v>1.56</v>
      </c>
      <c r="F110" s="12">
        <v>41845</v>
      </c>
      <c r="G110" s="19">
        <v>3.66</v>
      </c>
      <c r="H110" s="18">
        <f t="shared" si="9"/>
        <v>0.48780487804878048</v>
      </c>
      <c r="I110" s="76">
        <f t="shared" si="11"/>
        <v>1.3333333333333337</v>
      </c>
    </row>
    <row r="111" spans="2:9" x14ac:dyDescent="0.25">
      <c r="B111" s="10">
        <v>41848</v>
      </c>
      <c r="C111" s="13" t="s">
        <v>411</v>
      </c>
      <c r="D111" s="16">
        <v>1.95</v>
      </c>
      <c r="E111" s="16">
        <v>1.25</v>
      </c>
      <c r="F111" s="12">
        <v>41848</v>
      </c>
      <c r="G111" s="19">
        <v>1.49</v>
      </c>
      <c r="H111" s="18">
        <f t="shared" si="9"/>
        <v>-0.23589743589743584</v>
      </c>
      <c r="I111" s="76">
        <f t="shared" ref="I111:I144" si="12">(G111-D111)/(D111-E111)</f>
        <v>-0.65714285714285714</v>
      </c>
    </row>
    <row r="112" spans="2:9" x14ac:dyDescent="0.25">
      <c r="B112" s="10">
        <v>41849</v>
      </c>
      <c r="C112" s="13" t="s">
        <v>412</v>
      </c>
      <c r="D112" s="16">
        <v>1.76</v>
      </c>
      <c r="E112" s="16">
        <v>1.26</v>
      </c>
      <c r="F112" s="12">
        <v>41849</v>
      </c>
      <c r="G112" s="19">
        <v>2.4900000000000002</v>
      </c>
      <c r="H112" s="18">
        <f t="shared" si="9"/>
        <v>0.41477272727272729</v>
      </c>
      <c r="I112" s="76">
        <f t="shared" si="12"/>
        <v>1.4600000000000004</v>
      </c>
    </row>
    <row r="113" spans="2:9" x14ac:dyDescent="0.25">
      <c r="B113" s="10">
        <v>41849</v>
      </c>
      <c r="C113" s="13" t="s">
        <v>414</v>
      </c>
      <c r="D113" s="16">
        <v>1.85</v>
      </c>
      <c r="E113" s="16">
        <v>1.21</v>
      </c>
      <c r="F113" s="12">
        <v>41850</v>
      </c>
      <c r="G113" s="19">
        <v>1.66</v>
      </c>
      <c r="H113" s="18">
        <f t="shared" si="9"/>
        <v>-0.10270270270270276</v>
      </c>
      <c r="I113" s="76">
        <f t="shared" si="12"/>
        <v>-0.29687500000000022</v>
      </c>
    </row>
    <row r="114" spans="2:9" x14ac:dyDescent="0.25">
      <c r="B114" s="10">
        <v>41851</v>
      </c>
      <c r="C114" s="13" t="s">
        <v>417</v>
      </c>
      <c r="D114" s="16">
        <v>1.93</v>
      </c>
      <c r="E114" s="16">
        <v>1.2</v>
      </c>
      <c r="F114" s="12">
        <v>41851</v>
      </c>
      <c r="G114" s="19">
        <v>2.4</v>
      </c>
      <c r="H114" s="18">
        <f t="shared" si="9"/>
        <v>0.24352331606217614</v>
      </c>
      <c r="I114" s="76">
        <f t="shared" si="12"/>
        <v>0.64383561643835618</v>
      </c>
    </row>
    <row r="115" spans="2:9" x14ac:dyDescent="0.25">
      <c r="B115" s="10">
        <v>41852</v>
      </c>
      <c r="C115" s="13" t="s">
        <v>426</v>
      </c>
      <c r="D115" s="16">
        <v>0.65</v>
      </c>
      <c r="E115" s="16">
        <v>0.25</v>
      </c>
      <c r="F115" s="12">
        <v>41852</v>
      </c>
      <c r="G115" s="19">
        <v>0.24</v>
      </c>
      <c r="H115" s="18">
        <f t="shared" si="9"/>
        <v>-0.63076923076923075</v>
      </c>
      <c r="I115" s="76">
        <f t="shared" si="12"/>
        <v>-1.0249999999999999</v>
      </c>
    </row>
    <row r="116" spans="2:9" x14ac:dyDescent="0.25">
      <c r="B116" s="10">
        <v>41855</v>
      </c>
      <c r="C116" s="13" t="s">
        <v>432</v>
      </c>
      <c r="D116" s="16">
        <v>2.16</v>
      </c>
      <c r="E116" s="16">
        <v>1.36</v>
      </c>
      <c r="F116" s="12">
        <v>41855</v>
      </c>
      <c r="G116" s="19">
        <v>1.74</v>
      </c>
      <c r="H116" s="18">
        <f t="shared" si="9"/>
        <v>-0.19444444444444453</v>
      </c>
      <c r="I116" s="76">
        <f t="shared" si="12"/>
        <v>-0.52500000000000013</v>
      </c>
    </row>
    <row r="117" spans="2:9" x14ac:dyDescent="0.25">
      <c r="B117" s="10">
        <v>41856</v>
      </c>
      <c r="C117" s="13" t="s">
        <v>433</v>
      </c>
      <c r="D117" s="16">
        <v>1.79</v>
      </c>
      <c r="E117" s="16">
        <v>1.01</v>
      </c>
      <c r="F117" s="12">
        <v>41856</v>
      </c>
      <c r="G117" s="19">
        <v>1.27</v>
      </c>
      <c r="H117" s="18">
        <f t="shared" si="9"/>
        <v>-0.29050279329608941</v>
      </c>
      <c r="I117" s="76">
        <f t="shared" si="12"/>
        <v>-0.66666666666666663</v>
      </c>
    </row>
    <row r="118" spans="2:9" x14ac:dyDescent="0.25">
      <c r="B118" s="10">
        <v>41857</v>
      </c>
      <c r="C118" s="13" t="s">
        <v>436</v>
      </c>
      <c r="D118" s="16">
        <v>1.86</v>
      </c>
      <c r="E118" s="16">
        <v>1.31</v>
      </c>
      <c r="F118" s="12">
        <v>41858</v>
      </c>
      <c r="G118" s="19">
        <v>1.78</v>
      </c>
      <c r="H118" s="18">
        <f t="shared" si="9"/>
        <v>-4.3010752688172116E-2</v>
      </c>
      <c r="I118" s="76">
        <f t="shared" si="12"/>
        <v>-0.14545454545454556</v>
      </c>
    </row>
    <row r="119" spans="2:9" x14ac:dyDescent="0.25">
      <c r="B119" s="10">
        <v>41859</v>
      </c>
      <c r="C119" s="13" t="s">
        <v>440</v>
      </c>
      <c r="D119" s="16">
        <v>2.14</v>
      </c>
      <c r="E119" s="16">
        <v>1.37</v>
      </c>
      <c r="F119" s="12">
        <v>41859</v>
      </c>
      <c r="G119" s="19">
        <v>1.37</v>
      </c>
      <c r="H119" s="18">
        <f t="shared" ref="H119:H130" si="13">(G119/D119-1)</f>
        <v>-0.35981308411214952</v>
      </c>
      <c r="I119" s="76">
        <f t="shared" si="12"/>
        <v>-1</v>
      </c>
    </row>
    <row r="120" spans="2:9" x14ac:dyDescent="0.25">
      <c r="B120" s="10">
        <v>41862</v>
      </c>
      <c r="C120" s="13" t="s">
        <v>441</v>
      </c>
      <c r="D120" s="16">
        <v>2.27</v>
      </c>
      <c r="E120" s="16">
        <v>1.34</v>
      </c>
      <c r="F120" s="12">
        <v>41863</v>
      </c>
      <c r="G120" s="19">
        <v>2.34</v>
      </c>
      <c r="H120" s="18">
        <f t="shared" si="13"/>
        <v>3.0837004405286361E-2</v>
      </c>
      <c r="I120" s="76">
        <f t="shared" si="12"/>
        <v>7.5268817204300911E-2</v>
      </c>
    </row>
    <row r="121" spans="2:9" x14ac:dyDescent="0.25">
      <c r="B121" s="10">
        <v>41864</v>
      </c>
      <c r="C121" s="13" t="s">
        <v>446</v>
      </c>
      <c r="D121" s="16">
        <v>1.7</v>
      </c>
      <c r="E121" s="16">
        <v>1.21</v>
      </c>
      <c r="F121" s="12">
        <v>41864</v>
      </c>
      <c r="G121" s="19">
        <v>1.2</v>
      </c>
      <c r="H121" s="18">
        <f t="shared" si="13"/>
        <v>-0.29411764705882348</v>
      </c>
      <c r="I121" s="76">
        <f t="shared" si="12"/>
        <v>-1.0204081632653061</v>
      </c>
    </row>
    <row r="122" spans="2:9" x14ac:dyDescent="0.25">
      <c r="B122" s="10">
        <v>41865</v>
      </c>
      <c r="C122" s="13" t="s">
        <v>447</v>
      </c>
      <c r="D122" s="16">
        <v>1.9</v>
      </c>
      <c r="E122" s="16">
        <v>1.26</v>
      </c>
      <c r="F122" s="12">
        <v>41866</v>
      </c>
      <c r="G122" s="19">
        <v>2.74</v>
      </c>
      <c r="H122" s="18">
        <f t="shared" si="13"/>
        <v>0.442105263157895</v>
      </c>
      <c r="I122" s="76">
        <f t="shared" si="12"/>
        <v>1.3125000000000007</v>
      </c>
    </row>
    <row r="123" spans="2:9" x14ac:dyDescent="0.25">
      <c r="B123" s="10">
        <v>41870</v>
      </c>
      <c r="C123" s="13" t="s">
        <v>452</v>
      </c>
      <c r="D123" s="16">
        <v>2.2000000000000002</v>
      </c>
      <c r="E123" s="16">
        <v>1.48</v>
      </c>
      <c r="F123" s="12">
        <v>41871</v>
      </c>
      <c r="G123" s="19">
        <v>2.44</v>
      </c>
      <c r="H123" s="18">
        <f t="shared" si="13"/>
        <v>0.10909090909090891</v>
      </c>
      <c r="I123" s="76">
        <f t="shared" si="12"/>
        <v>0.33333333333333293</v>
      </c>
    </row>
    <row r="124" spans="2:9" x14ac:dyDescent="0.25">
      <c r="B124" s="10">
        <v>41872</v>
      </c>
      <c r="C124" s="13" t="s">
        <v>458</v>
      </c>
      <c r="D124" s="16">
        <v>1.76</v>
      </c>
      <c r="E124" s="16">
        <v>1.21</v>
      </c>
      <c r="F124" s="12">
        <v>41872</v>
      </c>
      <c r="G124" s="19">
        <v>2.64</v>
      </c>
      <c r="H124" s="18">
        <f t="shared" si="13"/>
        <v>0.5</v>
      </c>
      <c r="I124" s="76">
        <f t="shared" si="12"/>
        <v>1.6</v>
      </c>
    </row>
    <row r="125" spans="2:9" x14ac:dyDescent="0.25">
      <c r="B125" s="10">
        <v>41873</v>
      </c>
      <c r="C125" s="13" t="s">
        <v>459</v>
      </c>
      <c r="D125" s="16">
        <v>1.82</v>
      </c>
      <c r="E125" s="16">
        <v>1.1000000000000001</v>
      </c>
      <c r="F125" s="12">
        <v>41876</v>
      </c>
      <c r="G125" s="19">
        <v>1.33</v>
      </c>
      <c r="H125" s="18">
        <f t="shared" si="13"/>
        <v>-0.26923076923076916</v>
      </c>
      <c r="I125" s="76">
        <f t="shared" si="12"/>
        <v>-0.68055555555555558</v>
      </c>
    </row>
    <row r="126" spans="2:9" x14ac:dyDescent="0.25">
      <c r="B126" s="10">
        <v>41876</v>
      </c>
      <c r="C126" s="13" t="s">
        <v>461</v>
      </c>
      <c r="D126" s="16">
        <v>2.14</v>
      </c>
      <c r="E126" s="16">
        <v>1.53</v>
      </c>
      <c r="F126" s="12">
        <v>41876</v>
      </c>
      <c r="G126" s="19">
        <v>2.78</v>
      </c>
      <c r="H126" s="18">
        <f t="shared" si="13"/>
        <v>0.29906542056074747</v>
      </c>
      <c r="I126" s="76">
        <f t="shared" si="12"/>
        <v>1.0491803278688518</v>
      </c>
    </row>
    <row r="127" spans="2:9" x14ac:dyDescent="0.25">
      <c r="B127" s="10">
        <v>41877</v>
      </c>
      <c r="C127" s="13" t="s">
        <v>464</v>
      </c>
      <c r="D127" s="16">
        <v>2.0699999999999998</v>
      </c>
      <c r="E127" s="16">
        <v>1.31</v>
      </c>
      <c r="F127" s="12">
        <v>41877</v>
      </c>
      <c r="G127" s="19">
        <v>1.31</v>
      </c>
      <c r="H127" s="18">
        <f t="shared" si="13"/>
        <v>-0.36714975845410625</v>
      </c>
      <c r="I127" s="76">
        <f t="shared" si="12"/>
        <v>-1</v>
      </c>
    </row>
    <row r="128" spans="2:9" x14ac:dyDescent="0.25">
      <c r="B128" s="10">
        <v>41879</v>
      </c>
      <c r="C128" s="13" t="s">
        <v>468</v>
      </c>
      <c r="D128" s="16">
        <v>2.0299999999999998</v>
      </c>
      <c r="E128" s="16">
        <v>1.29</v>
      </c>
      <c r="F128" s="12">
        <v>41879</v>
      </c>
      <c r="G128" s="19">
        <v>1.29</v>
      </c>
      <c r="H128" s="18">
        <f t="shared" si="13"/>
        <v>-0.36453201970443339</v>
      </c>
      <c r="I128" s="76">
        <f t="shared" si="12"/>
        <v>-1</v>
      </c>
    </row>
    <row r="129" spans="2:9" x14ac:dyDescent="0.25">
      <c r="B129" s="10">
        <v>41879</v>
      </c>
      <c r="C129" s="13" t="s">
        <v>470</v>
      </c>
      <c r="D129" s="16">
        <v>2</v>
      </c>
      <c r="E129" s="16">
        <v>1.3</v>
      </c>
      <c r="F129" s="12">
        <v>41880</v>
      </c>
      <c r="G129" s="19">
        <v>1.86</v>
      </c>
      <c r="H129" s="18">
        <f t="shared" si="13"/>
        <v>-6.9999999999999951E-2</v>
      </c>
      <c r="I129" s="76">
        <f t="shared" si="12"/>
        <v>-0.19999999999999987</v>
      </c>
    </row>
    <row r="130" spans="2:9" x14ac:dyDescent="0.25">
      <c r="B130" s="10">
        <v>41883</v>
      </c>
      <c r="C130" s="13" t="s">
        <v>472</v>
      </c>
      <c r="D130" s="16">
        <v>1.92</v>
      </c>
      <c r="E130" s="16">
        <v>1.25</v>
      </c>
      <c r="F130" s="12">
        <v>41885</v>
      </c>
      <c r="G130" s="19">
        <v>2.2799999999999998</v>
      </c>
      <c r="H130" s="18">
        <f t="shared" si="13"/>
        <v>0.1875</v>
      </c>
      <c r="I130" s="76">
        <f t="shared" si="12"/>
        <v>0.53731343283582078</v>
      </c>
    </row>
    <row r="131" spans="2:9" x14ac:dyDescent="0.25">
      <c r="B131" s="10">
        <v>41885</v>
      </c>
      <c r="C131" s="13" t="s">
        <v>478</v>
      </c>
      <c r="D131" s="16">
        <v>1.93</v>
      </c>
      <c r="E131" s="16">
        <v>1.32</v>
      </c>
      <c r="F131" s="12">
        <v>41885</v>
      </c>
      <c r="G131" s="19">
        <v>1.31</v>
      </c>
      <c r="H131" s="18">
        <f>(G131/D131-1)</f>
        <v>-0.3212435233160621</v>
      </c>
      <c r="I131" s="76">
        <f t="shared" si="12"/>
        <v>-1.0163934426229508</v>
      </c>
    </row>
    <row r="132" spans="2:9" x14ac:dyDescent="0.25">
      <c r="B132" s="10">
        <v>41885</v>
      </c>
      <c r="C132" s="13" t="s">
        <v>479</v>
      </c>
      <c r="D132" s="16">
        <v>1.1299999999999999</v>
      </c>
      <c r="E132" s="16">
        <v>0.24</v>
      </c>
      <c r="F132" s="12">
        <v>41890</v>
      </c>
      <c r="G132" s="19">
        <v>0.5</v>
      </c>
      <c r="H132" s="18">
        <f>(G132/D132-1)</f>
        <v>-0.55752212389380529</v>
      </c>
      <c r="I132" s="76">
        <f t="shared" si="12"/>
        <v>-0.7078651685393258</v>
      </c>
    </row>
    <row r="133" spans="2:9" x14ac:dyDescent="0.25">
      <c r="B133" s="10">
        <v>41891</v>
      </c>
      <c r="C133" s="13" t="s">
        <v>486</v>
      </c>
      <c r="D133" s="16">
        <v>1.95</v>
      </c>
      <c r="E133" s="16">
        <v>1.27</v>
      </c>
      <c r="F133" s="12">
        <v>41892</v>
      </c>
      <c r="G133" s="19">
        <v>2.4300000000000002</v>
      </c>
      <c r="H133" s="18">
        <f>(G133/D133-1)</f>
        <v>0.24615384615384617</v>
      </c>
      <c r="I133" s="76">
        <f t="shared" si="12"/>
        <v>0.70588235294117685</v>
      </c>
    </row>
    <row r="134" spans="2:9" x14ac:dyDescent="0.25">
      <c r="B134" s="10">
        <v>41893</v>
      </c>
      <c r="C134" s="13" t="s">
        <v>491</v>
      </c>
      <c r="D134" s="16">
        <v>1.8</v>
      </c>
      <c r="E134" s="16">
        <v>1.3</v>
      </c>
      <c r="F134" s="12">
        <v>41893</v>
      </c>
      <c r="G134" s="19">
        <v>1.62</v>
      </c>
      <c r="H134" s="18">
        <f t="shared" ref="H134:H142" si="14">(G134/D134-1)</f>
        <v>-9.9999999999999978E-2</v>
      </c>
      <c r="I134" s="76">
        <f t="shared" si="12"/>
        <v>-0.35999999999999988</v>
      </c>
    </row>
    <row r="135" spans="2:9" x14ac:dyDescent="0.25">
      <c r="B135" s="10">
        <v>41894</v>
      </c>
      <c r="C135" s="13" t="s">
        <v>492</v>
      </c>
      <c r="D135" s="16">
        <v>2</v>
      </c>
      <c r="E135" s="16">
        <v>1.24</v>
      </c>
      <c r="F135" s="12">
        <v>41897</v>
      </c>
      <c r="G135" s="19">
        <v>2.2400000000000002</v>
      </c>
      <c r="H135" s="18">
        <f t="shared" si="14"/>
        <v>0.12000000000000011</v>
      </c>
      <c r="I135" s="76">
        <f t="shared" si="12"/>
        <v>0.31578947368421079</v>
      </c>
    </row>
    <row r="136" spans="2:9" x14ac:dyDescent="0.25">
      <c r="B136" s="10">
        <v>41897</v>
      </c>
      <c r="C136" s="13" t="s">
        <v>492</v>
      </c>
      <c r="D136" s="16">
        <v>1.91</v>
      </c>
      <c r="E136" s="16">
        <v>1.17</v>
      </c>
      <c r="F136" s="12">
        <v>41898</v>
      </c>
      <c r="G136" s="19">
        <v>2.57</v>
      </c>
      <c r="H136" s="18">
        <f t="shared" si="14"/>
        <v>0.34554973821989532</v>
      </c>
      <c r="I136" s="76">
        <f t="shared" si="12"/>
        <v>0.89189189189189177</v>
      </c>
    </row>
    <row r="137" spans="2:9" x14ac:dyDescent="0.25">
      <c r="B137" s="10">
        <v>41899</v>
      </c>
      <c r="C137" s="13" t="s">
        <v>502</v>
      </c>
      <c r="D137" s="16">
        <v>1.99</v>
      </c>
      <c r="E137" s="16">
        <v>1.19</v>
      </c>
      <c r="F137" s="12">
        <v>41899</v>
      </c>
      <c r="G137" s="19">
        <v>2.11</v>
      </c>
      <c r="H137" s="18">
        <f t="shared" si="14"/>
        <v>6.0301507537688481E-2</v>
      </c>
      <c r="I137" s="76">
        <f t="shared" si="12"/>
        <v>0.14999999999999986</v>
      </c>
    </row>
    <row r="138" spans="2:9" x14ac:dyDescent="0.25">
      <c r="B138" s="10">
        <v>41899</v>
      </c>
      <c r="C138" s="13" t="s">
        <v>504</v>
      </c>
      <c r="D138" s="16">
        <v>1.03</v>
      </c>
      <c r="E138" s="16">
        <v>0.36</v>
      </c>
      <c r="F138" s="12">
        <v>41900</v>
      </c>
      <c r="G138" s="19">
        <v>0.87</v>
      </c>
      <c r="H138" s="18">
        <f t="shared" si="14"/>
        <v>-0.15533980582524276</v>
      </c>
      <c r="I138" s="76">
        <f t="shared" si="12"/>
        <v>-0.23880597014925375</v>
      </c>
    </row>
    <row r="139" spans="2:9" x14ac:dyDescent="0.25">
      <c r="B139" s="10">
        <v>41900</v>
      </c>
      <c r="C139" s="13" t="s">
        <v>506</v>
      </c>
      <c r="D139" s="16">
        <v>1.97</v>
      </c>
      <c r="E139" s="16">
        <v>1.36</v>
      </c>
      <c r="F139" s="12">
        <v>41900</v>
      </c>
      <c r="G139" s="19">
        <v>2.33</v>
      </c>
      <c r="H139" s="18">
        <f t="shared" si="14"/>
        <v>0.18274111675126914</v>
      </c>
      <c r="I139" s="76">
        <f t="shared" si="12"/>
        <v>0.59016393442622983</v>
      </c>
    </row>
    <row r="140" spans="2:9" x14ac:dyDescent="0.25">
      <c r="B140" s="10">
        <v>41901</v>
      </c>
      <c r="C140" s="13" t="s">
        <v>508</v>
      </c>
      <c r="D140" s="16">
        <v>2.27</v>
      </c>
      <c r="E140" s="16">
        <v>1.42</v>
      </c>
      <c r="F140" s="12">
        <v>41901</v>
      </c>
      <c r="G140" s="19">
        <v>1.81</v>
      </c>
      <c r="H140" s="18">
        <f t="shared" si="14"/>
        <v>-0.20264317180616742</v>
      </c>
      <c r="I140" s="76">
        <f t="shared" si="12"/>
        <v>-0.54117647058823515</v>
      </c>
    </row>
    <row r="141" spans="2:9" x14ac:dyDescent="0.25">
      <c r="B141" s="10">
        <v>41904</v>
      </c>
      <c r="C141" s="13" t="s">
        <v>513</v>
      </c>
      <c r="D141" s="16">
        <v>1.92</v>
      </c>
      <c r="E141" s="16">
        <v>1.1599999999999999</v>
      </c>
      <c r="F141" s="12">
        <v>41905</v>
      </c>
      <c r="G141" s="19">
        <v>3</v>
      </c>
      <c r="H141" s="18">
        <f t="shared" si="14"/>
        <v>0.5625</v>
      </c>
      <c r="I141" s="76">
        <f t="shared" si="12"/>
        <v>1.4210526315789473</v>
      </c>
    </row>
    <row r="142" spans="2:9" x14ac:dyDescent="0.25">
      <c r="B142" s="10">
        <v>41905</v>
      </c>
      <c r="C142" s="13" t="s">
        <v>520</v>
      </c>
      <c r="D142" s="16">
        <v>2.06</v>
      </c>
      <c r="E142" s="16">
        <v>1.37</v>
      </c>
      <c r="F142" s="12">
        <v>41906</v>
      </c>
      <c r="G142" s="19">
        <v>2.5</v>
      </c>
      <c r="H142" s="18">
        <f t="shared" si="14"/>
        <v>0.21359223300970864</v>
      </c>
      <c r="I142" s="76">
        <f t="shared" si="12"/>
        <v>0.6376811594202898</v>
      </c>
    </row>
    <row r="143" spans="2:9" x14ac:dyDescent="0.25">
      <c r="B143" s="10">
        <v>41907</v>
      </c>
      <c r="C143" s="13" t="s">
        <v>521</v>
      </c>
      <c r="D143" s="16">
        <v>1.95</v>
      </c>
      <c r="E143" s="16">
        <v>1.33</v>
      </c>
      <c r="F143" s="12">
        <v>41907</v>
      </c>
      <c r="G143" s="19">
        <v>1.7</v>
      </c>
      <c r="H143" s="18">
        <f t="shared" ref="H143:H152" si="15">(G143/D143-1)</f>
        <v>-0.12820512820512819</v>
      </c>
      <c r="I143" s="76">
        <f t="shared" si="12"/>
        <v>-0.40322580645161299</v>
      </c>
    </row>
    <row r="144" spans="2:9" x14ac:dyDescent="0.25">
      <c r="B144" s="10">
        <v>41908</v>
      </c>
      <c r="C144" s="13" t="s">
        <v>525</v>
      </c>
      <c r="D144" s="16">
        <v>2.21</v>
      </c>
      <c r="E144" s="16">
        <v>1.41</v>
      </c>
      <c r="F144" s="12">
        <v>41911</v>
      </c>
      <c r="G144" s="19">
        <v>2.25</v>
      </c>
      <c r="H144" s="18">
        <f t="shared" si="15"/>
        <v>1.8099547511312153E-2</v>
      </c>
      <c r="I144" s="76">
        <f t="shared" si="12"/>
        <v>5.0000000000000044E-2</v>
      </c>
    </row>
    <row r="145" spans="2:9" x14ac:dyDescent="0.25">
      <c r="B145" s="10">
        <v>41911</v>
      </c>
      <c r="C145" s="13" t="s">
        <v>529</v>
      </c>
      <c r="D145" s="16">
        <v>1.8</v>
      </c>
      <c r="E145" s="16">
        <v>1.08</v>
      </c>
      <c r="F145" s="12">
        <v>41911</v>
      </c>
      <c r="G145" s="19">
        <v>1.2</v>
      </c>
      <c r="H145" s="18">
        <f t="shared" si="15"/>
        <v>-0.33333333333333337</v>
      </c>
      <c r="I145" s="76">
        <f t="shared" ref="I145:I152" si="16">(G145-D145)/(D145-E145)</f>
        <v>-0.83333333333333348</v>
      </c>
    </row>
    <row r="146" spans="2:9" x14ac:dyDescent="0.25">
      <c r="B146" s="10">
        <v>41911</v>
      </c>
      <c r="C146" s="13" t="s">
        <v>532</v>
      </c>
      <c r="D146" s="16">
        <v>2.0699999999999998</v>
      </c>
      <c r="E146" s="16">
        <v>1.57</v>
      </c>
      <c r="F146" s="12">
        <v>41912</v>
      </c>
      <c r="G146" s="19">
        <v>2.12</v>
      </c>
      <c r="H146" s="18">
        <f t="shared" si="15"/>
        <v>2.4154589371980784E-2</v>
      </c>
      <c r="I146" s="76">
        <f t="shared" si="16"/>
        <v>0.10000000000000057</v>
      </c>
    </row>
    <row r="147" spans="2:9" x14ac:dyDescent="0.25">
      <c r="B147" s="10">
        <v>41912</v>
      </c>
      <c r="C147" s="13" t="s">
        <v>534</v>
      </c>
      <c r="D147" s="16">
        <v>1.9</v>
      </c>
      <c r="E147" s="16">
        <v>1.39</v>
      </c>
      <c r="F147" s="12">
        <v>41913</v>
      </c>
      <c r="G147" s="19">
        <v>2.52</v>
      </c>
      <c r="H147" s="18">
        <f t="shared" si="15"/>
        <v>0.32631578947368434</v>
      </c>
      <c r="I147" s="76">
        <f t="shared" si="16"/>
        <v>1.215686274509804</v>
      </c>
    </row>
    <row r="148" spans="2:9" x14ac:dyDescent="0.25">
      <c r="B148" s="10">
        <v>41913</v>
      </c>
      <c r="C148" s="13" t="s">
        <v>538</v>
      </c>
      <c r="D148" s="16">
        <v>1.55</v>
      </c>
      <c r="E148" s="16">
        <v>1</v>
      </c>
      <c r="F148" s="12">
        <v>41913</v>
      </c>
      <c r="G148" s="19">
        <v>1</v>
      </c>
      <c r="H148" s="18">
        <f t="shared" si="15"/>
        <v>-0.35483870967741937</v>
      </c>
      <c r="I148" s="76">
        <f t="shared" si="16"/>
        <v>-1</v>
      </c>
    </row>
    <row r="149" spans="2:9" x14ac:dyDescent="0.25">
      <c r="B149" s="10">
        <v>41914</v>
      </c>
      <c r="C149" s="13" t="s">
        <v>539</v>
      </c>
      <c r="D149" s="16">
        <v>2.09</v>
      </c>
      <c r="E149" s="16">
        <v>1.41</v>
      </c>
      <c r="F149" s="12">
        <v>41914</v>
      </c>
      <c r="G149" s="19">
        <v>2.52</v>
      </c>
      <c r="H149" s="18">
        <f t="shared" si="15"/>
        <v>0.20574162679425845</v>
      </c>
      <c r="I149" s="76">
        <f t="shared" si="16"/>
        <v>0.6323529411764709</v>
      </c>
    </row>
    <row r="150" spans="2:9" x14ac:dyDescent="0.25">
      <c r="B150" s="10">
        <v>41918</v>
      </c>
      <c r="C150" s="13" t="s">
        <v>540</v>
      </c>
      <c r="D150" s="16">
        <v>2.11</v>
      </c>
      <c r="E150" s="16">
        <v>1.32</v>
      </c>
      <c r="F150" s="12">
        <v>41918</v>
      </c>
      <c r="G150" s="19">
        <v>1.32</v>
      </c>
      <c r="H150" s="18">
        <f t="shared" si="15"/>
        <v>-0.37440758293838861</v>
      </c>
      <c r="I150" s="76">
        <f t="shared" si="16"/>
        <v>-1</v>
      </c>
    </row>
    <row r="151" spans="2:9" x14ac:dyDescent="0.25">
      <c r="B151" s="10">
        <v>41919</v>
      </c>
      <c r="C151" s="13" t="s">
        <v>547</v>
      </c>
      <c r="D151" s="16">
        <v>3.01</v>
      </c>
      <c r="E151" s="16">
        <v>2.25</v>
      </c>
      <c r="F151" s="12">
        <v>41920</v>
      </c>
      <c r="G151" s="19">
        <v>2.77</v>
      </c>
      <c r="H151" s="18">
        <f t="shared" si="15"/>
        <v>-7.9734219269102957E-2</v>
      </c>
      <c r="I151" s="76">
        <f t="shared" si="16"/>
        <v>-0.31578947368421029</v>
      </c>
    </row>
    <row r="152" spans="2:9" x14ac:dyDescent="0.25">
      <c r="B152" s="10">
        <v>41921</v>
      </c>
      <c r="C152" s="13" t="s">
        <v>552</v>
      </c>
      <c r="D152" s="16">
        <v>2.4</v>
      </c>
      <c r="E152" s="16">
        <v>1.7</v>
      </c>
      <c r="F152" s="12">
        <v>41921</v>
      </c>
      <c r="G152" s="19">
        <v>2.4</v>
      </c>
      <c r="H152" s="18">
        <f t="shared" si="15"/>
        <v>0</v>
      </c>
      <c r="I152" s="76">
        <f t="shared" si="16"/>
        <v>0</v>
      </c>
    </row>
    <row r="153" spans="2:9" x14ac:dyDescent="0.25">
      <c r="B153" s="10">
        <v>41922</v>
      </c>
      <c r="C153" s="13" t="s">
        <v>557</v>
      </c>
      <c r="D153" s="16">
        <v>1.86</v>
      </c>
      <c r="E153" s="16">
        <v>1.06</v>
      </c>
      <c r="F153" s="12">
        <v>41922</v>
      </c>
      <c r="G153" s="19">
        <v>1.06</v>
      </c>
      <c r="H153" s="18">
        <f>(G153/D153-1)</f>
        <v>-0.43010752688172038</v>
      </c>
      <c r="I153" s="76">
        <f>(G153-D153)/(D153-E153)</f>
        <v>-1</v>
      </c>
    </row>
    <row r="154" spans="2:9" x14ac:dyDescent="0.25">
      <c r="B154" s="10">
        <v>41925</v>
      </c>
      <c r="C154" s="13" t="s">
        <v>560</v>
      </c>
      <c r="D154" s="16">
        <v>2.65</v>
      </c>
      <c r="E154" s="16">
        <v>1.89</v>
      </c>
      <c r="F154" s="12">
        <v>41926</v>
      </c>
      <c r="G154" s="19">
        <v>2.92</v>
      </c>
      <c r="H154" s="18">
        <f>(G154/D154-1)</f>
        <v>0.10188679245283017</v>
      </c>
      <c r="I154" s="76">
        <f>(G154-D154)/(D154-E154)</f>
        <v>0.35526315789473684</v>
      </c>
    </row>
    <row r="155" spans="2:9" x14ac:dyDescent="0.25">
      <c r="B155" s="10">
        <v>41926</v>
      </c>
      <c r="C155" s="13" t="s">
        <v>563</v>
      </c>
      <c r="D155" s="16">
        <v>2.38</v>
      </c>
      <c r="E155" s="16">
        <v>1.65</v>
      </c>
      <c r="F155" s="12">
        <v>41926</v>
      </c>
      <c r="G155" s="19">
        <v>1.65</v>
      </c>
      <c r="H155" s="18">
        <f>(G155/D155-1)</f>
        <v>-0.30672268907563027</v>
      </c>
      <c r="I155" s="76">
        <f>(G155-D155)/(D155-E155)</f>
        <v>-1</v>
      </c>
    </row>
    <row r="156" spans="2:9" x14ac:dyDescent="0.25">
      <c r="B156" s="10">
        <v>41926</v>
      </c>
      <c r="C156" s="13" t="s">
        <v>565</v>
      </c>
      <c r="D156" s="16">
        <v>1.97</v>
      </c>
      <c r="E156" s="16">
        <v>1.47</v>
      </c>
      <c r="F156" s="12">
        <v>41927</v>
      </c>
      <c r="G156" s="19">
        <v>2.4500000000000002</v>
      </c>
      <c r="H156" s="18">
        <f>(G156/D156-1)</f>
        <v>0.24365482233502544</v>
      </c>
      <c r="I156" s="76">
        <f>(G156-D156)/(D156-E156)</f>
        <v>0.96000000000000041</v>
      </c>
    </row>
    <row r="157" spans="2:9" x14ac:dyDescent="0.25">
      <c r="B157" s="10">
        <v>41927</v>
      </c>
      <c r="C157" s="13" t="s">
        <v>569</v>
      </c>
      <c r="D157" s="16">
        <v>1.76</v>
      </c>
      <c r="E157" s="16">
        <v>1.1200000000000001</v>
      </c>
      <c r="F157" s="12">
        <v>41927</v>
      </c>
      <c r="G157" s="19">
        <v>1.1200000000000001</v>
      </c>
      <c r="H157" s="18">
        <f t="shared" ref="H157:H163" si="17">(G157/D157-1)</f>
        <v>-0.36363636363636354</v>
      </c>
      <c r="I157" s="76">
        <f t="shared" ref="I157:I163" si="18">(G157-D157)/(D157-E157)</f>
        <v>-1</v>
      </c>
    </row>
    <row r="158" spans="2:9" x14ac:dyDescent="0.25">
      <c r="B158" s="10">
        <v>41934</v>
      </c>
      <c r="C158" s="13" t="s">
        <v>573</v>
      </c>
      <c r="D158" s="16">
        <v>2.2400000000000002</v>
      </c>
      <c r="E158" s="16">
        <v>1.55</v>
      </c>
      <c r="F158" s="12">
        <v>41935</v>
      </c>
      <c r="G158" s="19">
        <v>2.27</v>
      </c>
      <c r="H158" s="18">
        <f t="shared" si="17"/>
        <v>1.3392857142856984E-2</v>
      </c>
      <c r="I158" s="76">
        <f t="shared" si="18"/>
        <v>4.3478260869564925E-2</v>
      </c>
    </row>
    <row r="159" spans="2:9" x14ac:dyDescent="0.25">
      <c r="B159" s="10">
        <v>41939</v>
      </c>
      <c r="C159" s="13" t="s">
        <v>576</v>
      </c>
      <c r="D159" s="16">
        <v>2.2599999999999998</v>
      </c>
      <c r="E159" s="16">
        <v>1.46</v>
      </c>
      <c r="F159" s="12">
        <v>41940</v>
      </c>
      <c r="G159" s="19">
        <v>1.46</v>
      </c>
      <c r="H159" s="18">
        <f t="shared" si="17"/>
        <v>-0.35398230088495575</v>
      </c>
      <c r="I159" s="76">
        <f t="shared" si="18"/>
        <v>-1</v>
      </c>
    </row>
    <row r="160" spans="2:9" x14ac:dyDescent="0.25">
      <c r="B160" s="10">
        <v>41940</v>
      </c>
      <c r="C160" s="13" t="s">
        <v>580</v>
      </c>
      <c r="D160" s="16">
        <v>2.11</v>
      </c>
      <c r="E160" s="16">
        <v>1.33</v>
      </c>
      <c r="F160" s="12">
        <v>41941</v>
      </c>
      <c r="G160" s="19">
        <v>3.33</v>
      </c>
      <c r="H160" s="18">
        <f t="shared" si="17"/>
        <v>0.57819905213270162</v>
      </c>
      <c r="I160" s="76">
        <f t="shared" si="18"/>
        <v>1.5641025641025648</v>
      </c>
    </row>
    <row r="161" spans="2:9" x14ac:dyDescent="0.25">
      <c r="B161" s="10">
        <v>41941</v>
      </c>
      <c r="C161" s="13" t="s">
        <v>586</v>
      </c>
      <c r="D161" s="16">
        <v>2.39</v>
      </c>
      <c r="E161" s="16">
        <v>1.55</v>
      </c>
      <c r="F161" s="12">
        <v>41941</v>
      </c>
      <c r="G161" s="19">
        <v>1.55</v>
      </c>
      <c r="H161" s="18">
        <f t="shared" si="17"/>
        <v>-0.35146443514644354</v>
      </c>
      <c r="I161" s="76">
        <f t="shared" si="18"/>
        <v>-1</v>
      </c>
    </row>
    <row r="162" spans="2:9" x14ac:dyDescent="0.25">
      <c r="B162" s="10">
        <v>41942</v>
      </c>
      <c r="C162" s="13" t="s">
        <v>588</v>
      </c>
      <c r="D162" s="16">
        <v>1.86</v>
      </c>
      <c r="E162" s="16">
        <v>1</v>
      </c>
      <c r="F162" s="12">
        <v>41942</v>
      </c>
      <c r="G162" s="19">
        <v>1</v>
      </c>
      <c r="H162" s="18">
        <f t="shared" si="17"/>
        <v>-0.4623655913978495</v>
      </c>
      <c r="I162" s="76">
        <f t="shared" si="18"/>
        <v>-1</v>
      </c>
    </row>
    <row r="163" spans="2:9" x14ac:dyDescent="0.25">
      <c r="B163" s="10">
        <v>41946</v>
      </c>
      <c r="C163" s="13" t="s">
        <v>592</v>
      </c>
      <c r="D163" s="16">
        <v>2.21</v>
      </c>
      <c r="E163" s="16">
        <v>1.54</v>
      </c>
      <c r="F163" s="12">
        <v>41947</v>
      </c>
      <c r="G163" s="19">
        <v>2.73</v>
      </c>
      <c r="H163" s="18">
        <f t="shared" si="17"/>
        <v>0.23529411764705888</v>
      </c>
      <c r="I163" s="76">
        <f t="shared" si="18"/>
        <v>0.77611940298507476</v>
      </c>
    </row>
    <row r="164" spans="2:9" x14ac:dyDescent="0.25">
      <c r="B164" s="10">
        <v>41947</v>
      </c>
      <c r="C164" s="13" t="s">
        <v>593</v>
      </c>
      <c r="D164" s="16">
        <v>2.1800000000000002</v>
      </c>
      <c r="E164" s="16">
        <v>1.45</v>
      </c>
      <c r="F164" s="12">
        <v>41947</v>
      </c>
      <c r="G164" s="19">
        <v>1.45</v>
      </c>
      <c r="H164" s="18">
        <f t="shared" ref="H164:H177" si="19">(G164/D164-1)</f>
        <v>-0.33486238532110102</v>
      </c>
      <c r="I164" s="76">
        <f t="shared" ref="I164:I177" si="20">(G164-D164)/(D164-E164)</f>
        <v>-1</v>
      </c>
    </row>
    <row r="165" spans="2:9" x14ac:dyDescent="0.25">
      <c r="B165" s="10">
        <v>41948</v>
      </c>
      <c r="C165" s="13" t="s">
        <v>594</v>
      </c>
      <c r="D165" s="16">
        <v>2.12</v>
      </c>
      <c r="E165" s="16">
        <v>1.38</v>
      </c>
      <c r="F165" s="12">
        <v>41948</v>
      </c>
      <c r="G165" s="19">
        <v>1.38</v>
      </c>
      <c r="H165" s="18">
        <f t="shared" si="19"/>
        <v>-0.34905660377358494</v>
      </c>
      <c r="I165" s="76">
        <f t="shared" si="20"/>
        <v>-1</v>
      </c>
    </row>
    <row r="166" spans="2:9" x14ac:dyDescent="0.25">
      <c r="B166" s="10">
        <v>41949</v>
      </c>
      <c r="C166" s="13" t="s">
        <v>600</v>
      </c>
      <c r="D166" s="16">
        <v>0.87</v>
      </c>
      <c r="E166" s="16">
        <v>0.15</v>
      </c>
      <c r="F166" s="12">
        <v>41953</v>
      </c>
      <c r="G166" s="19">
        <v>2.4300000000000002</v>
      </c>
      <c r="H166" s="18">
        <f t="shared" si="19"/>
        <v>1.7931034482758621</v>
      </c>
      <c r="I166" s="76">
        <f t="shared" si="20"/>
        <v>2.166666666666667</v>
      </c>
    </row>
    <row r="167" spans="2:9" x14ac:dyDescent="0.25">
      <c r="B167" s="10">
        <v>41953</v>
      </c>
      <c r="C167" s="13" t="s">
        <v>606</v>
      </c>
      <c r="D167" s="16">
        <v>1.77</v>
      </c>
      <c r="E167" s="16">
        <v>1.1100000000000001</v>
      </c>
      <c r="F167" s="12">
        <v>41954</v>
      </c>
      <c r="G167" s="19">
        <v>1.46</v>
      </c>
      <c r="H167" s="18">
        <f t="shared" si="19"/>
        <v>-0.17514124293785316</v>
      </c>
      <c r="I167" s="76">
        <f t="shared" si="20"/>
        <v>-0.46969696969696983</v>
      </c>
    </row>
    <row r="168" spans="2:9" x14ac:dyDescent="0.25">
      <c r="B168" s="10">
        <v>41954</v>
      </c>
      <c r="C168" s="13" t="s">
        <v>609</v>
      </c>
      <c r="D168" s="16">
        <v>1.9</v>
      </c>
      <c r="E168" s="16">
        <v>1.42</v>
      </c>
      <c r="F168" s="12">
        <v>38303</v>
      </c>
      <c r="G168" s="19">
        <v>2.73</v>
      </c>
      <c r="H168" s="18">
        <f t="shared" si="19"/>
        <v>0.43684210526315792</v>
      </c>
      <c r="I168" s="76">
        <f t="shared" si="20"/>
        <v>1.729166666666667</v>
      </c>
    </row>
    <row r="169" spans="2:9" x14ac:dyDescent="0.25">
      <c r="B169" s="10">
        <v>41956</v>
      </c>
      <c r="C169" s="13" t="s">
        <v>611</v>
      </c>
      <c r="D169" s="16">
        <v>2.1</v>
      </c>
      <c r="E169" s="16">
        <v>1.35</v>
      </c>
      <c r="F169" s="12">
        <v>41960</v>
      </c>
      <c r="G169" s="19">
        <v>1.64</v>
      </c>
      <c r="H169" s="18">
        <f t="shared" si="19"/>
        <v>-0.21904761904761916</v>
      </c>
      <c r="I169" s="76">
        <f t="shared" si="20"/>
        <v>-0.61333333333333362</v>
      </c>
    </row>
    <row r="170" spans="2:9" x14ac:dyDescent="0.25">
      <c r="B170" s="10">
        <v>41961</v>
      </c>
      <c r="C170" s="13" t="s">
        <v>618</v>
      </c>
      <c r="D170" s="16">
        <v>1.71</v>
      </c>
      <c r="E170" s="16">
        <v>0.99</v>
      </c>
      <c r="F170" s="12">
        <v>41961</v>
      </c>
      <c r="G170" s="19">
        <v>0.99</v>
      </c>
      <c r="H170" s="18">
        <f t="shared" si="19"/>
        <v>-0.42105263157894735</v>
      </c>
      <c r="I170" s="76">
        <f t="shared" si="20"/>
        <v>-1</v>
      </c>
    </row>
    <row r="171" spans="2:9" x14ac:dyDescent="0.25">
      <c r="B171" s="10">
        <v>41962</v>
      </c>
      <c r="C171" s="13" t="s">
        <v>620</v>
      </c>
      <c r="D171" s="16">
        <v>2.0699999999999998</v>
      </c>
      <c r="E171" s="16">
        <v>1.29</v>
      </c>
      <c r="F171" s="12">
        <v>38310</v>
      </c>
      <c r="G171" s="19">
        <v>2.79</v>
      </c>
      <c r="H171" s="18">
        <f t="shared" si="19"/>
        <v>0.34782608695652195</v>
      </c>
      <c r="I171" s="76">
        <f t="shared" si="20"/>
        <v>0.92307692307692357</v>
      </c>
    </row>
    <row r="172" spans="2:9" x14ac:dyDescent="0.25">
      <c r="B172" s="10">
        <v>41963</v>
      </c>
      <c r="C172" s="13" t="s">
        <v>624</v>
      </c>
      <c r="D172" s="16">
        <v>1.89</v>
      </c>
      <c r="E172" s="16">
        <v>1.1499999999999999</v>
      </c>
      <c r="F172" s="12">
        <v>41963</v>
      </c>
      <c r="G172" s="19">
        <v>1.1499999999999999</v>
      </c>
      <c r="H172" s="18">
        <f t="shared" si="19"/>
        <v>-0.39153439153439151</v>
      </c>
      <c r="I172" s="76">
        <f t="shared" si="20"/>
        <v>-1</v>
      </c>
    </row>
    <row r="173" spans="2:9" x14ac:dyDescent="0.25">
      <c r="B173" s="10">
        <v>41968</v>
      </c>
      <c r="C173" s="13" t="s">
        <v>631</v>
      </c>
      <c r="D173" s="16">
        <v>2.15</v>
      </c>
      <c r="E173" s="16">
        <v>1.52</v>
      </c>
      <c r="F173" s="12">
        <v>41970</v>
      </c>
      <c r="G173" s="19">
        <v>2.83</v>
      </c>
      <c r="H173" s="18">
        <f t="shared" si="19"/>
        <v>0.31627906976744202</v>
      </c>
      <c r="I173" s="76">
        <f t="shared" si="20"/>
        <v>1.0793650793650797</v>
      </c>
    </row>
    <row r="174" spans="2:9" x14ac:dyDescent="0.25">
      <c r="B174" s="10">
        <v>41971</v>
      </c>
      <c r="C174" s="13" t="s">
        <v>637</v>
      </c>
      <c r="D174" s="16">
        <v>2.09</v>
      </c>
      <c r="E174" s="16">
        <v>1.3</v>
      </c>
      <c r="F174" s="12">
        <v>41974</v>
      </c>
      <c r="G174" s="19">
        <v>2.1800000000000002</v>
      </c>
      <c r="H174" s="18">
        <f t="shared" si="19"/>
        <v>4.3062200956937913E-2</v>
      </c>
      <c r="I174" s="76">
        <f t="shared" si="20"/>
        <v>0.11392405063291181</v>
      </c>
    </row>
    <row r="175" spans="2:9" x14ac:dyDescent="0.25">
      <c r="B175" s="10">
        <v>41975</v>
      </c>
      <c r="C175" s="13" t="s">
        <v>640</v>
      </c>
      <c r="D175" s="16">
        <v>2.2000000000000002</v>
      </c>
      <c r="E175" s="16">
        <v>1.45</v>
      </c>
      <c r="F175" s="12">
        <v>41976</v>
      </c>
      <c r="G175" s="19">
        <v>2.13</v>
      </c>
      <c r="H175" s="18">
        <f t="shared" si="19"/>
        <v>-3.1818181818181968E-2</v>
      </c>
      <c r="I175" s="76">
        <f t="shared" si="20"/>
        <v>-9.3333333333333685E-2</v>
      </c>
    </row>
    <row r="176" spans="2:9" x14ac:dyDescent="0.25">
      <c r="B176" s="10">
        <v>41977</v>
      </c>
      <c r="C176" s="13" t="s">
        <v>644</v>
      </c>
      <c r="D176" s="16">
        <v>2.02</v>
      </c>
      <c r="E176" s="16">
        <v>1.29</v>
      </c>
      <c r="F176" s="12">
        <v>41977</v>
      </c>
      <c r="G176" s="19">
        <v>1.23</v>
      </c>
      <c r="H176" s="18">
        <f t="shared" si="19"/>
        <v>-0.3910891089108911</v>
      </c>
      <c r="I176" s="76">
        <f t="shared" si="20"/>
        <v>-1.0821917808219179</v>
      </c>
    </row>
    <row r="177" spans="2:9" x14ac:dyDescent="0.25">
      <c r="B177" s="10">
        <v>41981</v>
      </c>
      <c r="C177" s="13" t="s">
        <v>648</v>
      </c>
      <c r="D177" s="16">
        <v>2.06</v>
      </c>
      <c r="E177" s="16">
        <v>1.28</v>
      </c>
      <c r="F177" s="12">
        <v>41982</v>
      </c>
      <c r="G177" s="19">
        <v>3.19</v>
      </c>
      <c r="H177" s="18">
        <f t="shared" si="19"/>
        <v>0.54854368932038833</v>
      </c>
      <c r="I177" s="76">
        <f t="shared" si="20"/>
        <v>1.4487179487179485</v>
      </c>
    </row>
    <row r="178" spans="2:9" x14ac:dyDescent="0.25">
      <c r="B178" s="10">
        <v>41983</v>
      </c>
      <c r="C178" s="13" t="s">
        <v>655</v>
      </c>
      <c r="D178" s="16">
        <v>2</v>
      </c>
      <c r="E178" s="16">
        <v>1.36</v>
      </c>
      <c r="F178" s="12">
        <v>41983</v>
      </c>
      <c r="G178" s="19">
        <v>1.96</v>
      </c>
      <c r="H178" s="18">
        <f t="shared" ref="H178:H187" si="21">(G178/D178-1)</f>
        <v>-2.0000000000000018E-2</v>
      </c>
      <c r="I178" s="76">
        <f t="shared" ref="I178:I187" si="22">(G178-D178)/(D178-E178)</f>
        <v>-6.2500000000000069E-2</v>
      </c>
    </row>
    <row r="179" spans="2:9" x14ac:dyDescent="0.25">
      <c r="B179" s="10">
        <v>41984</v>
      </c>
      <c r="C179" s="13" t="s">
        <v>655</v>
      </c>
      <c r="D179" s="16">
        <v>2.3199999999999998</v>
      </c>
      <c r="E179" s="16">
        <v>1.62</v>
      </c>
      <c r="F179" s="12">
        <v>41985</v>
      </c>
      <c r="G179" s="19">
        <v>1.9</v>
      </c>
      <c r="H179" s="18">
        <f t="shared" si="21"/>
        <v>-0.18103448275862066</v>
      </c>
      <c r="I179" s="76">
        <f t="shared" si="22"/>
        <v>-0.60000000000000009</v>
      </c>
    </row>
    <row r="180" spans="2:9" x14ac:dyDescent="0.25">
      <c r="B180" s="10">
        <v>41988</v>
      </c>
      <c r="C180" s="13" t="s">
        <v>659</v>
      </c>
      <c r="D180" s="16">
        <v>2.35</v>
      </c>
      <c r="E180" s="16">
        <v>1.5</v>
      </c>
      <c r="F180" s="12">
        <v>41988</v>
      </c>
      <c r="G180" s="19">
        <v>3.06</v>
      </c>
      <c r="H180" s="18">
        <f t="shared" si="21"/>
        <v>0.30212765957446797</v>
      </c>
      <c r="I180" s="76">
        <f t="shared" si="22"/>
        <v>0.83529411764705874</v>
      </c>
    </row>
    <row r="181" spans="2:9" x14ac:dyDescent="0.25">
      <c r="B181" s="10">
        <v>41988</v>
      </c>
      <c r="C181" s="13" t="s">
        <v>662</v>
      </c>
      <c r="D181" s="16">
        <v>1.77</v>
      </c>
      <c r="E181" s="16">
        <v>1.01</v>
      </c>
      <c r="F181" s="12">
        <v>41988</v>
      </c>
      <c r="G181" s="19">
        <v>1.01</v>
      </c>
      <c r="H181" s="18">
        <f t="shared" si="21"/>
        <v>-0.42937853107344637</v>
      </c>
      <c r="I181" s="76">
        <f t="shared" si="22"/>
        <v>-1</v>
      </c>
    </row>
    <row r="182" spans="2:9" x14ac:dyDescent="0.25">
      <c r="B182" s="10">
        <v>41989</v>
      </c>
      <c r="C182" s="13" t="s">
        <v>665</v>
      </c>
      <c r="D182" s="16">
        <v>1.53</v>
      </c>
      <c r="E182" s="16">
        <v>0.8</v>
      </c>
      <c r="F182" s="12">
        <v>41989</v>
      </c>
      <c r="G182" s="19">
        <v>0.8</v>
      </c>
      <c r="H182" s="18">
        <f t="shared" si="21"/>
        <v>-0.47712418300653592</v>
      </c>
      <c r="I182" s="76">
        <f t="shared" si="22"/>
        <v>-1</v>
      </c>
    </row>
    <row r="183" spans="2:9" x14ac:dyDescent="0.25">
      <c r="B183" s="10">
        <v>41989</v>
      </c>
      <c r="C183" s="13" t="s">
        <v>667</v>
      </c>
      <c r="D183" s="16">
        <v>3.35</v>
      </c>
      <c r="E183" s="16">
        <v>2.61</v>
      </c>
      <c r="F183" s="12">
        <v>41989</v>
      </c>
      <c r="G183" s="19">
        <v>2.61</v>
      </c>
      <c r="H183" s="18">
        <f t="shared" si="21"/>
        <v>-0.22089552238805976</v>
      </c>
      <c r="I183" s="76">
        <f t="shared" si="22"/>
        <v>-1</v>
      </c>
    </row>
    <row r="184" spans="2:9" x14ac:dyDescent="0.25">
      <c r="B184" s="10">
        <v>41991</v>
      </c>
      <c r="C184" s="13" t="s">
        <v>669</v>
      </c>
      <c r="D184" s="16">
        <v>3.16</v>
      </c>
      <c r="E184" s="16">
        <v>2.42</v>
      </c>
      <c r="F184" s="12">
        <v>41992</v>
      </c>
      <c r="G184" s="19">
        <v>5.35</v>
      </c>
      <c r="H184" s="18">
        <f t="shared" si="21"/>
        <v>0.69303797468354422</v>
      </c>
      <c r="I184" s="76">
        <f t="shared" si="22"/>
        <v>2.9594594594594579</v>
      </c>
    </row>
    <row r="185" spans="2:9" x14ac:dyDescent="0.25">
      <c r="B185" s="10">
        <v>41992</v>
      </c>
      <c r="C185" s="13" t="s">
        <v>674</v>
      </c>
      <c r="D185" s="16">
        <v>2.37</v>
      </c>
      <c r="E185" s="16">
        <v>1.65</v>
      </c>
      <c r="F185" s="12">
        <v>41992</v>
      </c>
      <c r="G185" s="19">
        <v>1.65</v>
      </c>
      <c r="H185" s="18">
        <f t="shared" si="21"/>
        <v>-0.30379746835443044</v>
      </c>
      <c r="I185" s="76">
        <f t="shared" si="22"/>
        <v>-1</v>
      </c>
    </row>
    <row r="186" spans="2:9" x14ac:dyDescent="0.25">
      <c r="B186" s="10">
        <v>41995</v>
      </c>
      <c r="C186" s="13" t="s">
        <v>676</v>
      </c>
      <c r="D186" s="16">
        <v>1.92</v>
      </c>
      <c r="E186" s="16">
        <v>1.22</v>
      </c>
      <c r="F186" s="12">
        <v>42002</v>
      </c>
      <c r="G186" s="19">
        <v>1.22</v>
      </c>
      <c r="H186" s="18">
        <f t="shared" si="21"/>
        <v>-0.36458333333333337</v>
      </c>
      <c r="I186" s="76">
        <f t="shared" si="22"/>
        <v>-1</v>
      </c>
    </row>
    <row r="187" spans="2:9" x14ac:dyDescent="0.25">
      <c r="B187" s="10">
        <v>41995</v>
      </c>
      <c r="C187" s="13" t="s">
        <v>677</v>
      </c>
      <c r="D187" s="16">
        <v>2.0699999999999998</v>
      </c>
      <c r="E187" s="16">
        <v>1.33</v>
      </c>
      <c r="F187" s="12">
        <v>42003</v>
      </c>
      <c r="G187" s="19">
        <v>1.33</v>
      </c>
      <c r="H187" s="18">
        <f t="shared" si="21"/>
        <v>-0.35748792270531393</v>
      </c>
      <c r="I187" s="76">
        <f t="shared" si="22"/>
        <v>-1</v>
      </c>
    </row>
    <row r="188" spans="2:9" x14ac:dyDescent="0.25">
      <c r="B188" s="10"/>
      <c r="C188" s="13"/>
      <c r="D188" s="19"/>
      <c r="E188" s="19"/>
      <c r="F188" s="12"/>
      <c r="G188" s="21" t="s">
        <v>1</v>
      </c>
      <c r="H188" s="18"/>
      <c r="I188" s="75"/>
    </row>
    <row r="189" spans="2:9" x14ac:dyDescent="0.25">
      <c r="B189" s="10"/>
      <c r="C189" s="22" t="s">
        <v>54</v>
      </c>
      <c r="D189" s="13"/>
      <c r="E189" s="13"/>
      <c r="F189" s="23" t="s">
        <v>1</v>
      </c>
      <c r="G189" s="71" t="s">
        <v>12</v>
      </c>
      <c r="H189" s="72" t="s">
        <v>10</v>
      </c>
      <c r="I189" s="80">
        <f>SUM(I11:I188)</f>
        <v>-11.149948101642718</v>
      </c>
    </row>
    <row r="190" spans="2:9" s="66" customFormat="1" x14ac:dyDescent="0.25">
      <c r="B190" s="10"/>
      <c r="C190" s="22"/>
      <c r="D190" s="13"/>
      <c r="E190" s="13"/>
      <c r="F190" s="23"/>
      <c r="G190" s="71"/>
      <c r="H190" s="72"/>
      <c r="I190" s="69"/>
    </row>
    <row r="191" spans="2:9" ht="15.75" thickBot="1" x14ac:dyDescent="0.3">
      <c r="B191" s="27"/>
      <c r="C191" s="29" t="s">
        <v>1</v>
      </c>
      <c r="D191" s="29"/>
      <c r="E191" s="29"/>
      <c r="F191" s="45"/>
      <c r="G191" s="29"/>
      <c r="H191" s="73" t="s">
        <v>1</v>
      </c>
      <c r="I191" s="33"/>
    </row>
    <row r="192" spans="2:9" x14ac:dyDescent="0.25">
      <c r="B192" s="5"/>
      <c r="C192" s="59"/>
      <c r="D192" s="6"/>
      <c r="E192" s="6"/>
      <c r="F192" s="7"/>
      <c r="G192" s="8"/>
      <c r="H192" s="8"/>
      <c r="I192" s="9"/>
    </row>
    <row r="193" spans="2:10" x14ac:dyDescent="0.25">
      <c r="B193" s="10"/>
      <c r="C193" s="70" t="s">
        <v>21</v>
      </c>
      <c r="D193" s="13"/>
      <c r="E193" s="13"/>
      <c r="F193" s="23"/>
      <c r="G193" s="11"/>
      <c r="H193" s="24"/>
      <c r="I193" s="14"/>
    </row>
    <row r="194" spans="2:10" x14ac:dyDescent="0.25">
      <c r="B194" s="61" t="s">
        <v>2</v>
      </c>
      <c r="C194" s="62" t="s">
        <v>3</v>
      </c>
      <c r="D194" s="62" t="s">
        <v>2</v>
      </c>
      <c r="E194" s="62" t="s">
        <v>18</v>
      </c>
      <c r="F194" s="63" t="s">
        <v>4</v>
      </c>
      <c r="G194" s="62" t="s">
        <v>4</v>
      </c>
      <c r="H194" s="62" t="s">
        <v>5</v>
      </c>
      <c r="I194" s="64" t="s">
        <v>5</v>
      </c>
    </row>
    <row r="195" spans="2:10" x14ac:dyDescent="0.25">
      <c r="B195" s="61" t="s">
        <v>6</v>
      </c>
      <c r="C195" s="65"/>
      <c r="D195" s="62" t="s">
        <v>7</v>
      </c>
      <c r="E195" s="62" t="s">
        <v>19</v>
      </c>
      <c r="F195" s="63" t="s">
        <v>6</v>
      </c>
      <c r="G195" s="62" t="s">
        <v>8</v>
      </c>
      <c r="H195" s="62" t="s">
        <v>11</v>
      </c>
      <c r="I195" s="64" t="s">
        <v>20</v>
      </c>
    </row>
    <row r="196" spans="2:10" x14ac:dyDescent="0.25">
      <c r="B196" s="61"/>
      <c r="C196" s="62" t="s">
        <v>28</v>
      </c>
      <c r="D196" s="62"/>
      <c r="E196" s="62"/>
      <c r="F196" s="63"/>
      <c r="G196" s="62"/>
      <c r="H196" s="62"/>
      <c r="I196" s="64"/>
    </row>
    <row r="197" spans="2:10" x14ac:dyDescent="0.25">
      <c r="B197" s="61"/>
      <c r="C197" s="62"/>
      <c r="D197" s="62"/>
      <c r="E197" s="62"/>
      <c r="F197" s="63"/>
      <c r="G197" s="62"/>
      <c r="H197" s="62"/>
      <c r="I197" s="64"/>
    </row>
    <row r="198" spans="2:10" x14ac:dyDescent="0.25">
      <c r="B198" s="10">
        <v>41667</v>
      </c>
      <c r="C198" s="13" t="s">
        <v>114</v>
      </c>
      <c r="D198" s="16">
        <v>0.49</v>
      </c>
      <c r="E198" s="16">
        <v>0.32</v>
      </c>
      <c r="F198" s="12">
        <v>41667</v>
      </c>
      <c r="G198" s="25">
        <v>0.49</v>
      </c>
      <c r="H198" s="18">
        <f t="shared" ref="H198:H220" si="23">(G198/D198-1)</f>
        <v>0</v>
      </c>
      <c r="I198" s="76">
        <f t="shared" ref="I198:I217" si="24">(G198-D198)/(D198-E198)</f>
        <v>0</v>
      </c>
      <c r="J198" s="58" t="s">
        <v>41</v>
      </c>
    </row>
    <row r="199" spans="2:10" x14ac:dyDescent="0.25">
      <c r="B199" s="10">
        <v>41681</v>
      </c>
      <c r="C199" s="13" t="s">
        <v>150</v>
      </c>
      <c r="D199" s="16">
        <v>7.64</v>
      </c>
      <c r="E199" s="16">
        <v>4.21</v>
      </c>
      <c r="F199" s="12">
        <v>41683</v>
      </c>
      <c r="G199" s="25">
        <v>7.8</v>
      </c>
      <c r="H199" s="18">
        <f t="shared" si="23"/>
        <v>2.0942408376963373E-2</v>
      </c>
      <c r="I199" s="76">
        <f t="shared" si="24"/>
        <v>4.6647230320699756E-2</v>
      </c>
      <c r="J199" s="58" t="s">
        <v>1</v>
      </c>
    </row>
    <row r="200" spans="2:10" x14ac:dyDescent="0.25">
      <c r="B200" s="10">
        <v>41695</v>
      </c>
      <c r="C200" s="13" t="s">
        <v>171</v>
      </c>
      <c r="D200" s="16">
        <v>4</v>
      </c>
      <c r="E200" s="16">
        <v>2.5299999999999998</v>
      </c>
      <c r="F200" s="12">
        <v>41696</v>
      </c>
      <c r="G200" s="19">
        <v>2.96</v>
      </c>
      <c r="H200" s="18">
        <f t="shared" si="23"/>
        <v>-0.26</v>
      </c>
      <c r="I200" s="76">
        <f t="shared" si="24"/>
        <v>-0.70748299319727881</v>
      </c>
    </row>
    <row r="201" spans="2:10" x14ac:dyDescent="0.25">
      <c r="B201" s="10">
        <v>41708</v>
      </c>
      <c r="C201" s="13" t="s">
        <v>200</v>
      </c>
      <c r="D201" s="16">
        <v>3</v>
      </c>
      <c r="E201" s="16">
        <v>1.59</v>
      </c>
      <c r="F201" s="12">
        <v>41709</v>
      </c>
      <c r="G201" s="19">
        <v>2.36</v>
      </c>
      <c r="H201" s="18">
        <f t="shared" si="23"/>
        <v>-0.21333333333333337</v>
      </c>
      <c r="I201" s="76">
        <f t="shared" si="24"/>
        <v>-0.45390070921985826</v>
      </c>
    </row>
    <row r="202" spans="2:10" x14ac:dyDescent="0.25">
      <c r="B202" s="10">
        <v>41710</v>
      </c>
      <c r="C202" s="13" t="s">
        <v>203</v>
      </c>
      <c r="D202" s="16">
        <v>0.43</v>
      </c>
      <c r="E202" s="16">
        <v>0.23</v>
      </c>
      <c r="F202" s="12">
        <v>41712</v>
      </c>
      <c r="G202" s="25">
        <v>0.54</v>
      </c>
      <c r="H202" s="18">
        <f t="shared" si="23"/>
        <v>0.2558139534883721</v>
      </c>
      <c r="I202" s="76">
        <f t="shared" si="24"/>
        <v>0.55000000000000027</v>
      </c>
      <c r="J202" s="58" t="s">
        <v>41</v>
      </c>
    </row>
    <row r="203" spans="2:10" x14ac:dyDescent="0.25">
      <c r="B203" s="10">
        <v>41717</v>
      </c>
      <c r="C203" s="13" t="s">
        <v>219</v>
      </c>
      <c r="D203" s="16">
        <v>5.58</v>
      </c>
      <c r="E203" s="16">
        <v>2.79</v>
      </c>
      <c r="F203" s="12">
        <v>41718</v>
      </c>
      <c r="G203" s="19">
        <v>5.05</v>
      </c>
      <c r="H203" s="18">
        <f t="shared" si="23"/>
        <v>-9.4982078853046659E-2</v>
      </c>
      <c r="I203" s="76">
        <f t="shared" si="24"/>
        <v>-0.18996415770609329</v>
      </c>
    </row>
    <row r="204" spans="2:10" x14ac:dyDescent="0.25">
      <c r="B204" s="10">
        <v>41722</v>
      </c>
      <c r="C204" s="13" t="s">
        <v>225</v>
      </c>
      <c r="D204" s="16">
        <v>0.77</v>
      </c>
      <c r="E204" s="16">
        <v>0.44</v>
      </c>
      <c r="F204" s="12">
        <v>41724</v>
      </c>
      <c r="G204" s="19">
        <v>0.77</v>
      </c>
      <c r="H204" s="18">
        <f t="shared" si="23"/>
        <v>0</v>
      </c>
      <c r="I204" s="76">
        <f t="shared" si="24"/>
        <v>0</v>
      </c>
    </row>
    <row r="205" spans="2:10" x14ac:dyDescent="0.25">
      <c r="B205" s="10">
        <v>41771</v>
      </c>
      <c r="C205" s="13" t="s">
        <v>301</v>
      </c>
      <c r="D205" s="16">
        <v>4.0199999999999996</v>
      </c>
      <c r="E205" s="16">
        <v>2.02</v>
      </c>
      <c r="F205" s="12">
        <v>41773</v>
      </c>
      <c r="G205" s="19">
        <v>4.3499999999999996</v>
      </c>
      <c r="H205" s="18">
        <f t="shared" si="23"/>
        <v>8.2089552238806096E-2</v>
      </c>
      <c r="I205" s="76">
        <f t="shared" si="24"/>
        <v>0.16500000000000006</v>
      </c>
    </row>
    <row r="206" spans="2:10" x14ac:dyDescent="0.25">
      <c r="B206" s="10">
        <v>41781</v>
      </c>
      <c r="C206" s="13" t="s">
        <v>329</v>
      </c>
      <c r="D206" s="16">
        <v>1.03</v>
      </c>
      <c r="E206" s="16">
        <v>0.61</v>
      </c>
      <c r="F206" s="12">
        <v>41785</v>
      </c>
      <c r="G206" s="25">
        <v>1.29</v>
      </c>
      <c r="H206" s="18">
        <f t="shared" si="23"/>
        <v>0.25242718446601953</v>
      </c>
      <c r="I206" s="76">
        <f t="shared" si="24"/>
        <v>0.61904761904761896</v>
      </c>
      <c r="J206" s="58" t="s">
        <v>41</v>
      </c>
    </row>
    <row r="207" spans="2:10" x14ac:dyDescent="0.25">
      <c r="B207" s="10">
        <v>41794</v>
      </c>
      <c r="C207" s="13" t="s">
        <v>348</v>
      </c>
      <c r="D207" s="16">
        <v>4.1500000000000004</v>
      </c>
      <c r="E207" s="16">
        <v>2.62</v>
      </c>
      <c r="F207" s="12">
        <v>41795</v>
      </c>
      <c r="G207" s="19">
        <v>5</v>
      </c>
      <c r="H207" s="18">
        <f t="shared" si="23"/>
        <v>0.20481927710843362</v>
      </c>
      <c r="I207" s="76">
        <f t="shared" si="24"/>
        <v>0.55555555555555525</v>
      </c>
    </row>
    <row r="208" spans="2:10" x14ac:dyDescent="0.25">
      <c r="B208" s="10">
        <v>41796</v>
      </c>
      <c r="C208" s="13" t="s">
        <v>353</v>
      </c>
      <c r="D208" s="16">
        <v>1.66</v>
      </c>
      <c r="E208" s="16">
        <v>1.23</v>
      </c>
      <c r="F208" s="12">
        <v>41800</v>
      </c>
      <c r="G208" s="25">
        <v>1.23</v>
      </c>
      <c r="H208" s="18">
        <f t="shared" si="23"/>
        <v>-0.25903614457831325</v>
      </c>
      <c r="I208" s="76">
        <f t="shared" si="24"/>
        <v>-1</v>
      </c>
      <c r="J208" s="58" t="s">
        <v>41</v>
      </c>
    </row>
    <row r="209" spans="2:10" x14ac:dyDescent="0.25">
      <c r="B209" s="10">
        <v>41806</v>
      </c>
      <c r="C209" s="13" t="s">
        <v>348</v>
      </c>
      <c r="D209" s="16">
        <v>5.04</v>
      </c>
      <c r="E209" s="16">
        <v>2.67</v>
      </c>
      <c r="F209" s="12">
        <v>41808</v>
      </c>
      <c r="G209" s="19">
        <v>5.74</v>
      </c>
      <c r="H209" s="18">
        <f t="shared" si="23"/>
        <v>0.13888888888888884</v>
      </c>
      <c r="I209" s="76">
        <f t="shared" si="24"/>
        <v>0.29535864978902959</v>
      </c>
    </row>
    <row r="210" spans="2:10" x14ac:dyDescent="0.25">
      <c r="B210" s="10">
        <v>41813</v>
      </c>
      <c r="C210" s="13" t="s">
        <v>375</v>
      </c>
      <c r="D210" s="16">
        <v>1.97</v>
      </c>
      <c r="E210" s="16">
        <v>1.1100000000000001</v>
      </c>
      <c r="F210" s="12">
        <v>41815</v>
      </c>
      <c r="G210" s="25">
        <v>2.29</v>
      </c>
      <c r="H210" s="18">
        <f t="shared" si="23"/>
        <v>0.1624365482233503</v>
      </c>
      <c r="I210" s="76">
        <f t="shared" si="24"/>
        <v>0.37209302325581406</v>
      </c>
      <c r="J210" s="58" t="s">
        <v>1</v>
      </c>
    </row>
    <row r="211" spans="2:10" x14ac:dyDescent="0.25">
      <c r="B211" s="10">
        <v>41816</v>
      </c>
      <c r="C211" s="13" t="s">
        <v>382</v>
      </c>
      <c r="D211" s="16">
        <v>5.46</v>
      </c>
      <c r="E211" s="16">
        <v>3.1</v>
      </c>
      <c r="F211" s="12">
        <v>41821</v>
      </c>
      <c r="G211" s="19">
        <v>5.7</v>
      </c>
      <c r="H211" s="18">
        <f t="shared" si="23"/>
        <v>4.3956043956044022E-2</v>
      </c>
      <c r="I211" s="76">
        <f t="shared" si="24"/>
        <v>0.10169491525423738</v>
      </c>
    </row>
    <row r="212" spans="2:10" x14ac:dyDescent="0.25">
      <c r="B212" s="10">
        <v>41848</v>
      </c>
      <c r="C212" s="13" t="s">
        <v>408</v>
      </c>
      <c r="D212" s="16">
        <v>0.89</v>
      </c>
      <c r="E212" s="16">
        <v>0.55000000000000004</v>
      </c>
      <c r="F212" s="12">
        <v>41851</v>
      </c>
      <c r="G212" s="19">
        <v>0.96</v>
      </c>
      <c r="H212" s="18">
        <f t="shared" si="23"/>
        <v>7.8651685393258397E-2</v>
      </c>
      <c r="I212" s="76">
        <f t="shared" si="24"/>
        <v>0.20588235294117635</v>
      </c>
    </row>
    <row r="213" spans="2:10" x14ac:dyDescent="0.25">
      <c r="B213" s="10">
        <v>41851</v>
      </c>
      <c r="C213" s="13" t="s">
        <v>423</v>
      </c>
      <c r="D213" s="16">
        <v>0.64</v>
      </c>
      <c r="E213" s="16">
        <v>0.36</v>
      </c>
      <c r="F213" s="12">
        <v>41856</v>
      </c>
      <c r="G213" s="19">
        <v>0.36</v>
      </c>
      <c r="H213" s="18">
        <f t="shared" si="23"/>
        <v>-0.4375</v>
      </c>
      <c r="I213" s="76">
        <f t="shared" si="24"/>
        <v>-1</v>
      </c>
    </row>
    <row r="214" spans="2:10" x14ac:dyDescent="0.25">
      <c r="B214" s="10">
        <v>41864</v>
      </c>
      <c r="C214" s="13" t="s">
        <v>445</v>
      </c>
      <c r="D214" s="16">
        <v>2.2799999999999998</v>
      </c>
      <c r="E214" s="16">
        <v>1.52</v>
      </c>
      <c r="F214" s="12">
        <v>41865</v>
      </c>
      <c r="G214" s="25">
        <v>2.27</v>
      </c>
      <c r="H214" s="18">
        <f t="shared" si="23"/>
        <v>-4.3859649122806044E-3</v>
      </c>
      <c r="I214" s="76">
        <f t="shared" si="24"/>
        <v>-1.3157894736841829E-2</v>
      </c>
      <c r="J214" s="58" t="s">
        <v>41</v>
      </c>
    </row>
    <row r="215" spans="2:10" x14ac:dyDescent="0.25">
      <c r="B215" s="10">
        <v>41863</v>
      </c>
      <c r="C215" s="13" t="s">
        <v>444</v>
      </c>
      <c r="D215" s="16">
        <v>4.8499999999999996</v>
      </c>
      <c r="E215" s="16">
        <v>2.72</v>
      </c>
      <c r="F215" s="12">
        <v>41865</v>
      </c>
      <c r="G215" s="25">
        <v>4.49</v>
      </c>
      <c r="H215" s="18">
        <f t="shared" si="23"/>
        <v>-7.4226804123711188E-2</v>
      </c>
      <c r="I215" s="76">
        <f t="shared" si="24"/>
        <v>-0.16901408450704203</v>
      </c>
      <c r="J215" s="58" t="s">
        <v>1</v>
      </c>
    </row>
    <row r="216" spans="2:10" x14ac:dyDescent="0.25">
      <c r="B216" s="10">
        <v>41862</v>
      </c>
      <c r="C216" s="13" t="s">
        <v>348</v>
      </c>
      <c r="D216" s="16">
        <v>5.2</v>
      </c>
      <c r="E216" s="16">
        <v>3.39</v>
      </c>
      <c r="F216" s="12">
        <v>41866</v>
      </c>
      <c r="G216" s="19">
        <v>6.87</v>
      </c>
      <c r="H216" s="18">
        <f t="shared" si="23"/>
        <v>0.32115384615384612</v>
      </c>
      <c r="I216" s="76">
        <f t="shared" si="24"/>
        <v>0.92265193370165743</v>
      </c>
    </row>
    <row r="217" spans="2:10" x14ac:dyDescent="0.25">
      <c r="B217" s="10">
        <v>41883</v>
      </c>
      <c r="C217" s="13" t="s">
        <v>474</v>
      </c>
      <c r="D217" s="16">
        <v>0.98</v>
      </c>
      <c r="E217" s="16">
        <v>0.68</v>
      </c>
      <c r="F217" s="12">
        <v>41885</v>
      </c>
      <c r="G217" s="25">
        <v>1.05</v>
      </c>
      <c r="H217" s="18">
        <f t="shared" si="23"/>
        <v>7.1428571428571397E-2</v>
      </c>
      <c r="I217" s="76">
        <f t="shared" si="24"/>
        <v>0.23333333333333359</v>
      </c>
      <c r="J217" s="58" t="s">
        <v>41</v>
      </c>
    </row>
    <row r="218" spans="2:10" x14ac:dyDescent="0.25">
      <c r="B218" s="10">
        <v>41886</v>
      </c>
      <c r="C218" s="13" t="s">
        <v>481</v>
      </c>
      <c r="D218" s="16">
        <v>10.68</v>
      </c>
      <c r="E218" s="16">
        <v>6.29</v>
      </c>
      <c r="F218" s="12">
        <v>41891</v>
      </c>
      <c r="G218" s="19">
        <v>9.8800000000000008</v>
      </c>
      <c r="H218" s="18">
        <f t="shared" si="23"/>
        <v>-7.4906367041198352E-2</v>
      </c>
      <c r="I218" s="76">
        <f>(G218-D218)/(D218-E218)</f>
        <v>-0.18223234624145762</v>
      </c>
    </row>
    <row r="219" spans="2:10" x14ac:dyDescent="0.25">
      <c r="B219" s="10">
        <v>41900</v>
      </c>
      <c r="C219" s="13" t="s">
        <v>505</v>
      </c>
      <c r="D219" s="16">
        <v>3.99</v>
      </c>
      <c r="E219" s="16">
        <v>2.17</v>
      </c>
      <c r="F219" s="12">
        <v>41904</v>
      </c>
      <c r="G219" s="19">
        <v>4.32</v>
      </c>
      <c r="H219" s="18">
        <f t="shared" si="23"/>
        <v>8.2706766917293173E-2</v>
      </c>
      <c r="I219" s="76">
        <f t="shared" ref="I219:I224" si="25">(G219-D219)/(D219-E219)</f>
        <v>0.18131868131868134</v>
      </c>
    </row>
    <row r="220" spans="2:10" x14ac:dyDescent="0.25">
      <c r="B220" s="10">
        <v>41912</v>
      </c>
      <c r="C220" s="13" t="s">
        <v>533</v>
      </c>
      <c r="D220" s="16">
        <v>0.4</v>
      </c>
      <c r="E220" s="16">
        <v>0.25</v>
      </c>
      <c r="F220" s="12">
        <v>41913</v>
      </c>
      <c r="G220" s="19">
        <v>0.25</v>
      </c>
      <c r="H220" s="18">
        <f t="shared" si="23"/>
        <v>-0.375</v>
      </c>
      <c r="I220" s="76">
        <f t="shared" si="25"/>
        <v>-1</v>
      </c>
    </row>
    <row r="221" spans="2:10" x14ac:dyDescent="0.25">
      <c r="B221" s="10">
        <v>41925</v>
      </c>
      <c r="C221" s="13" t="s">
        <v>559</v>
      </c>
      <c r="D221" s="16">
        <v>2.0499999999999998</v>
      </c>
      <c r="E221" s="16">
        <v>1.4</v>
      </c>
      <c r="F221" s="12">
        <v>41926</v>
      </c>
      <c r="G221" s="25">
        <v>2.2599999999999998</v>
      </c>
      <c r="H221" s="18">
        <f t="shared" ref="H221:H227" si="26">(G221/D221-1)</f>
        <v>0.10243902439024399</v>
      </c>
      <c r="I221" s="76">
        <f t="shared" si="25"/>
        <v>0.32307692307692304</v>
      </c>
      <c r="J221" s="58" t="s">
        <v>41</v>
      </c>
    </row>
    <row r="222" spans="2:10" x14ac:dyDescent="0.25">
      <c r="B222" s="10">
        <v>41954</v>
      </c>
      <c r="C222" s="13" t="s">
        <v>607</v>
      </c>
      <c r="D222" s="16">
        <v>1.1299999999999999</v>
      </c>
      <c r="E222" s="16">
        <v>0.78</v>
      </c>
      <c r="F222" s="12">
        <v>41956</v>
      </c>
      <c r="G222" s="19">
        <v>0.97</v>
      </c>
      <c r="H222" s="18">
        <f t="shared" si="26"/>
        <v>-0.1415929203539823</v>
      </c>
      <c r="I222" s="76">
        <f t="shared" si="25"/>
        <v>-0.45714285714285707</v>
      </c>
    </row>
    <row r="223" spans="2:10" x14ac:dyDescent="0.25">
      <c r="B223" s="10">
        <v>41955</v>
      </c>
      <c r="C223" s="13" t="s">
        <v>610</v>
      </c>
      <c r="D223" s="16">
        <v>2.27</v>
      </c>
      <c r="E223" s="16">
        <v>1.52</v>
      </c>
      <c r="F223" s="12">
        <v>41956</v>
      </c>
      <c r="G223" s="19">
        <v>1.52</v>
      </c>
      <c r="H223" s="18">
        <f t="shared" si="26"/>
        <v>-0.33039647577092512</v>
      </c>
      <c r="I223" s="76">
        <f t="shared" si="25"/>
        <v>-1</v>
      </c>
    </row>
    <row r="224" spans="2:10" x14ac:dyDescent="0.25">
      <c r="B224" s="10">
        <v>41960</v>
      </c>
      <c r="C224" s="13" t="s">
        <v>615</v>
      </c>
      <c r="D224" s="16">
        <v>2.04</v>
      </c>
      <c r="E224" s="16">
        <v>1.25</v>
      </c>
      <c r="F224" s="12">
        <v>41961</v>
      </c>
      <c r="G224" s="25">
        <v>1.25</v>
      </c>
      <c r="H224" s="18">
        <f t="shared" si="26"/>
        <v>-0.38725490196078427</v>
      </c>
      <c r="I224" s="76">
        <f t="shared" si="25"/>
        <v>-1</v>
      </c>
      <c r="J224" s="58" t="s">
        <v>41</v>
      </c>
    </row>
    <row r="225" spans="2:10" x14ac:dyDescent="0.25">
      <c r="B225" s="10">
        <v>41963</v>
      </c>
      <c r="C225" s="13" t="s">
        <v>622</v>
      </c>
      <c r="D225" s="16">
        <v>1.49</v>
      </c>
      <c r="E225" s="16">
        <v>0.99</v>
      </c>
      <c r="F225" s="12">
        <v>41964</v>
      </c>
      <c r="G225" s="25">
        <v>1.24</v>
      </c>
      <c r="H225" s="18">
        <f t="shared" si="26"/>
        <v>-0.16778523489932884</v>
      </c>
      <c r="I225" s="76">
        <f>(G225-D225)/(D225-E225)</f>
        <v>-0.5</v>
      </c>
      <c r="J225" s="58" t="s">
        <v>41</v>
      </c>
    </row>
    <row r="226" spans="2:10" x14ac:dyDescent="0.25">
      <c r="B226" s="10" t="s">
        <v>641</v>
      </c>
      <c r="C226" s="13" t="s">
        <v>642</v>
      </c>
      <c r="D226" s="16">
        <v>0.56000000000000005</v>
      </c>
      <c r="E226" s="16">
        <v>0.33</v>
      </c>
      <c r="F226" s="12">
        <v>41977</v>
      </c>
      <c r="G226" s="25">
        <v>0.4</v>
      </c>
      <c r="H226" s="18">
        <f t="shared" si="26"/>
        <v>-0.2857142857142857</v>
      </c>
      <c r="I226" s="76">
        <f>(G226-D226)/(D226-E226)</f>
        <v>-0.69565217391304346</v>
      </c>
      <c r="J226" s="58" t="s">
        <v>41</v>
      </c>
    </row>
    <row r="227" spans="2:10" x14ac:dyDescent="0.25">
      <c r="B227" s="10">
        <v>41988</v>
      </c>
      <c r="C227" s="13" t="s">
        <v>661</v>
      </c>
      <c r="D227" s="16">
        <v>0.44</v>
      </c>
      <c r="E227" s="16">
        <v>0.25</v>
      </c>
      <c r="F227" s="12">
        <v>41988</v>
      </c>
      <c r="G227" s="19">
        <v>0.25</v>
      </c>
      <c r="H227" s="18">
        <f t="shared" si="26"/>
        <v>-0.43181818181818177</v>
      </c>
      <c r="I227" s="76">
        <f>(G227-D227)/(D227-E227)</f>
        <v>-1</v>
      </c>
    </row>
    <row r="228" spans="2:10" x14ac:dyDescent="0.25">
      <c r="B228" s="10"/>
      <c r="C228" s="13"/>
      <c r="D228" s="19"/>
      <c r="E228" s="19"/>
      <c r="F228" s="12"/>
      <c r="G228" s="21" t="s">
        <v>1</v>
      </c>
      <c r="H228" s="18"/>
      <c r="I228" s="14"/>
    </row>
    <row r="229" spans="2:10" x14ac:dyDescent="0.25">
      <c r="B229" s="10"/>
      <c r="C229" s="22" t="s">
        <v>54</v>
      </c>
      <c r="D229" s="13"/>
      <c r="E229" s="13"/>
      <c r="F229" s="23" t="s">
        <v>1</v>
      </c>
      <c r="G229" s="71" t="s">
        <v>12</v>
      </c>
      <c r="H229" s="72" t="s">
        <v>10</v>
      </c>
      <c r="I229" s="81">
        <f>SUM(I197:I228)</f>
        <v>-4.7968869990697449</v>
      </c>
    </row>
    <row r="230" spans="2:10" s="66" customFormat="1" ht="15.75" thickBot="1" x14ac:dyDescent="0.3">
      <c r="B230" s="10"/>
      <c r="C230" s="22"/>
      <c r="D230" s="13"/>
      <c r="E230" s="13"/>
      <c r="F230" s="23"/>
      <c r="G230" s="71"/>
      <c r="H230" s="72"/>
      <c r="I230" s="69"/>
    </row>
    <row r="231" spans="2:10" x14ac:dyDescent="0.25">
      <c r="B231" s="5"/>
      <c r="C231" s="59"/>
      <c r="D231" s="6"/>
      <c r="E231" s="6"/>
      <c r="F231" s="7"/>
      <c r="G231" s="8"/>
      <c r="H231" s="8"/>
      <c r="I231" s="9"/>
    </row>
    <row r="232" spans="2:10" x14ac:dyDescent="0.25">
      <c r="B232" s="10"/>
      <c r="C232" s="70" t="s">
        <v>22</v>
      </c>
      <c r="D232" s="13"/>
      <c r="E232" s="13"/>
      <c r="F232" s="23"/>
      <c r="G232" s="11"/>
      <c r="H232" s="24"/>
      <c r="I232" s="14"/>
    </row>
    <row r="233" spans="2:10" x14ac:dyDescent="0.25">
      <c r="B233" s="61" t="s">
        <v>2</v>
      </c>
      <c r="C233" s="62" t="s">
        <v>3</v>
      </c>
      <c r="D233" s="62" t="s">
        <v>2</v>
      </c>
      <c r="E233" s="62" t="s">
        <v>18</v>
      </c>
      <c r="F233" s="63" t="s">
        <v>4</v>
      </c>
      <c r="G233" s="62" t="s">
        <v>4</v>
      </c>
      <c r="H233" s="62" t="s">
        <v>5</v>
      </c>
      <c r="I233" s="64" t="s">
        <v>5</v>
      </c>
    </row>
    <row r="234" spans="2:10" x14ac:dyDescent="0.25">
      <c r="B234" s="61" t="s">
        <v>6</v>
      </c>
      <c r="C234" s="65"/>
      <c r="D234" s="62" t="s">
        <v>7</v>
      </c>
      <c r="E234" s="62" t="s">
        <v>19</v>
      </c>
      <c r="F234" s="63" t="s">
        <v>6</v>
      </c>
      <c r="G234" s="62" t="s">
        <v>8</v>
      </c>
      <c r="H234" s="62" t="s">
        <v>11</v>
      </c>
      <c r="I234" s="64" t="s">
        <v>20</v>
      </c>
    </row>
    <row r="235" spans="2:10" x14ac:dyDescent="0.25">
      <c r="B235" s="61"/>
      <c r="C235" s="62" t="s">
        <v>28</v>
      </c>
      <c r="D235" s="62"/>
      <c r="E235" s="62"/>
      <c r="F235" s="63"/>
      <c r="G235" s="62"/>
      <c r="H235" s="62"/>
      <c r="I235" s="64"/>
    </row>
    <row r="236" spans="2:10" x14ac:dyDescent="0.25">
      <c r="B236" s="61"/>
      <c r="C236" s="62"/>
      <c r="D236" s="62"/>
      <c r="E236" s="62"/>
      <c r="F236" s="63"/>
      <c r="G236" s="62"/>
      <c r="H236" s="62"/>
      <c r="I236" s="64"/>
    </row>
    <row r="237" spans="2:10" x14ac:dyDescent="0.25">
      <c r="B237" s="10">
        <v>41641</v>
      </c>
      <c r="C237" s="13" t="s">
        <v>57</v>
      </c>
      <c r="D237" s="16">
        <v>1.57</v>
      </c>
      <c r="E237" s="16">
        <v>1.06</v>
      </c>
      <c r="F237" s="12">
        <v>41282</v>
      </c>
      <c r="G237" s="25">
        <v>2.2000000000000002</v>
      </c>
      <c r="H237" s="18">
        <f t="shared" ref="H237:H250" si="27">(G237/D237-1)</f>
        <v>0.4012738853503186</v>
      </c>
      <c r="I237" s="76">
        <f t="shared" ref="I237:I258" si="28">(G237-D237)/(D237-E237)</f>
        <v>1.2352941176470591</v>
      </c>
      <c r="J237" s="58" t="s">
        <v>41</v>
      </c>
    </row>
    <row r="238" spans="2:10" x14ac:dyDescent="0.25">
      <c r="B238" s="10">
        <v>41648</v>
      </c>
      <c r="C238" s="13" t="s">
        <v>78</v>
      </c>
      <c r="D238" s="16">
        <v>1.73</v>
      </c>
      <c r="E238" s="16">
        <v>0.92</v>
      </c>
      <c r="F238" s="12">
        <v>41649</v>
      </c>
      <c r="G238" s="25">
        <v>2.21</v>
      </c>
      <c r="H238" s="18">
        <f t="shared" si="27"/>
        <v>0.27745664739884401</v>
      </c>
      <c r="I238" s="76">
        <f t="shared" si="28"/>
        <v>0.59259259259259256</v>
      </c>
      <c r="J238" s="58" t="s">
        <v>41</v>
      </c>
    </row>
    <row r="239" spans="2:10" x14ac:dyDescent="0.25">
      <c r="B239" s="10">
        <v>41654</v>
      </c>
      <c r="C239" s="13" t="s">
        <v>91</v>
      </c>
      <c r="D239" s="16">
        <v>1.79</v>
      </c>
      <c r="E239" s="16">
        <v>0.97</v>
      </c>
      <c r="F239" s="12">
        <v>38009</v>
      </c>
      <c r="G239" s="25">
        <v>2.5299999999999998</v>
      </c>
      <c r="H239" s="18">
        <f t="shared" si="27"/>
        <v>0.41340782122905018</v>
      </c>
      <c r="I239" s="76">
        <f t="shared" si="28"/>
        <v>0.90243902439024359</v>
      </c>
      <c r="J239" s="58" t="s">
        <v>41</v>
      </c>
    </row>
    <row r="240" spans="2:10" x14ac:dyDescent="0.25">
      <c r="B240" s="10">
        <v>41663</v>
      </c>
      <c r="C240" s="13" t="s">
        <v>110</v>
      </c>
      <c r="D240" s="16">
        <v>3.86</v>
      </c>
      <c r="E240" s="16">
        <v>2.4700000000000002</v>
      </c>
      <c r="F240" s="12">
        <v>41668</v>
      </c>
      <c r="G240" s="25">
        <v>3.25</v>
      </c>
      <c r="H240" s="18">
        <f t="shared" si="27"/>
        <v>-0.15803108808290156</v>
      </c>
      <c r="I240" s="76">
        <f t="shared" si="28"/>
        <v>-0.43884892086330934</v>
      </c>
      <c r="J240" s="58" t="s">
        <v>41</v>
      </c>
    </row>
    <row r="241" spans="2:10" x14ac:dyDescent="0.25">
      <c r="B241" s="10">
        <v>41676</v>
      </c>
      <c r="C241" s="13" t="s">
        <v>142</v>
      </c>
      <c r="D241" s="16">
        <v>2.35</v>
      </c>
      <c r="E241" s="16">
        <v>1.47</v>
      </c>
      <c r="F241" s="12">
        <v>41677</v>
      </c>
      <c r="G241" s="25">
        <v>2.82</v>
      </c>
      <c r="H241" s="18">
        <f t="shared" si="27"/>
        <v>0.19999999999999996</v>
      </c>
      <c r="I241" s="76">
        <f t="shared" si="28"/>
        <v>0.53409090909090873</v>
      </c>
      <c r="J241" s="58" t="s">
        <v>41</v>
      </c>
    </row>
    <row r="242" spans="2:10" x14ac:dyDescent="0.25">
      <c r="B242" s="10">
        <v>41682</v>
      </c>
      <c r="C242" s="13" t="s">
        <v>154</v>
      </c>
      <c r="D242" s="16">
        <v>3.15</v>
      </c>
      <c r="E242" s="16">
        <v>1.85</v>
      </c>
      <c r="F242" s="12">
        <v>41687</v>
      </c>
      <c r="G242" s="25">
        <v>3.02</v>
      </c>
      <c r="H242" s="18">
        <f t="shared" si="27"/>
        <v>-4.1269841269841234E-2</v>
      </c>
      <c r="I242" s="76">
        <f t="shared" si="28"/>
        <v>-9.9999999999999936E-2</v>
      </c>
      <c r="J242" s="58" t="s">
        <v>41</v>
      </c>
    </row>
    <row r="243" spans="2:10" x14ac:dyDescent="0.25">
      <c r="B243" s="10">
        <v>41688</v>
      </c>
      <c r="C243" s="13" t="s">
        <v>160</v>
      </c>
      <c r="D243" s="16">
        <v>3.02</v>
      </c>
      <c r="E243" s="16">
        <v>1.78</v>
      </c>
      <c r="F243" s="12">
        <v>41690</v>
      </c>
      <c r="G243" s="25">
        <v>3.44</v>
      </c>
      <c r="H243" s="18">
        <f t="shared" si="27"/>
        <v>0.13907284768211925</v>
      </c>
      <c r="I243" s="76">
        <f t="shared" si="28"/>
        <v>0.33870967741935476</v>
      </c>
      <c r="J243" s="58" t="s">
        <v>41</v>
      </c>
    </row>
    <row r="244" spans="2:10" x14ac:dyDescent="0.25">
      <c r="B244" s="10">
        <v>41696</v>
      </c>
      <c r="C244" s="13" t="s">
        <v>173</v>
      </c>
      <c r="D244" s="16">
        <v>2.57</v>
      </c>
      <c r="E244" s="16">
        <v>1.59</v>
      </c>
      <c r="F244" s="12">
        <v>41698</v>
      </c>
      <c r="G244" s="25">
        <v>2.68</v>
      </c>
      <c r="H244" s="18">
        <f t="shared" si="27"/>
        <v>4.2801556420233533E-2</v>
      </c>
      <c r="I244" s="76">
        <f t="shared" si="28"/>
        <v>0.11224489795918403</v>
      </c>
      <c r="J244" s="58" t="s">
        <v>41</v>
      </c>
    </row>
    <row r="245" spans="2:10" x14ac:dyDescent="0.25">
      <c r="B245" s="10">
        <v>41724</v>
      </c>
      <c r="C245" s="13" t="s">
        <v>232</v>
      </c>
      <c r="D245" s="16">
        <v>2.27</v>
      </c>
      <c r="E245" s="16">
        <v>1.39</v>
      </c>
      <c r="F245" s="12">
        <v>41726</v>
      </c>
      <c r="G245" s="25">
        <v>2.98</v>
      </c>
      <c r="H245" s="18">
        <f t="shared" si="27"/>
        <v>0.31277533039647576</v>
      </c>
      <c r="I245" s="76">
        <f t="shared" si="28"/>
        <v>0.80681818181818166</v>
      </c>
      <c r="J245" s="58" t="s">
        <v>41</v>
      </c>
    </row>
    <row r="246" spans="2:10" x14ac:dyDescent="0.25">
      <c r="B246" s="10">
        <v>41732</v>
      </c>
      <c r="C246" s="13" t="s">
        <v>248</v>
      </c>
      <c r="D246" s="16">
        <v>2.74</v>
      </c>
      <c r="E246" s="16">
        <v>1.37</v>
      </c>
      <c r="F246" s="12">
        <v>41737</v>
      </c>
      <c r="G246" s="25">
        <v>3.54</v>
      </c>
      <c r="H246" s="18">
        <f t="shared" si="27"/>
        <v>0.29197080291970789</v>
      </c>
      <c r="I246" s="76">
        <f t="shared" si="28"/>
        <v>0.5839416058394159</v>
      </c>
      <c r="J246" s="58" t="s">
        <v>41</v>
      </c>
    </row>
    <row r="247" spans="2:10" x14ac:dyDescent="0.25">
      <c r="B247" s="10">
        <v>41752</v>
      </c>
      <c r="C247" s="13" t="s">
        <v>232</v>
      </c>
      <c r="D247" s="16">
        <v>2.9</v>
      </c>
      <c r="E247" s="16">
        <v>1.5</v>
      </c>
      <c r="F247" s="12">
        <v>41754</v>
      </c>
      <c r="G247" s="25">
        <v>3.23</v>
      </c>
      <c r="H247" s="18">
        <f t="shared" si="27"/>
        <v>0.11379310344827598</v>
      </c>
      <c r="I247" s="76">
        <f t="shared" si="28"/>
        <v>0.23571428571428579</v>
      </c>
      <c r="J247" s="58" t="s">
        <v>41</v>
      </c>
    </row>
    <row r="248" spans="2:10" x14ac:dyDescent="0.25">
      <c r="B248" s="10">
        <v>41759</v>
      </c>
      <c r="C248" s="13" t="s">
        <v>286</v>
      </c>
      <c r="D248" s="16">
        <v>2.44</v>
      </c>
      <c r="E248" s="16">
        <v>1.45</v>
      </c>
      <c r="F248" s="12">
        <v>41761</v>
      </c>
      <c r="G248" s="25">
        <v>2.96</v>
      </c>
      <c r="H248" s="18">
        <f t="shared" si="27"/>
        <v>0.21311475409836067</v>
      </c>
      <c r="I248" s="76">
        <f t="shared" si="28"/>
        <v>0.5252525252525253</v>
      </c>
      <c r="J248" s="58" t="s">
        <v>41</v>
      </c>
    </row>
    <row r="249" spans="2:10" x14ac:dyDescent="0.25">
      <c r="B249" s="10">
        <v>41761</v>
      </c>
      <c r="C249" s="13" t="s">
        <v>290</v>
      </c>
      <c r="D249" s="16">
        <v>2.0699999999999998</v>
      </c>
      <c r="E249" s="16">
        <v>1.36</v>
      </c>
      <c r="F249" s="12">
        <v>41764</v>
      </c>
      <c r="G249" s="25">
        <v>2.5499999999999998</v>
      </c>
      <c r="H249" s="18">
        <f t="shared" si="27"/>
        <v>0.23188405797101441</v>
      </c>
      <c r="I249" s="76">
        <f t="shared" si="28"/>
        <v>0.67605633802816922</v>
      </c>
      <c r="J249" s="58" t="s">
        <v>41</v>
      </c>
    </row>
    <row r="250" spans="2:10" x14ac:dyDescent="0.25">
      <c r="B250" s="10">
        <v>41780</v>
      </c>
      <c r="C250" s="13" t="s">
        <v>327</v>
      </c>
      <c r="D250" s="16">
        <v>2.3199999999999998</v>
      </c>
      <c r="E250" s="16">
        <v>1.41</v>
      </c>
      <c r="F250" s="12">
        <v>41782</v>
      </c>
      <c r="G250" s="25">
        <v>2.14</v>
      </c>
      <c r="H250" s="18">
        <f t="shared" si="27"/>
        <v>-7.7586206896551602E-2</v>
      </c>
      <c r="I250" s="76">
        <f t="shared" si="28"/>
        <v>-0.19780219780219752</v>
      </c>
      <c r="J250" s="58" t="s">
        <v>41</v>
      </c>
    </row>
    <row r="251" spans="2:10" x14ac:dyDescent="0.25">
      <c r="B251" s="10">
        <v>41801</v>
      </c>
      <c r="C251" s="13" t="s">
        <v>358</v>
      </c>
      <c r="D251" s="16">
        <v>3.26</v>
      </c>
      <c r="E251" s="16">
        <v>1.97</v>
      </c>
      <c r="F251" s="12">
        <v>41802</v>
      </c>
      <c r="G251" s="25">
        <v>2.41</v>
      </c>
      <c r="H251" s="18">
        <f t="shared" ref="H251:H264" si="29">(G251/D251-1)</f>
        <v>-0.26073619631901834</v>
      </c>
      <c r="I251" s="76">
        <f t="shared" si="28"/>
        <v>-0.65891472868217038</v>
      </c>
      <c r="J251" s="58" t="s">
        <v>41</v>
      </c>
    </row>
    <row r="252" spans="2:10" x14ac:dyDescent="0.25">
      <c r="B252" s="10">
        <v>41817</v>
      </c>
      <c r="C252" s="13" t="s">
        <v>385</v>
      </c>
      <c r="D252" s="16">
        <v>2.34</v>
      </c>
      <c r="E252" s="16">
        <v>1.5</v>
      </c>
      <c r="F252" s="12">
        <v>41822</v>
      </c>
      <c r="G252" s="25">
        <v>2.2200000000000002</v>
      </c>
      <c r="H252" s="18">
        <f t="shared" si="29"/>
        <v>-5.12820512820511E-2</v>
      </c>
      <c r="I252" s="76">
        <f t="shared" si="28"/>
        <v>-0.14285714285714249</v>
      </c>
      <c r="J252" s="58" t="s">
        <v>41</v>
      </c>
    </row>
    <row r="253" spans="2:10" x14ac:dyDescent="0.25">
      <c r="B253" s="10">
        <v>41844</v>
      </c>
      <c r="C253" s="13" t="s">
        <v>403</v>
      </c>
      <c r="D253" s="16">
        <v>1.99</v>
      </c>
      <c r="E253" s="16">
        <v>1.23</v>
      </c>
      <c r="F253" s="12">
        <v>41845</v>
      </c>
      <c r="G253" s="25">
        <v>2.3199999999999998</v>
      </c>
      <c r="H253" s="18">
        <f t="shared" si="29"/>
        <v>0.16582914572864316</v>
      </c>
      <c r="I253" s="76">
        <f t="shared" si="28"/>
        <v>0.43421052631578927</v>
      </c>
    </row>
    <row r="254" spans="2:10" x14ac:dyDescent="0.25">
      <c r="B254" s="10">
        <v>41852</v>
      </c>
      <c r="C254" s="13" t="s">
        <v>429</v>
      </c>
      <c r="D254" s="16">
        <v>2.14</v>
      </c>
      <c r="E254" s="16">
        <v>1.39</v>
      </c>
      <c r="F254" s="12">
        <v>41857</v>
      </c>
      <c r="G254" s="25">
        <v>1.99</v>
      </c>
      <c r="H254" s="18">
        <f t="shared" si="29"/>
        <v>-7.0093457943925297E-2</v>
      </c>
      <c r="I254" s="76">
        <f t="shared" si="28"/>
        <v>-0.20000000000000012</v>
      </c>
    </row>
    <row r="255" spans="2:10" x14ac:dyDescent="0.25">
      <c r="B255" s="10">
        <v>41865</v>
      </c>
      <c r="C255" s="13" t="s">
        <v>448</v>
      </c>
      <c r="D255" s="16">
        <v>1.57</v>
      </c>
      <c r="E255" s="16">
        <v>0.92</v>
      </c>
      <c r="F255" s="12">
        <v>41866</v>
      </c>
      <c r="G255" s="25">
        <v>1.58</v>
      </c>
      <c r="H255" s="18">
        <f t="shared" si="29"/>
        <v>6.3694267515923553E-3</v>
      </c>
      <c r="I255" s="76">
        <f t="shared" si="28"/>
        <v>1.5384615384615398E-2</v>
      </c>
      <c r="J255" s="58" t="s">
        <v>41</v>
      </c>
    </row>
    <row r="256" spans="2:10" x14ac:dyDescent="0.25">
      <c r="B256" s="10">
        <v>41891</v>
      </c>
      <c r="C256" s="13" t="s">
        <v>488</v>
      </c>
      <c r="D256" s="16">
        <v>2.54</v>
      </c>
      <c r="E256" s="16">
        <v>1.5</v>
      </c>
      <c r="F256" s="12">
        <v>41897</v>
      </c>
      <c r="G256" s="25">
        <v>3.09</v>
      </c>
      <c r="H256" s="18">
        <f t="shared" si="29"/>
        <v>0.21653543307086598</v>
      </c>
      <c r="I256" s="76">
        <f t="shared" si="28"/>
        <v>0.52884615384615363</v>
      </c>
    </row>
    <row r="257" spans="2:11" x14ac:dyDescent="0.25">
      <c r="B257" s="10">
        <v>41901</v>
      </c>
      <c r="C257" s="13" t="s">
        <v>512</v>
      </c>
      <c r="D257" s="16">
        <v>1.85</v>
      </c>
      <c r="E257" s="16">
        <v>1.1599999999999999</v>
      </c>
      <c r="F257" s="12">
        <v>41904</v>
      </c>
      <c r="G257" s="127">
        <v>3.11</v>
      </c>
      <c r="H257" s="18">
        <f t="shared" si="29"/>
        <v>0.68108108108108101</v>
      </c>
      <c r="I257" s="76">
        <f t="shared" si="28"/>
        <v>1.8260869565217384</v>
      </c>
      <c r="J257" s="58" t="s">
        <v>41</v>
      </c>
      <c r="K257" s="58" t="s">
        <v>514</v>
      </c>
    </row>
    <row r="258" spans="2:11" x14ac:dyDescent="0.25">
      <c r="B258" s="10">
        <v>41904</v>
      </c>
      <c r="C258" s="13" t="s">
        <v>516</v>
      </c>
      <c r="D258" s="16">
        <v>1.67</v>
      </c>
      <c r="E258" s="16">
        <v>1.0900000000000001</v>
      </c>
      <c r="F258" s="12">
        <v>41905</v>
      </c>
      <c r="G258" s="25">
        <v>2.23</v>
      </c>
      <c r="H258" s="18">
        <f t="shared" si="29"/>
        <v>0.33532934131736525</v>
      </c>
      <c r="I258" s="76">
        <f t="shared" si="28"/>
        <v>0.96551724137931072</v>
      </c>
      <c r="J258" s="58" t="s">
        <v>41</v>
      </c>
    </row>
    <row r="259" spans="2:11" x14ac:dyDescent="0.25">
      <c r="B259" s="10">
        <v>41913</v>
      </c>
      <c r="C259" s="13" t="s">
        <v>535</v>
      </c>
      <c r="D259" s="16">
        <v>3.02</v>
      </c>
      <c r="E259" s="16">
        <v>1.73</v>
      </c>
      <c r="F259" s="12">
        <v>41913</v>
      </c>
      <c r="G259" s="19">
        <v>1.73</v>
      </c>
      <c r="H259" s="18">
        <f t="shared" si="29"/>
        <v>-0.42715231788079466</v>
      </c>
      <c r="I259" s="76">
        <f t="shared" ref="I259:I264" si="30">(G259-D259)/(D259-E259)</f>
        <v>-1</v>
      </c>
    </row>
    <row r="260" spans="2:11" x14ac:dyDescent="0.25">
      <c r="B260" s="10">
        <v>41922</v>
      </c>
      <c r="C260" s="13" t="s">
        <v>555</v>
      </c>
      <c r="D260" s="16">
        <v>2.12</v>
      </c>
      <c r="E260" s="16">
        <v>1.29</v>
      </c>
      <c r="F260" s="12">
        <v>41925</v>
      </c>
      <c r="G260" s="25">
        <v>1.99</v>
      </c>
      <c r="H260" s="18">
        <f t="shared" si="29"/>
        <v>-6.1320754716981174E-2</v>
      </c>
      <c r="I260" s="76">
        <f t="shared" si="30"/>
        <v>-0.1566265060240965</v>
      </c>
    </row>
    <row r="261" spans="2:11" x14ac:dyDescent="0.25">
      <c r="B261" s="10">
        <v>41929</v>
      </c>
      <c r="C261" s="13" t="s">
        <v>571</v>
      </c>
      <c r="D261" s="16">
        <v>2.9</v>
      </c>
      <c r="E261" s="16">
        <v>1.56</v>
      </c>
      <c r="F261" s="12">
        <v>41933</v>
      </c>
      <c r="G261" s="25">
        <v>3.03</v>
      </c>
      <c r="H261" s="18">
        <f t="shared" si="29"/>
        <v>4.482758620689653E-2</v>
      </c>
      <c r="I261" s="76">
        <f t="shared" si="30"/>
        <v>9.7014925373134261E-2</v>
      </c>
      <c r="J261" t="s">
        <v>1</v>
      </c>
    </row>
    <row r="262" spans="2:11" x14ac:dyDescent="0.25">
      <c r="B262" s="10">
        <v>41946</v>
      </c>
      <c r="C262" s="13" t="s">
        <v>590</v>
      </c>
      <c r="D262" s="16">
        <v>2.5499999999999998</v>
      </c>
      <c r="E262" s="16">
        <v>1.5</v>
      </c>
      <c r="F262" s="12">
        <v>41949</v>
      </c>
      <c r="G262" s="25">
        <v>2.37</v>
      </c>
      <c r="H262" s="18">
        <f t="shared" si="29"/>
        <v>-7.0588235294117507E-2</v>
      </c>
      <c r="I262" s="76">
        <f t="shared" si="30"/>
        <v>-0.17142857142857118</v>
      </c>
      <c r="J262" s="58" t="s">
        <v>41</v>
      </c>
    </row>
    <row r="263" spans="2:11" x14ac:dyDescent="0.25">
      <c r="B263" s="10">
        <v>41961</v>
      </c>
      <c r="C263" s="13" t="s">
        <v>616</v>
      </c>
      <c r="D263" s="16">
        <v>1.71</v>
      </c>
      <c r="E263" s="16">
        <v>0.94</v>
      </c>
      <c r="F263" s="12">
        <v>41963</v>
      </c>
      <c r="G263" s="25">
        <v>1.54</v>
      </c>
      <c r="H263" s="18">
        <f t="shared" si="29"/>
        <v>-9.9415204678362512E-2</v>
      </c>
      <c r="I263" s="76">
        <f t="shared" si="30"/>
        <v>-0.22077922077922069</v>
      </c>
      <c r="J263" s="58" t="s">
        <v>41</v>
      </c>
    </row>
    <row r="264" spans="2:11" x14ac:dyDescent="0.25">
      <c r="B264" s="10">
        <v>41978</v>
      </c>
      <c r="C264" s="13" t="s">
        <v>647</v>
      </c>
      <c r="D264" s="16">
        <v>2.48</v>
      </c>
      <c r="E264" s="16">
        <v>1.61</v>
      </c>
      <c r="F264" s="12">
        <v>41981</v>
      </c>
      <c r="G264" s="25">
        <v>1.9</v>
      </c>
      <c r="H264" s="18">
        <f t="shared" si="29"/>
        <v>-0.2338709677419355</v>
      </c>
      <c r="I264" s="76">
        <f t="shared" si="30"/>
        <v>-0.66666666666666685</v>
      </c>
    </row>
    <row r="265" spans="2:11" x14ac:dyDescent="0.25">
      <c r="B265" s="10"/>
      <c r="C265" s="13"/>
      <c r="D265" s="19"/>
      <c r="E265" s="19"/>
      <c r="F265" s="12"/>
      <c r="G265" s="21" t="s">
        <v>1</v>
      </c>
      <c r="H265" s="18"/>
      <c r="I265" s="14"/>
    </row>
    <row r="266" spans="2:11" x14ac:dyDescent="0.25">
      <c r="B266" s="10"/>
      <c r="C266" s="22" t="s">
        <v>54</v>
      </c>
      <c r="D266" s="13"/>
      <c r="E266" s="13"/>
      <c r="F266" s="23" t="s">
        <v>1</v>
      </c>
      <c r="G266" s="71" t="s">
        <v>12</v>
      </c>
      <c r="H266" s="72" t="s">
        <v>10</v>
      </c>
      <c r="I266" s="81">
        <f>SUM(I236:I265)</f>
        <v>6.4562906194692866</v>
      </c>
    </row>
    <row r="267" spans="2:11" s="66" customFormat="1" x14ac:dyDescent="0.25">
      <c r="B267" s="10"/>
      <c r="C267" s="22"/>
      <c r="D267" s="13"/>
      <c r="E267" s="13"/>
      <c r="F267" s="23"/>
      <c r="G267" s="71"/>
      <c r="H267" s="72"/>
      <c r="I267" s="69"/>
    </row>
    <row r="268" spans="2:11" ht="15.75" thickBot="1" x14ac:dyDescent="0.3">
      <c r="B268" s="27"/>
      <c r="C268" s="29" t="s">
        <v>1</v>
      </c>
      <c r="D268" s="29"/>
      <c r="E268" s="29"/>
      <c r="F268" s="45"/>
      <c r="G268" s="29"/>
      <c r="H268" s="73" t="s">
        <v>1</v>
      </c>
      <c r="I268" s="33"/>
    </row>
    <row r="269" spans="2:11" x14ac:dyDescent="0.25">
      <c r="B269" s="5"/>
      <c r="C269" s="59"/>
      <c r="D269" s="6"/>
      <c r="E269" s="6"/>
      <c r="F269" s="7"/>
      <c r="G269" s="8"/>
      <c r="H269" s="8"/>
      <c r="I269" s="9"/>
    </row>
    <row r="270" spans="2:11" x14ac:dyDescent="0.25">
      <c r="B270" s="10"/>
      <c r="C270" s="70" t="s">
        <v>23</v>
      </c>
      <c r="D270" s="13"/>
      <c r="E270" s="13"/>
      <c r="F270" s="23"/>
      <c r="G270" s="11"/>
      <c r="H270" s="24"/>
      <c r="I270" s="14"/>
    </row>
    <row r="271" spans="2:11" x14ac:dyDescent="0.25">
      <c r="B271" s="61" t="s">
        <v>2</v>
      </c>
      <c r="C271" s="62" t="s">
        <v>3</v>
      </c>
      <c r="D271" s="62" t="s">
        <v>2</v>
      </c>
      <c r="E271" s="62" t="s">
        <v>18</v>
      </c>
      <c r="F271" s="63" t="s">
        <v>4</v>
      </c>
      <c r="G271" s="62" t="s">
        <v>4</v>
      </c>
      <c r="H271" s="62" t="s">
        <v>5</v>
      </c>
      <c r="I271" s="64" t="s">
        <v>5</v>
      </c>
    </row>
    <row r="272" spans="2:11" x14ac:dyDescent="0.25">
      <c r="B272" s="61" t="s">
        <v>6</v>
      </c>
      <c r="C272" s="65"/>
      <c r="D272" s="62" t="s">
        <v>7</v>
      </c>
      <c r="E272" s="62" t="s">
        <v>19</v>
      </c>
      <c r="F272" s="63" t="s">
        <v>6</v>
      </c>
      <c r="G272" s="62" t="s">
        <v>8</v>
      </c>
      <c r="H272" s="62" t="s">
        <v>11</v>
      </c>
      <c r="I272" s="64" t="s">
        <v>20</v>
      </c>
    </row>
    <row r="273" spans="2:10" x14ac:dyDescent="0.25">
      <c r="B273" s="61"/>
      <c r="C273" s="62" t="s">
        <v>28</v>
      </c>
      <c r="D273" s="62"/>
      <c r="E273" s="62"/>
      <c r="F273" s="63"/>
      <c r="G273" s="62"/>
      <c r="H273" s="62"/>
      <c r="I273" s="64"/>
    </row>
    <row r="274" spans="2:10" x14ac:dyDescent="0.25">
      <c r="B274" s="61"/>
      <c r="C274" s="62"/>
      <c r="D274" s="62"/>
      <c r="E274" s="62"/>
      <c r="F274" s="63"/>
      <c r="G274" s="62"/>
      <c r="H274" s="62"/>
      <c r="I274" s="64"/>
    </row>
    <row r="275" spans="2:10" x14ac:dyDescent="0.25">
      <c r="B275" s="10">
        <v>41638</v>
      </c>
      <c r="C275" s="13" t="s">
        <v>50</v>
      </c>
      <c r="D275" s="16">
        <v>2.83</v>
      </c>
      <c r="E275" s="16">
        <v>1.49</v>
      </c>
      <c r="F275" s="12">
        <v>41642</v>
      </c>
      <c r="G275" s="25">
        <v>3.48</v>
      </c>
      <c r="H275" s="18">
        <f t="shared" ref="H275:H306" si="31">(G275/D275-1)</f>
        <v>0.22968197879858643</v>
      </c>
      <c r="I275" s="76">
        <f t="shared" ref="I275:I288" si="32">(G275-D275)/(D275-E275)</f>
        <v>0.48507462686567154</v>
      </c>
      <c r="J275" s="58" t="s">
        <v>41</v>
      </c>
    </row>
    <row r="276" spans="2:10" x14ac:dyDescent="0.25">
      <c r="B276" s="10">
        <v>41646</v>
      </c>
      <c r="C276" s="13" t="s">
        <v>70</v>
      </c>
      <c r="D276" s="16">
        <v>2.81</v>
      </c>
      <c r="E276" s="16">
        <v>1.61</v>
      </c>
      <c r="F276" s="12">
        <v>41648</v>
      </c>
      <c r="G276" s="25">
        <v>2.95</v>
      </c>
      <c r="H276" s="18">
        <f t="shared" si="31"/>
        <v>4.9822064056939563E-2</v>
      </c>
      <c r="I276" s="76">
        <f t="shared" si="32"/>
        <v>0.11666666666666678</v>
      </c>
      <c r="J276" s="58" t="s">
        <v>41</v>
      </c>
    </row>
    <row r="277" spans="2:10" x14ac:dyDescent="0.25">
      <c r="B277" s="10">
        <v>41647</v>
      </c>
      <c r="C277" s="13" t="s">
        <v>75</v>
      </c>
      <c r="D277" s="16">
        <v>4.4400000000000004</v>
      </c>
      <c r="E277" s="16">
        <v>2.36</v>
      </c>
      <c r="F277" s="12">
        <v>41652</v>
      </c>
      <c r="G277" s="25">
        <v>5.05</v>
      </c>
      <c r="H277" s="18">
        <f t="shared" si="31"/>
        <v>0.13738738738738721</v>
      </c>
      <c r="I277" s="76">
        <f t="shared" si="32"/>
        <v>0.29326923076923045</v>
      </c>
      <c r="J277" s="58" t="s">
        <v>41</v>
      </c>
    </row>
    <row r="278" spans="2:10" x14ac:dyDescent="0.25">
      <c r="B278" s="10">
        <v>41649</v>
      </c>
      <c r="C278" s="13" t="s">
        <v>80</v>
      </c>
      <c r="D278" s="16">
        <v>2.5</v>
      </c>
      <c r="E278" s="16">
        <v>1.08</v>
      </c>
      <c r="F278" s="12">
        <v>41652</v>
      </c>
      <c r="G278" s="25">
        <v>2.2599999999999998</v>
      </c>
      <c r="H278" s="18">
        <f t="shared" si="31"/>
        <v>-9.6000000000000085E-2</v>
      </c>
      <c r="I278" s="76">
        <f t="shared" si="32"/>
        <v>-0.16901408450704242</v>
      </c>
      <c r="J278" s="58" t="s">
        <v>41</v>
      </c>
    </row>
    <row r="279" spans="2:10" x14ac:dyDescent="0.25">
      <c r="B279" s="10">
        <v>41653</v>
      </c>
      <c r="C279" s="13" t="s">
        <v>86</v>
      </c>
      <c r="D279" s="16">
        <v>3.04</v>
      </c>
      <c r="E279" s="16">
        <v>2.0499999999999998</v>
      </c>
      <c r="F279" s="12">
        <v>41654</v>
      </c>
      <c r="G279" s="25">
        <v>2.72</v>
      </c>
      <c r="H279" s="18">
        <f t="shared" si="31"/>
        <v>-0.10526315789473684</v>
      </c>
      <c r="I279" s="76">
        <f t="shared" si="32"/>
        <v>-0.32323232323232298</v>
      </c>
      <c r="J279" s="58" t="s">
        <v>41</v>
      </c>
    </row>
    <row r="280" spans="2:10" x14ac:dyDescent="0.25">
      <c r="B280" s="10">
        <v>41655</v>
      </c>
      <c r="C280" s="13" t="s">
        <v>96</v>
      </c>
      <c r="D280" s="16">
        <v>2.4</v>
      </c>
      <c r="E280" s="16">
        <v>1.42</v>
      </c>
      <c r="F280" s="12">
        <v>41659</v>
      </c>
      <c r="G280" s="19">
        <v>3.05</v>
      </c>
      <c r="H280" s="18">
        <f t="shared" si="31"/>
        <v>0.27083333333333326</v>
      </c>
      <c r="I280" s="76">
        <f t="shared" si="32"/>
        <v>0.66326530612244894</v>
      </c>
    </row>
    <row r="281" spans="2:10" x14ac:dyDescent="0.25">
      <c r="B281" s="10">
        <v>41655</v>
      </c>
      <c r="C281" s="13" t="s">
        <v>92</v>
      </c>
      <c r="D281" s="16">
        <v>2.9</v>
      </c>
      <c r="E281" s="16">
        <v>1.61</v>
      </c>
      <c r="F281" s="12">
        <v>41660</v>
      </c>
      <c r="G281" s="19">
        <v>3.32</v>
      </c>
      <c r="H281" s="18">
        <f t="shared" si="31"/>
        <v>0.14482758620689662</v>
      </c>
      <c r="I281" s="76">
        <f t="shared" si="32"/>
        <v>0.32558139534883718</v>
      </c>
    </row>
    <row r="282" spans="2:10" x14ac:dyDescent="0.25">
      <c r="B282" s="10">
        <v>41654</v>
      </c>
      <c r="C282" s="13" t="s">
        <v>87</v>
      </c>
      <c r="D282" s="16">
        <v>4.28</v>
      </c>
      <c r="E282" s="16">
        <v>2.1800000000000002</v>
      </c>
      <c r="F282" s="12">
        <v>41662</v>
      </c>
      <c r="G282" s="25">
        <v>5.69</v>
      </c>
      <c r="H282" s="18">
        <f t="shared" si="31"/>
        <v>0.32943925233644866</v>
      </c>
      <c r="I282" s="76">
        <f t="shared" si="32"/>
        <v>0.67142857142857149</v>
      </c>
      <c r="J282" s="58" t="s">
        <v>41</v>
      </c>
    </row>
    <row r="283" spans="2:10" x14ac:dyDescent="0.25">
      <c r="B283" s="10">
        <v>41662</v>
      </c>
      <c r="C283" s="13" t="s">
        <v>102</v>
      </c>
      <c r="D283" s="16">
        <v>2.02</v>
      </c>
      <c r="E283" s="16">
        <v>1.25</v>
      </c>
      <c r="F283" s="12">
        <v>41663</v>
      </c>
      <c r="G283" s="25">
        <v>2.68</v>
      </c>
      <c r="H283" s="18">
        <f t="shared" si="31"/>
        <v>0.3267326732673268</v>
      </c>
      <c r="I283" s="76">
        <f t="shared" si="32"/>
        <v>0.85714285714285732</v>
      </c>
      <c r="J283" s="58" t="s">
        <v>41</v>
      </c>
    </row>
    <row r="284" spans="2:10" x14ac:dyDescent="0.25">
      <c r="B284" s="10">
        <v>41662</v>
      </c>
      <c r="C284" s="13" t="s">
        <v>107</v>
      </c>
      <c r="D284" s="16">
        <v>2.0499999999999998</v>
      </c>
      <c r="E284" s="16">
        <v>1.25</v>
      </c>
      <c r="F284" s="12">
        <v>41663</v>
      </c>
      <c r="G284" s="25">
        <v>3.06</v>
      </c>
      <c r="H284" s="18">
        <f t="shared" si="31"/>
        <v>0.49268292682926851</v>
      </c>
      <c r="I284" s="76">
        <f t="shared" si="32"/>
        <v>1.2625000000000006</v>
      </c>
      <c r="J284" s="58" t="s">
        <v>41</v>
      </c>
    </row>
    <row r="285" spans="2:10" x14ac:dyDescent="0.25">
      <c r="B285" s="10">
        <v>41666</v>
      </c>
      <c r="C285" s="13" t="s">
        <v>102</v>
      </c>
      <c r="D285" s="16">
        <v>2.5</v>
      </c>
      <c r="E285" s="16">
        <v>1.89</v>
      </c>
      <c r="F285" s="12">
        <v>41667</v>
      </c>
      <c r="G285" s="25">
        <v>2.19</v>
      </c>
      <c r="H285" s="18">
        <f t="shared" si="31"/>
        <v>-0.124</v>
      </c>
      <c r="I285" s="76">
        <f t="shared" si="32"/>
        <v>-0.50819672131147542</v>
      </c>
      <c r="J285" s="58" t="s">
        <v>41</v>
      </c>
    </row>
    <row r="286" spans="2:10" x14ac:dyDescent="0.25">
      <c r="B286" s="10">
        <v>41667</v>
      </c>
      <c r="C286" s="13" t="s">
        <v>115</v>
      </c>
      <c r="D286" s="16">
        <v>3.38</v>
      </c>
      <c r="E286" s="16">
        <v>1.81</v>
      </c>
      <c r="F286" s="12">
        <v>41668</v>
      </c>
      <c r="G286" s="25">
        <v>3.51</v>
      </c>
      <c r="H286" s="18">
        <f t="shared" si="31"/>
        <v>3.8461538461538325E-2</v>
      </c>
      <c r="I286" s="76">
        <f t="shared" si="32"/>
        <v>8.2802547770700577E-2</v>
      </c>
      <c r="J286" s="58" t="s">
        <v>41</v>
      </c>
    </row>
    <row r="287" spans="2:10" x14ac:dyDescent="0.25">
      <c r="B287" s="10">
        <v>41666</v>
      </c>
      <c r="C287" s="13" t="s">
        <v>112</v>
      </c>
      <c r="D287" s="16">
        <v>3.73</v>
      </c>
      <c r="E287" s="16">
        <v>2.1</v>
      </c>
      <c r="F287" s="12">
        <v>41669</v>
      </c>
      <c r="G287" s="25">
        <v>3.67</v>
      </c>
      <c r="H287" s="18">
        <f t="shared" si="31"/>
        <v>-1.6085790884718509E-2</v>
      </c>
      <c r="I287" s="76">
        <f t="shared" si="32"/>
        <v>-3.6809815950920283E-2</v>
      </c>
      <c r="J287" s="58" t="s">
        <v>41</v>
      </c>
    </row>
    <row r="288" spans="2:10" x14ac:dyDescent="0.25">
      <c r="B288" s="10">
        <v>41668</v>
      </c>
      <c r="C288" s="13" t="s">
        <v>121</v>
      </c>
      <c r="D288" s="16">
        <v>14.35</v>
      </c>
      <c r="E288" s="16">
        <v>7.76</v>
      </c>
      <c r="F288" s="12">
        <v>41669</v>
      </c>
      <c r="G288" s="25">
        <v>16.46</v>
      </c>
      <c r="H288" s="18">
        <f t="shared" si="31"/>
        <v>0.14703832752613244</v>
      </c>
      <c r="I288" s="76">
        <f t="shared" si="32"/>
        <v>0.32018209408194254</v>
      </c>
      <c r="J288" s="58" t="s">
        <v>41</v>
      </c>
    </row>
    <row r="289" spans="2:10" x14ac:dyDescent="0.25">
      <c r="B289" s="10">
        <v>41670</v>
      </c>
      <c r="C289" s="13" t="s">
        <v>125</v>
      </c>
      <c r="D289" s="16">
        <v>4.53</v>
      </c>
      <c r="E289" s="16">
        <v>2.0099999999999998</v>
      </c>
      <c r="F289" s="12">
        <v>41642</v>
      </c>
      <c r="G289" s="25">
        <v>5.3</v>
      </c>
      <c r="H289" s="18">
        <f t="shared" si="31"/>
        <v>0.16997792494481234</v>
      </c>
      <c r="I289" s="76">
        <f>(G289-D289)/(D289-E289)/2</f>
        <v>0.15277777777777765</v>
      </c>
      <c r="J289" s="58" t="s">
        <v>41</v>
      </c>
    </row>
    <row r="290" spans="2:10" x14ac:dyDescent="0.25">
      <c r="B290" s="10">
        <v>41674</v>
      </c>
      <c r="C290" s="13" t="s">
        <v>136</v>
      </c>
      <c r="D290" s="16">
        <v>3.89</v>
      </c>
      <c r="E290" s="16">
        <v>2</v>
      </c>
      <c r="F290" s="12">
        <v>41675</v>
      </c>
      <c r="G290" s="25">
        <v>3.21</v>
      </c>
      <c r="H290" s="18">
        <f t="shared" si="31"/>
        <v>-0.17480719794344479</v>
      </c>
      <c r="I290" s="76">
        <f t="shared" ref="I290:I308" si="33">(G290-D290)/(D290-E290)</f>
        <v>-0.35978835978835982</v>
      </c>
      <c r="J290" s="58" t="s">
        <v>41</v>
      </c>
    </row>
    <row r="291" spans="2:10" x14ac:dyDescent="0.25">
      <c r="B291" s="10">
        <v>41673</v>
      </c>
      <c r="C291" s="13" t="s">
        <v>131</v>
      </c>
      <c r="D291" s="16">
        <v>3.36</v>
      </c>
      <c r="E291" s="16">
        <v>1.94</v>
      </c>
      <c r="F291" s="12">
        <v>41676</v>
      </c>
      <c r="G291" s="25">
        <v>2.82</v>
      </c>
      <c r="H291" s="18">
        <f t="shared" si="31"/>
        <v>-0.1607142857142857</v>
      </c>
      <c r="I291" s="76">
        <f t="shared" si="33"/>
        <v>-0.38028169014084512</v>
      </c>
      <c r="J291" s="58" t="s">
        <v>41</v>
      </c>
    </row>
    <row r="292" spans="2:10" x14ac:dyDescent="0.25">
      <c r="B292" s="10">
        <v>41676</v>
      </c>
      <c r="C292" s="13" t="s">
        <v>140</v>
      </c>
      <c r="D292" s="16">
        <v>2.61</v>
      </c>
      <c r="E292" s="16">
        <v>1.46</v>
      </c>
      <c r="F292" s="12">
        <v>41677</v>
      </c>
      <c r="G292" s="25">
        <v>2.11</v>
      </c>
      <c r="H292" s="18">
        <f t="shared" si="31"/>
        <v>-0.1915708812260537</v>
      </c>
      <c r="I292" s="76">
        <f t="shared" si="33"/>
        <v>-0.43478260869565222</v>
      </c>
      <c r="J292" s="58" t="s">
        <v>41</v>
      </c>
    </row>
    <row r="293" spans="2:10" x14ac:dyDescent="0.25">
      <c r="B293" s="10">
        <v>41680</v>
      </c>
      <c r="C293" s="13" t="s">
        <v>147</v>
      </c>
      <c r="D293" s="16">
        <v>3.36</v>
      </c>
      <c r="E293" s="16">
        <v>1.87</v>
      </c>
      <c r="F293" s="12">
        <v>41681</v>
      </c>
      <c r="G293" s="25">
        <v>2.2200000000000002</v>
      </c>
      <c r="H293" s="18">
        <f t="shared" si="31"/>
        <v>-0.33928571428571419</v>
      </c>
      <c r="I293" s="76">
        <f t="shared" si="33"/>
        <v>-0.76510067114093949</v>
      </c>
      <c r="J293" s="58" t="s">
        <v>41</v>
      </c>
    </row>
    <row r="294" spans="2:10" x14ac:dyDescent="0.25">
      <c r="B294" s="10">
        <v>41683</v>
      </c>
      <c r="C294" s="13" t="s">
        <v>157</v>
      </c>
      <c r="D294" s="16">
        <v>1.95</v>
      </c>
      <c r="E294" s="16">
        <v>1.21</v>
      </c>
      <c r="F294" s="12">
        <v>41687</v>
      </c>
      <c r="G294" s="25">
        <v>1.92</v>
      </c>
      <c r="H294" s="18">
        <f t="shared" si="31"/>
        <v>-1.5384615384615441E-2</v>
      </c>
      <c r="I294" s="76">
        <f t="shared" si="33"/>
        <v>-4.0540540540540577E-2</v>
      </c>
      <c r="J294" s="58" t="s">
        <v>41</v>
      </c>
    </row>
    <row r="295" spans="2:10" x14ac:dyDescent="0.25">
      <c r="B295" s="10">
        <v>41682</v>
      </c>
      <c r="C295" s="13" t="s">
        <v>153</v>
      </c>
      <c r="D295" s="16">
        <v>3.82</v>
      </c>
      <c r="E295" s="16">
        <v>2.5299999999999998</v>
      </c>
      <c r="F295" s="12">
        <v>41687</v>
      </c>
      <c r="G295" s="25">
        <v>4.7300000000000004</v>
      </c>
      <c r="H295" s="18">
        <f t="shared" si="31"/>
        <v>0.23821989528795817</v>
      </c>
      <c r="I295" s="76">
        <f t="shared" si="33"/>
        <v>0.70542635658914776</v>
      </c>
      <c r="J295" s="58" t="s">
        <v>41</v>
      </c>
    </row>
    <row r="296" spans="2:10" x14ac:dyDescent="0.25">
      <c r="B296" s="10">
        <v>41689</v>
      </c>
      <c r="C296" s="13" t="s">
        <v>163</v>
      </c>
      <c r="D296" s="16">
        <v>1.79</v>
      </c>
      <c r="E296" s="16">
        <v>1.1200000000000001</v>
      </c>
      <c r="F296" s="12">
        <v>41690</v>
      </c>
      <c r="G296" s="25">
        <v>1.43</v>
      </c>
      <c r="H296" s="18">
        <f t="shared" si="31"/>
        <v>-0.2011173184357542</v>
      </c>
      <c r="I296" s="76">
        <f t="shared" si="33"/>
        <v>-0.53731343283582111</v>
      </c>
      <c r="J296" s="58" t="s">
        <v>41</v>
      </c>
    </row>
    <row r="297" spans="2:10" x14ac:dyDescent="0.25">
      <c r="B297" s="10">
        <v>41688</v>
      </c>
      <c r="C297" s="13" t="s">
        <v>161</v>
      </c>
      <c r="D297" s="16">
        <v>2.2000000000000002</v>
      </c>
      <c r="E297" s="16">
        <v>1.28</v>
      </c>
      <c r="F297" s="12">
        <v>41690</v>
      </c>
      <c r="G297" s="25">
        <v>2.37</v>
      </c>
      <c r="H297" s="18">
        <f t="shared" si="31"/>
        <v>7.727272727272716E-2</v>
      </c>
      <c r="I297" s="76">
        <f t="shared" si="33"/>
        <v>0.18478260869565208</v>
      </c>
      <c r="J297" s="58" t="s">
        <v>41</v>
      </c>
    </row>
    <row r="298" spans="2:10" x14ac:dyDescent="0.25">
      <c r="B298" s="10">
        <v>41694</v>
      </c>
      <c r="C298" s="13" t="s">
        <v>168</v>
      </c>
      <c r="D298" s="16">
        <v>2.8</v>
      </c>
      <c r="E298" s="16">
        <v>1.62</v>
      </c>
      <c r="F298" s="12">
        <v>41696</v>
      </c>
      <c r="G298" s="25">
        <v>2.35</v>
      </c>
      <c r="H298" s="18">
        <f t="shared" si="31"/>
        <v>-0.16071428571428559</v>
      </c>
      <c r="I298" s="76">
        <f t="shared" si="33"/>
        <v>-0.3813559322033897</v>
      </c>
      <c r="J298" s="58" t="s">
        <v>41</v>
      </c>
    </row>
    <row r="299" spans="2:10" x14ac:dyDescent="0.25">
      <c r="B299" s="10">
        <v>41697</v>
      </c>
      <c r="C299" s="13" t="s">
        <v>176</v>
      </c>
      <c r="D299" s="16">
        <v>2.85</v>
      </c>
      <c r="E299" s="16">
        <v>1.58</v>
      </c>
      <c r="F299" s="12">
        <v>41698</v>
      </c>
      <c r="G299" s="25">
        <v>2.02</v>
      </c>
      <c r="H299" s="18">
        <f t="shared" si="31"/>
        <v>-0.29122807017543861</v>
      </c>
      <c r="I299" s="76">
        <f t="shared" si="33"/>
        <v>-0.65354330708661423</v>
      </c>
      <c r="J299" s="58" t="s">
        <v>41</v>
      </c>
    </row>
    <row r="300" spans="2:10" x14ac:dyDescent="0.25">
      <c r="B300" s="10">
        <v>41697</v>
      </c>
      <c r="C300" s="13" t="s">
        <v>174</v>
      </c>
      <c r="D300" s="16">
        <v>3.86</v>
      </c>
      <c r="E300" s="16">
        <v>2.2400000000000002</v>
      </c>
      <c r="F300" s="12">
        <v>41698</v>
      </c>
      <c r="G300" s="25">
        <v>3.1</v>
      </c>
      <c r="H300" s="18">
        <f t="shared" si="31"/>
        <v>-0.19689119170984448</v>
      </c>
      <c r="I300" s="76">
        <f t="shared" si="33"/>
        <v>-0.46913580246913578</v>
      </c>
      <c r="J300" s="58" t="s">
        <v>41</v>
      </c>
    </row>
    <row r="301" spans="2:10" x14ac:dyDescent="0.25">
      <c r="B301" s="10">
        <v>41704</v>
      </c>
      <c r="C301" s="13" t="s">
        <v>189</v>
      </c>
      <c r="D301" s="16">
        <v>2.59</v>
      </c>
      <c r="E301" s="16">
        <v>1.37</v>
      </c>
      <c r="F301" s="12">
        <v>41705</v>
      </c>
      <c r="G301" s="25">
        <v>2.75</v>
      </c>
      <c r="H301" s="18">
        <f t="shared" si="31"/>
        <v>6.1776061776061875E-2</v>
      </c>
      <c r="I301" s="76">
        <f t="shared" si="33"/>
        <v>0.1311475409836067</v>
      </c>
      <c r="J301" s="58" t="s">
        <v>41</v>
      </c>
    </row>
    <row r="302" spans="2:10" x14ac:dyDescent="0.25">
      <c r="B302" s="10">
        <v>41710</v>
      </c>
      <c r="C302" s="13" t="s">
        <v>204</v>
      </c>
      <c r="D302" s="16">
        <v>3.24</v>
      </c>
      <c r="E302" s="16">
        <v>1.69</v>
      </c>
      <c r="F302" s="12">
        <v>41711</v>
      </c>
      <c r="G302" s="25">
        <v>2.34</v>
      </c>
      <c r="H302" s="18">
        <f t="shared" si="31"/>
        <v>-0.2777777777777779</v>
      </c>
      <c r="I302" s="76">
        <f t="shared" si="33"/>
        <v>-0.58064516129032273</v>
      </c>
      <c r="J302" s="58" t="s">
        <v>41</v>
      </c>
    </row>
    <row r="303" spans="2:10" x14ac:dyDescent="0.25">
      <c r="B303" s="10">
        <v>41705</v>
      </c>
      <c r="C303" s="13" t="s">
        <v>191</v>
      </c>
      <c r="D303" s="16">
        <v>2.31</v>
      </c>
      <c r="E303" s="16">
        <v>1.22</v>
      </c>
      <c r="F303" s="12">
        <v>41712</v>
      </c>
      <c r="G303" s="25">
        <v>2.61</v>
      </c>
      <c r="H303" s="18">
        <f t="shared" si="31"/>
        <v>0.12987012987012969</v>
      </c>
      <c r="I303" s="76">
        <f t="shared" si="33"/>
        <v>0.27522935779816493</v>
      </c>
      <c r="J303" s="58" t="s">
        <v>41</v>
      </c>
    </row>
    <row r="304" spans="2:10" x14ac:dyDescent="0.25">
      <c r="B304" s="10">
        <v>41712</v>
      </c>
      <c r="C304" s="13" t="s">
        <v>208</v>
      </c>
      <c r="D304" s="16">
        <v>1.68</v>
      </c>
      <c r="E304" s="16">
        <v>0.96</v>
      </c>
      <c r="F304" s="12">
        <v>41717</v>
      </c>
      <c r="G304" s="25">
        <v>1.31</v>
      </c>
      <c r="H304" s="18">
        <f t="shared" si="31"/>
        <v>-0.22023809523809523</v>
      </c>
      <c r="I304" s="76">
        <f t="shared" si="33"/>
        <v>-0.51388888888888873</v>
      </c>
      <c r="J304" s="58" t="s">
        <v>41</v>
      </c>
    </row>
    <row r="305" spans="2:10" x14ac:dyDescent="0.25">
      <c r="B305" s="10" t="s">
        <v>216</v>
      </c>
      <c r="C305" s="13" t="s">
        <v>217</v>
      </c>
      <c r="D305" s="16">
        <v>2.6</v>
      </c>
      <c r="E305" s="16">
        <v>1.44</v>
      </c>
      <c r="F305" s="12">
        <v>41722</v>
      </c>
      <c r="G305" s="25">
        <v>1.83</v>
      </c>
      <c r="H305" s="18">
        <f t="shared" si="31"/>
        <v>-0.2961538461538461</v>
      </c>
      <c r="I305" s="76">
        <f t="shared" si="33"/>
        <v>-0.6637931034482758</v>
      </c>
      <c r="J305" s="58" t="s">
        <v>41</v>
      </c>
    </row>
    <row r="306" spans="2:10" x14ac:dyDescent="0.25">
      <c r="B306" s="10">
        <v>41718</v>
      </c>
      <c r="C306" s="13" t="s">
        <v>220</v>
      </c>
      <c r="D306" s="16">
        <v>2.68</v>
      </c>
      <c r="E306" s="16">
        <v>1.55</v>
      </c>
      <c r="F306" s="12">
        <v>41723</v>
      </c>
      <c r="G306" s="19">
        <v>2.25</v>
      </c>
      <c r="H306" s="18">
        <f t="shared" si="31"/>
        <v>-0.16044776119402993</v>
      </c>
      <c r="I306" s="76">
        <f t="shared" si="33"/>
        <v>-0.38053097345132753</v>
      </c>
    </row>
    <row r="307" spans="2:10" x14ac:dyDescent="0.25">
      <c r="B307" s="10" t="s">
        <v>224</v>
      </c>
      <c r="C307" s="13" t="s">
        <v>236</v>
      </c>
      <c r="D307" s="16">
        <v>4.4249999999999998</v>
      </c>
      <c r="E307" s="16">
        <v>2.12</v>
      </c>
      <c r="F307" s="12">
        <v>41726</v>
      </c>
      <c r="G307" s="19">
        <v>6.68</v>
      </c>
      <c r="H307" s="18">
        <f t="shared" ref="H307:H331" si="34">(G307/D307-1)</f>
        <v>0.50960451977401133</v>
      </c>
      <c r="I307" s="76">
        <f t="shared" si="33"/>
        <v>0.97830802603036882</v>
      </c>
    </row>
    <row r="308" spans="2:10" x14ac:dyDescent="0.25">
      <c r="B308" s="10" t="s">
        <v>228</v>
      </c>
      <c r="C308" s="13" t="s">
        <v>229</v>
      </c>
      <c r="D308" s="16">
        <v>3.35</v>
      </c>
      <c r="E308" s="16">
        <v>1.69</v>
      </c>
      <c r="F308" s="12">
        <v>41726</v>
      </c>
      <c r="G308" s="19">
        <v>4.49</v>
      </c>
      <c r="H308" s="18">
        <f t="shared" si="34"/>
        <v>0.34029850746268653</v>
      </c>
      <c r="I308" s="76">
        <f t="shared" si="33"/>
        <v>0.68674698795180722</v>
      </c>
    </row>
    <row r="309" spans="2:10" x14ac:dyDescent="0.25">
      <c r="B309" s="10">
        <v>41724</v>
      </c>
      <c r="C309" s="13" t="s">
        <v>231</v>
      </c>
      <c r="D309" s="16">
        <v>2.15</v>
      </c>
      <c r="E309" s="16">
        <v>1.27</v>
      </c>
      <c r="F309" s="12">
        <v>41726</v>
      </c>
      <c r="G309" s="19">
        <v>3.03</v>
      </c>
      <c r="H309" s="18">
        <f t="shared" si="34"/>
        <v>0.40930232558139523</v>
      </c>
      <c r="I309" s="76">
        <f>(G309-D309)/(D309-E309)/2</f>
        <v>0.5</v>
      </c>
    </row>
    <row r="310" spans="2:10" x14ac:dyDescent="0.25">
      <c r="B310" s="10">
        <v>41729</v>
      </c>
      <c r="C310" s="13" t="s">
        <v>376</v>
      </c>
      <c r="D310" s="16">
        <v>4.0599999999999996</v>
      </c>
      <c r="E310" s="16">
        <v>2.57</v>
      </c>
      <c r="F310" s="12">
        <v>41731</v>
      </c>
      <c r="G310" s="19">
        <v>3.7</v>
      </c>
      <c r="H310" s="18">
        <f t="shared" si="34"/>
        <v>-8.8669950738916148E-2</v>
      </c>
      <c r="I310" s="76">
        <f>(G310-D310)/(D310-E310)</f>
        <v>-0.24161073825503321</v>
      </c>
    </row>
    <row r="311" spans="2:10" x14ac:dyDescent="0.25">
      <c r="B311" s="10">
        <v>41725</v>
      </c>
      <c r="C311" s="13" t="s">
        <v>235</v>
      </c>
      <c r="D311" s="16">
        <v>2.0099999999999998</v>
      </c>
      <c r="E311" s="16">
        <v>1.1299999999999999</v>
      </c>
      <c r="F311" s="12">
        <v>41731</v>
      </c>
      <c r="G311" s="19">
        <v>1.82</v>
      </c>
      <c r="H311" s="18">
        <f t="shared" si="34"/>
        <v>-9.4527363184079505E-2</v>
      </c>
      <c r="I311" s="76">
        <f>(G311-D311)/(D311-E311)</f>
        <v>-0.21590909090909063</v>
      </c>
    </row>
    <row r="312" spans="2:10" x14ac:dyDescent="0.25">
      <c r="B312" s="10">
        <v>41737</v>
      </c>
      <c r="C312" s="13" t="s">
        <v>254</v>
      </c>
      <c r="D312" s="16">
        <v>1.98</v>
      </c>
      <c r="E312" s="16">
        <v>1.27</v>
      </c>
      <c r="F312" s="12">
        <v>41738</v>
      </c>
      <c r="G312" s="19">
        <v>2.12</v>
      </c>
      <c r="H312" s="18">
        <f t="shared" si="34"/>
        <v>7.0707070707070718E-2</v>
      </c>
      <c r="I312" s="76">
        <f>(G312-D312)/(D312-E312)</f>
        <v>0.19718309859154948</v>
      </c>
    </row>
    <row r="313" spans="2:10" x14ac:dyDescent="0.25">
      <c r="B313" s="10">
        <v>41729</v>
      </c>
      <c r="C313" s="13" t="s">
        <v>240</v>
      </c>
      <c r="D313" s="16">
        <v>2.17</v>
      </c>
      <c r="E313" s="16">
        <v>1.32</v>
      </c>
      <c r="F313" s="12">
        <v>41738</v>
      </c>
      <c r="G313" s="19">
        <v>3.12</v>
      </c>
      <c r="H313" s="18">
        <f t="shared" si="34"/>
        <v>0.43778801843317972</v>
      </c>
      <c r="I313" s="76">
        <f>(G313-D313)/(D313-E313)</f>
        <v>1.1176470588235299</v>
      </c>
    </row>
    <row r="314" spans="2:10" x14ac:dyDescent="0.25">
      <c r="B314" s="10">
        <v>41739</v>
      </c>
      <c r="C314" s="13" t="s">
        <v>261</v>
      </c>
      <c r="D314" s="16">
        <v>4.33</v>
      </c>
      <c r="E314" s="16">
        <v>2.52</v>
      </c>
      <c r="F314" s="12">
        <v>41745</v>
      </c>
      <c r="G314" s="19">
        <v>4.03</v>
      </c>
      <c r="H314" s="18">
        <f t="shared" si="34"/>
        <v>-6.9284064665126932E-2</v>
      </c>
      <c r="I314" s="76">
        <f>(G314-D314)/(D314-E314)/2</f>
        <v>-8.2872928176795535E-2</v>
      </c>
    </row>
    <row r="315" spans="2:10" x14ac:dyDescent="0.25">
      <c r="B315" s="10">
        <v>41739</v>
      </c>
      <c r="C315" s="13" t="s">
        <v>262</v>
      </c>
      <c r="D315" s="16">
        <v>3.09</v>
      </c>
      <c r="E315" s="16">
        <v>1.86</v>
      </c>
      <c r="F315" s="12">
        <v>41745</v>
      </c>
      <c r="G315" s="19">
        <v>2.7</v>
      </c>
      <c r="H315" s="18">
        <f t="shared" si="34"/>
        <v>-0.12621359223300965</v>
      </c>
      <c r="I315" s="76">
        <f>(G315-D315)/(D315-E315)/2</f>
        <v>-0.15853658536585355</v>
      </c>
    </row>
    <row r="316" spans="2:10" x14ac:dyDescent="0.25">
      <c r="B316" s="10">
        <v>41745</v>
      </c>
      <c r="C316" s="13" t="s">
        <v>269</v>
      </c>
      <c r="D316" s="16">
        <v>2.52</v>
      </c>
      <c r="E316" s="16">
        <v>1.6</v>
      </c>
      <c r="F316" s="12">
        <v>41752</v>
      </c>
      <c r="G316" s="25">
        <v>2.33</v>
      </c>
      <c r="H316" s="18">
        <f t="shared" si="34"/>
        <v>-7.5396825396825351E-2</v>
      </c>
      <c r="I316" s="76">
        <f t="shared" ref="I316:I372" si="35">(G316-D316)/(D316-E316)</f>
        <v>-0.20652173913043473</v>
      </c>
      <c r="J316" s="58" t="s">
        <v>41</v>
      </c>
    </row>
    <row r="317" spans="2:10" x14ac:dyDescent="0.25">
      <c r="B317" s="10">
        <v>41738</v>
      </c>
      <c r="C317" s="13" t="s">
        <v>255</v>
      </c>
      <c r="D317" s="16">
        <v>3.25</v>
      </c>
      <c r="E317" s="16">
        <v>1.85</v>
      </c>
      <c r="F317" s="12">
        <v>41752</v>
      </c>
      <c r="G317" s="25">
        <v>3.38</v>
      </c>
      <c r="H317" s="18">
        <f t="shared" si="34"/>
        <v>4.0000000000000036E-2</v>
      </c>
      <c r="I317" s="76">
        <f t="shared" si="35"/>
        <v>9.2857142857142791E-2</v>
      </c>
      <c r="J317" s="58" t="s">
        <v>41</v>
      </c>
    </row>
    <row r="318" spans="2:10" x14ac:dyDescent="0.25">
      <c r="B318" s="10">
        <v>41753</v>
      </c>
      <c r="C318" s="13" t="s">
        <v>276</v>
      </c>
      <c r="D318" s="16">
        <v>1.39</v>
      </c>
      <c r="E318" s="16">
        <v>0.9</v>
      </c>
      <c r="F318" s="12">
        <v>41754</v>
      </c>
      <c r="G318" s="25">
        <v>1.48</v>
      </c>
      <c r="H318" s="18">
        <f t="shared" si="34"/>
        <v>6.4748201438848962E-2</v>
      </c>
      <c r="I318" s="76">
        <f t="shared" si="35"/>
        <v>0.18367346938775531</v>
      </c>
      <c r="J318" s="58" t="s">
        <v>41</v>
      </c>
    </row>
    <row r="319" spans="2:10" x14ac:dyDescent="0.25">
      <c r="B319" s="10">
        <v>41753</v>
      </c>
      <c r="C319" s="13" t="s">
        <v>278</v>
      </c>
      <c r="D319" s="16">
        <v>2.57</v>
      </c>
      <c r="E319" s="16">
        <v>1.32</v>
      </c>
      <c r="F319" s="12">
        <v>41754</v>
      </c>
      <c r="G319" s="25">
        <v>2.75</v>
      </c>
      <c r="H319" s="18">
        <f t="shared" si="34"/>
        <v>7.0038910505836549E-2</v>
      </c>
      <c r="I319" s="76">
        <f t="shared" si="35"/>
        <v>0.14400000000000016</v>
      </c>
      <c r="J319" s="58" t="s">
        <v>41</v>
      </c>
    </row>
    <row r="320" spans="2:10" x14ac:dyDescent="0.25">
      <c r="B320" s="10">
        <v>41758</v>
      </c>
      <c r="C320" s="13" t="s">
        <v>285</v>
      </c>
      <c r="D320" s="16">
        <v>1.71</v>
      </c>
      <c r="E320" s="16">
        <v>0.94</v>
      </c>
      <c r="F320" s="12">
        <v>41761</v>
      </c>
      <c r="G320" s="19">
        <v>1.47</v>
      </c>
      <c r="H320" s="18">
        <f t="shared" si="34"/>
        <v>-0.14035087719298245</v>
      </c>
      <c r="I320" s="76">
        <f t="shared" si="35"/>
        <v>-0.31168831168831168</v>
      </c>
    </row>
    <row r="321" spans="2:10" x14ac:dyDescent="0.25">
      <c r="B321" s="10">
        <v>41758</v>
      </c>
      <c r="C321" s="13" t="s">
        <v>284</v>
      </c>
      <c r="D321" s="16">
        <v>1.72</v>
      </c>
      <c r="E321" s="16">
        <v>1.06</v>
      </c>
      <c r="F321" s="12">
        <v>41768</v>
      </c>
      <c r="G321" s="19">
        <v>2.65</v>
      </c>
      <c r="H321" s="18">
        <f t="shared" si="34"/>
        <v>0.54069767441860472</v>
      </c>
      <c r="I321" s="76">
        <f t="shared" si="35"/>
        <v>1.4090909090909092</v>
      </c>
    </row>
    <row r="322" spans="2:10" x14ac:dyDescent="0.25">
      <c r="B322" s="10">
        <v>41768</v>
      </c>
      <c r="C322" s="13" t="s">
        <v>300</v>
      </c>
      <c r="D322" s="16">
        <v>1.91</v>
      </c>
      <c r="E322" s="16">
        <v>1.42</v>
      </c>
      <c r="F322" s="12">
        <v>41772</v>
      </c>
      <c r="G322" s="19">
        <v>1.66</v>
      </c>
      <c r="H322" s="18">
        <f t="shared" si="34"/>
        <v>-0.13089005235602091</v>
      </c>
      <c r="I322" s="76">
        <f t="shared" si="35"/>
        <v>-0.51020408163265307</v>
      </c>
    </row>
    <row r="323" spans="2:10" x14ac:dyDescent="0.25">
      <c r="B323" s="10">
        <v>41765</v>
      </c>
      <c r="C323" s="13" t="s">
        <v>296</v>
      </c>
      <c r="D323" s="16">
        <v>2.4900000000000002</v>
      </c>
      <c r="E323" s="16">
        <v>1.33</v>
      </c>
      <c r="F323" s="12">
        <v>41774</v>
      </c>
      <c r="G323" s="19">
        <v>2.66</v>
      </c>
      <c r="H323" s="18">
        <f t="shared" si="34"/>
        <v>6.8273092369477872E-2</v>
      </c>
      <c r="I323" s="76">
        <f t="shared" si="35"/>
        <v>0.14655172413793097</v>
      </c>
    </row>
    <row r="324" spans="2:10" x14ac:dyDescent="0.25">
      <c r="B324" s="10">
        <v>41772</v>
      </c>
      <c r="C324" s="13" t="s">
        <v>306</v>
      </c>
      <c r="D324" s="16">
        <v>3.44</v>
      </c>
      <c r="E324" s="16">
        <v>2.09</v>
      </c>
      <c r="F324" s="12">
        <v>41780</v>
      </c>
      <c r="G324" s="25">
        <v>4.17</v>
      </c>
      <c r="H324" s="18">
        <f t="shared" si="34"/>
        <v>0.21220930232558133</v>
      </c>
      <c r="I324" s="76">
        <f t="shared" si="35"/>
        <v>0.54074074074074074</v>
      </c>
      <c r="J324" s="58" t="s">
        <v>41</v>
      </c>
    </row>
    <row r="325" spans="2:10" x14ac:dyDescent="0.25">
      <c r="B325" s="10">
        <v>41779</v>
      </c>
      <c r="C325" s="13" t="s">
        <v>323</v>
      </c>
      <c r="D325" s="16">
        <v>2.41</v>
      </c>
      <c r="E325" s="16">
        <v>1.39</v>
      </c>
      <c r="F325" s="12">
        <v>41781</v>
      </c>
      <c r="G325" s="19">
        <v>2.4300000000000002</v>
      </c>
      <c r="H325" s="18">
        <f t="shared" si="34"/>
        <v>8.2987551867219622E-3</v>
      </c>
      <c r="I325" s="76">
        <f t="shared" si="35"/>
        <v>1.9607843137254916E-2</v>
      </c>
    </row>
    <row r="326" spans="2:10" x14ac:dyDescent="0.25">
      <c r="B326" s="10">
        <v>41780</v>
      </c>
      <c r="C326" s="13" t="s">
        <v>325</v>
      </c>
      <c r="D326" s="16">
        <v>1.62</v>
      </c>
      <c r="E326" s="16">
        <v>1.02</v>
      </c>
      <c r="F326" s="12">
        <v>41781</v>
      </c>
      <c r="G326" s="19">
        <v>1.34</v>
      </c>
      <c r="H326" s="18">
        <f t="shared" si="34"/>
        <v>-0.1728395061728395</v>
      </c>
      <c r="I326" s="76">
        <f t="shared" si="35"/>
        <v>-0.46666666666666662</v>
      </c>
    </row>
    <row r="327" spans="2:10" x14ac:dyDescent="0.25">
      <c r="B327" s="10">
        <v>41785</v>
      </c>
      <c r="C327" s="13" t="s">
        <v>334</v>
      </c>
      <c r="D327" s="16">
        <v>2.48</v>
      </c>
      <c r="E327" s="16">
        <v>1.52</v>
      </c>
      <c r="F327" s="12">
        <v>41787</v>
      </c>
      <c r="G327" s="19">
        <v>2.17</v>
      </c>
      <c r="H327" s="18">
        <f t="shared" si="34"/>
        <v>-0.125</v>
      </c>
      <c r="I327" s="76">
        <f t="shared" si="35"/>
        <v>-0.32291666666666674</v>
      </c>
    </row>
    <row r="328" spans="2:10" x14ac:dyDescent="0.25">
      <c r="B328" s="10">
        <v>41793</v>
      </c>
      <c r="C328" s="13" t="s">
        <v>344</v>
      </c>
      <c r="D328" s="16">
        <v>2.93</v>
      </c>
      <c r="E328" s="16">
        <v>1.71</v>
      </c>
      <c r="F328" s="12">
        <v>41794</v>
      </c>
      <c r="G328" s="19">
        <v>2.87</v>
      </c>
      <c r="H328" s="18">
        <f t="shared" si="34"/>
        <v>-2.0477815699658675E-2</v>
      </c>
      <c r="I328" s="76">
        <f t="shared" si="35"/>
        <v>-4.9180327868852493E-2</v>
      </c>
    </row>
    <row r="329" spans="2:10" x14ac:dyDescent="0.25">
      <c r="B329" s="10">
        <v>41792</v>
      </c>
      <c r="C329" s="13" t="s">
        <v>341</v>
      </c>
      <c r="D329" s="16">
        <v>2.64</v>
      </c>
      <c r="E329" s="16">
        <v>1.48</v>
      </c>
      <c r="F329" s="12">
        <v>41795</v>
      </c>
      <c r="G329" s="19">
        <v>2.06</v>
      </c>
      <c r="H329" s="18">
        <f t="shared" si="34"/>
        <v>-0.21969696969696972</v>
      </c>
      <c r="I329" s="76">
        <f t="shared" si="35"/>
        <v>-0.5</v>
      </c>
    </row>
    <row r="330" spans="2:10" x14ac:dyDescent="0.25">
      <c r="B330" s="10">
        <v>41794</v>
      </c>
      <c r="C330" s="13" t="s">
        <v>346</v>
      </c>
      <c r="D330" s="16">
        <v>3.2</v>
      </c>
      <c r="E330" s="16">
        <v>2.04</v>
      </c>
      <c r="F330" s="12">
        <v>41801</v>
      </c>
      <c r="G330" s="19">
        <v>3.38</v>
      </c>
      <c r="H330" s="18">
        <f t="shared" si="34"/>
        <v>5.6249999999999911E-2</v>
      </c>
      <c r="I330" s="76">
        <f t="shared" si="35"/>
        <v>0.15517241379310318</v>
      </c>
    </row>
    <row r="331" spans="2:10" x14ac:dyDescent="0.25">
      <c r="B331" s="10">
        <v>41802</v>
      </c>
      <c r="C331" s="13" t="s">
        <v>364</v>
      </c>
      <c r="D331" s="16">
        <v>2.2200000000000002</v>
      </c>
      <c r="E331" s="16">
        <v>1.41</v>
      </c>
      <c r="F331" s="12">
        <v>41803</v>
      </c>
      <c r="G331" s="19">
        <v>2.27</v>
      </c>
      <c r="H331" s="18">
        <f t="shared" si="34"/>
        <v>2.2522522522522515E-2</v>
      </c>
      <c r="I331" s="76">
        <f t="shared" si="35"/>
        <v>6.1728395061728156E-2</v>
      </c>
    </row>
    <row r="332" spans="2:10" x14ac:dyDescent="0.25">
      <c r="B332" s="10">
        <v>41801</v>
      </c>
      <c r="C332" s="13" t="s">
        <v>361</v>
      </c>
      <c r="D332" s="16">
        <v>2.68</v>
      </c>
      <c r="E332" s="16">
        <v>1.49</v>
      </c>
      <c r="F332" s="12">
        <v>41806</v>
      </c>
      <c r="G332" s="19">
        <v>2.68</v>
      </c>
      <c r="H332" s="18">
        <f t="shared" ref="H332:H351" si="36">(G332/D332-1)</f>
        <v>0</v>
      </c>
      <c r="I332" s="76">
        <f t="shared" si="35"/>
        <v>0</v>
      </c>
    </row>
    <row r="333" spans="2:10" x14ac:dyDescent="0.25">
      <c r="B333" s="10">
        <v>41814</v>
      </c>
      <c r="C333" s="13" t="s">
        <v>377</v>
      </c>
      <c r="D333" s="16">
        <v>2.3199999999999998</v>
      </c>
      <c r="E333" s="16">
        <v>1.36</v>
      </c>
      <c r="F333" s="12">
        <v>41816</v>
      </c>
      <c r="G333" s="19">
        <v>2.33</v>
      </c>
      <c r="H333" s="18">
        <f t="shared" si="36"/>
        <v>4.3103448275862988E-3</v>
      </c>
      <c r="I333" s="76">
        <f t="shared" si="35"/>
        <v>1.0416666666666911E-2</v>
      </c>
    </row>
    <row r="334" spans="2:10" x14ac:dyDescent="0.25">
      <c r="B334" s="10">
        <v>41815</v>
      </c>
      <c r="C334" s="13" t="s">
        <v>380</v>
      </c>
      <c r="D334" s="16">
        <v>2.36</v>
      </c>
      <c r="E334" s="16">
        <v>1.22</v>
      </c>
      <c r="F334" s="12">
        <v>41816</v>
      </c>
      <c r="G334" s="25">
        <v>1.81</v>
      </c>
      <c r="H334" s="18">
        <f t="shared" si="36"/>
        <v>-0.23305084745762705</v>
      </c>
      <c r="I334" s="76">
        <f t="shared" si="35"/>
        <v>-0.48245614035087708</v>
      </c>
      <c r="J334" s="58" t="s">
        <v>41</v>
      </c>
    </row>
    <row r="335" spans="2:10" x14ac:dyDescent="0.25">
      <c r="B335" s="10">
        <v>41823</v>
      </c>
      <c r="C335" s="13" t="s">
        <v>390</v>
      </c>
      <c r="D335" s="16">
        <v>3.16</v>
      </c>
      <c r="E335" s="16">
        <v>1.86</v>
      </c>
      <c r="F335" s="12">
        <v>41829</v>
      </c>
      <c r="G335" s="25">
        <v>3.06</v>
      </c>
      <c r="H335" s="18">
        <f t="shared" si="36"/>
        <v>-3.1645569620253222E-2</v>
      </c>
      <c r="I335" s="76">
        <f t="shared" si="35"/>
        <v>-7.6923076923076983E-2</v>
      </c>
      <c r="J335" s="58" t="s">
        <v>41</v>
      </c>
    </row>
    <row r="336" spans="2:10" x14ac:dyDescent="0.25">
      <c r="B336" s="10">
        <v>41828</v>
      </c>
      <c r="C336" s="13" t="s">
        <v>395</v>
      </c>
      <c r="D336" s="16">
        <v>2.98</v>
      </c>
      <c r="E336" s="16">
        <v>1.86</v>
      </c>
      <c r="F336" s="12">
        <v>41830</v>
      </c>
      <c r="G336" s="19">
        <v>2.9</v>
      </c>
      <c r="H336" s="18">
        <f t="shared" si="36"/>
        <v>-2.684563758389269E-2</v>
      </c>
      <c r="I336" s="76">
        <f t="shared" si="35"/>
        <v>-7.1428571428571494E-2</v>
      </c>
    </row>
    <row r="337" spans="2:10" x14ac:dyDescent="0.25">
      <c r="B337" s="10">
        <v>41841</v>
      </c>
      <c r="C337" s="13" t="s">
        <v>404</v>
      </c>
      <c r="D337" s="16">
        <v>2.97</v>
      </c>
      <c r="E337" s="16">
        <v>1.88</v>
      </c>
      <c r="F337" s="12">
        <v>41844</v>
      </c>
      <c r="G337" s="19">
        <v>2.2599999999999998</v>
      </c>
      <c r="H337" s="18">
        <f t="shared" si="36"/>
        <v>-0.23905723905723919</v>
      </c>
      <c r="I337" s="76">
        <f t="shared" si="35"/>
        <v>-0.65137614678899103</v>
      </c>
    </row>
    <row r="338" spans="2:10" x14ac:dyDescent="0.25">
      <c r="B338" s="10">
        <v>41848</v>
      </c>
      <c r="C338" s="13" t="s">
        <v>409</v>
      </c>
      <c r="D338" s="16">
        <v>2.23</v>
      </c>
      <c r="E338" s="16">
        <v>1.2</v>
      </c>
      <c r="F338" s="12">
        <v>41851</v>
      </c>
      <c r="G338" s="19">
        <v>1.64</v>
      </c>
      <c r="H338" s="18">
        <f t="shared" si="36"/>
        <v>-0.26457399103139012</v>
      </c>
      <c r="I338" s="76">
        <f t="shared" si="35"/>
        <v>-0.5728155339805826</v>
      </c>
    </row>
    <row r="339" spans="2:10" x14ac:dyDescent="0.25">
      <c r="B339" s="10">
        <v>41850</v>
      </c>
      <c r="C339" s="13" t="s">
        <v>416</v>
      </c>
      <c r="D339" s="16">
        <v>2.23</v>
      </c>
      <c r="E339" s="16">
        <v>1.43</v>
      </c>
      <c r="F339" s="12">
        <v>41851</v>
      </c>
      <c r="G339" s="25">
        <v>2.35</v>
      </c>
      <c r="H339" s="18">
        <f t="shared" si="36"/>
        <v>5.3811659192825267E-2</v>
      </c>
      <c r="I339" s="76">
        <f t="shared" si="35"/>
        <v>0.15000000000000013</v>
      </c>
      <c r="J339" s="58" t="s">
        <v>41</v>
      </c>
    </row>
    <row r="340" spans="2:10" x14ac:dyDescent="0.25">
      <c r="B340" s="10">
        <v>41852</v>
      </c>
      <c r="C340" s="13" t="s">
        <v>427</v>
      </c>
      <c r="D340" s="16">
        <v>2.86</v>
      </c>
      <c r="E340" s="16">
        <v>1.56</v>
      </c>
      <c r="F340" s="12">
        <v>41857</v>
      </c>
      <c r="G340" s="25">
        <v>2.02</v>
      </c>
      <c r="H340" s="18">
        <f t="shared" si="36"/>
        <v>-0.29370629370629364</v>
      </c>
      <c r="I340" s="76">
        <f t="shared" si="35"/>
        <v>-0.64615384615384608</v>
      </c>
      <c r="J340" s="58" t="s">
        <v>41</v>
      </c>
    </row>
    <row r="341" spans="2:10" x14ac:dyDescent="0.25">
      <c r="B341" s="10">
        <v>41851</v>
      </c>
      <c r="C341" s="13" t="s">
        <v>420</v>
      </c>
      <c r="D341" s="16">
        <v>1.73</v>
      </c>
      <c r="E341" s="16">
        <v>1.1499999999999999</v>
      </c>
      <c r="F341" s="12">
        <v>41857</v>
      </c>
      <c r="G341" s="25">
        <v>1.31</v>
      </c>
      <c r="H341" s="18">
        <f t="shared" si="36"/>
        <v>-0.24277456647398843</v>
      </c>
      <c r="I341" s="76">
        <f t="shared" si="35"/>
        <v>-0.72413793103448254</v>
      </c>
      <c r="J341" s="58" t="s">
        <v>41</v>
      </c>
    </row>
    <row r="342" spans="2:10" x14ac:dyDescent="0.25">
      <c r="B342" s="10">
        <v>41862</v>
      </c>
      <c r="C342" s="13" t="s">
        <v>442</v>
      </c>
      <c r="D342" s="16">
        <v>2.64</v>
      </c>
      <c r="E342" s="16">
        <v>2.02</v>
      </c>
      <c r="F342" s="12">
        <v>41866</v>
      </c>
      <c r="G342" s="25">
        <v>3.23</v>
      </c>
      <c r="H342" s="18">
        <f t="shared" si="36"/>
        <v>0.2234848484848484</v>
      </c>
      <c r="I342" s="76">
        <f t="shared" si="35"/>
        <v>0.95161290322580605</v>
      </c>
      <c r="J342" s="58" t="s">
        <v>41</v>
      </c>
    </row>
    <row r="343" spans="2:10" x14ac:dyDescent="0.25">
      <c r="B343" s="10">
        <v>41865</v>
      </c>
      <c r="C343" s="13" t="s">
        <v>449</v>
      </c>
      <c r="D343" s="16">
        <v>1.84</v>
      </c>
      <c r="E343" s="16">
        <v>0.97</v>
      </c>
      <c r="F343" s="12">
        <v>41870</v>
      </c>
      <c r="G343" s="25">
        <v>1.46</v>
      </c>
      <c r="H343" s="18">
        <f t="shared" si="36"/>
        <v>-0.20652173913043481</v>
      </c>
      <c r="I343" s="76">
        <f t="shared" si="35"/>
        <v>-0.43678160919540238</v>
      </c>
      <c r="J343" s="58" t="s">
        <v>41</v>
      </c>
    </row>
    <row r="344" spans="2:10" x14ac:dyDescent="0.25">
      <c r="B344" s="10">
        <v>41862</v>
      </c>
      <c r="C344" s="13" t="s">
        <v>443</v>
      </c>
      <c r="D344" s="16">
        <v>5.24</v>
      </c>
      <c r="E344" s="16">
        <v>2.02</v>
      </c>
      <c r="F344" s="12">
        <v>41871</v>
      </c>
      <c r="G344" s="25">
        <v>5.29</v>
      </c>
      <c r="H344" s="18">
        <f t="shared" si="36"/>
        <v>9.5419847328244156E-3</v>
      </c>
      <c r="I344" s="76">
        <f t="shared" si="35"/>
        <v>1.5527950310558951E-2</v>
      </c>
      <c r="J344" s="58" t="s">
        <v>41</v>
      </c>
    </row>
    <row r="345" spans="2:10" x14ac:dyDescent="0.25">
      <c r="B345" s="10">
        <v>41877</v>
      </c>
      <c r="C345" s="13" t="s">
        <v>465</v>
      </c>
      <c r="D345" s="16">
        <v>2.37</v>
      </c>
      <c r="E345" s="16">
        <v>1.41</v>
      </c>
      <c r="F345" s="12">
        <v>41878</v>
      </c>
      <c r="G345" s="19">
        <v>2.0099999999999998</v>
      </c>
      <c r="H345" s="18">
        <f t="shared" si="36"/>
        <v>-0.15189873417721533</v>
      </c>
      <c r="I345" s="76">
        <f t="shared" si="35"/>
        <v>-0.37500000000000028</v>
      </c>
    </row>
    <row r="346" spans="2:10" x14ac:dyDescent="0.25">
      <c r="B346" s="10">
        <v>41872</v>
      </c>
      <c r="C346" s="13" t="s">
        <v>457</v>
      </c>
      <c r="D346" s="16">
        <v>2.04</v>
      </c>
      <c r="E346" s="16">
        <v>1.32</v>
      </c>
      <c r="F346" s="12">
        <v>41878</v>
      </c>
      <c r="G346" s="25">
        <v>1.32</v>
      </c>
      <c r="H346" s="18">
        <f t="shared" si="36"/>
        <v>-0.3529411764705882</v>
      </c>
      <c r="I346" s="76">
        <f t="shared" si="35"/>
        <v>-1</v>
      </c>
      <c r="J346" s="58" t="s">
        <v>41</v>
      </c>
    </row>
    <row r="347" spans="2:10" x14ac:dyDescent="0.25">
      <c r="B347" s="10">
        <v>41878</v>
      </c>
      <c r="C347" s="13" t="s">
        <v>467</v>
      </c>
      <c r="D347" s="16">
        <v>2.0499999999999998</v>
      </c>
      <c r="E347" s="16">
        <v>1.2</v>
      </c>
      <c r="F347" s="12">
        <v>41884</v>
      </c>
      <c r="G347" s="25">
        <v>1.85</v>
      </c>
      <c r="H347" s="18">
        <f t="shared" si="36"/>
        <v>-9.7560975609755962E-2</v>
      </c>
      <c r="I347" s="76">
        <f t="shared" si="35"/>
        <v>-0.23529411764705854</v>
      </c>
      <c r="J347" s="58" t="s">
        <v>41</v>
      </c>
    </row>
    <row r="348" spans="2:10" x14ac:dyDescent="0.25">
      <c r="B348" s="10">
        <v>41884</v>
      </c>
      <c r="C348" s="13" t="s">
        <v>476</v>
      </c>
      <c r="D348" s="16">
        <v>1.97</v>
      </c>
      <c r="E348" s="16">
        <v>1.1499999999999999</v>
      </c>
      <c r="F348" s="12">
        <v>41890</v>
      </c>
      <c r="G348" s="25">
        <v>1.8</v>
      </c>
      <c r="H348" s="18">
        <f t="shared" si="36"/>
        <v>-8.6294416243654748E-2</v>
      </c>
      <c r="I348" s="76">
        <f t="shared" si="35"/>
        <v>-0.20731707317073161</v>
      </c>
      <c r="J348" s="58" t="s">
        <v>41</v>
      </c>
    </row>
    <row r="349" spans="2:10" x14ac:dyDescent="0.25">
      <c r="B349" s="10">
        <v>41892</v>
      </c>
      <c r="C349" s="13" t="s">
        <v>489</v>
      </c>
      <c r="D349" s="16">
        <v>3.4</v>
      </c>
      <c r="E349" s="16">
        <v>2.06</v>
      </c>
      <c r="F349" s="12">
        <v>41897</v>
      </c>
      <c r="G349" s="25">
        <v>4.33</v>
      </c>
      <c r="H349" s="18">
        <f t="shared" si="36"/>
        <v>0.27352941176470602</v>
      </c>
      <c r="I349" s="76">
        <f t="shared" si="35"/>
        <v>0.69402985074626888</v>
      </c>
      <c r="J349" s="58" t="s">
        <v>41</v>
      </c>
    </row>
    <row r="350" spans="2:10" x14ac:dyDescent="0.25">
      <c r="B350" s="10">
        <v>41893</v>
      </c>
      <c r="C350" s="13" t="s">
        <v>490</v>
      </c>
      <c r="D350" s="16">
        <v>2.72</v>
      </c>
      <c r="E350" s="16">
        <v>1.5</v>
      </c>
      <c r="F350" s="12">
        <v>41897</v>
      </c>
      <c r="G350" s="25">
        <v>2.9</v>
      </c>
      <c r="H350" s="18">
        <f t="shared" si="36"/>
        <v>6.6176470588235281E-2</v>
      </c>
      <c r="I350" s="76">
        <f t="shared" si="35"/>
        <v>0.14754098360655712</v>
      </c>
      <c r="J350" s="58" t="s">
        <v>41</v>
      </c>
    </row>
    <row r="351" spans="2:10" x14ac:dyDescent="0.25">
      <c r="B351" s="10">
        <v>41897</v>
      </c>
      <c r="C351" s="13" t="s">
        <v>497</v>
      </c>
      <c r="D351" s="16">
        <v>0.83</v>
      </c>
      <c r="E351" s="16">
        <v>0.41</v>
      </c>
      <c r="F351" s="12">
        <v>41899</v>
      </c>
      <c r="G351" s="19">
        <v>0.7</v>
      </c>
      <c r="H351" s="18">
        <f t="shared" si="36"/>
        <v>-0.15662650602409645</v>
      </c>
      <c r="I351" s="76">
        <f t="shared" si="35"/>
        <v>-0.30952380952380953</v>
      </c>
    </row>
    <row r="352" spans="2:10" x14ac:dyDescent="0.25">
      <c r="B352" s="10">
        <v>41897</v>
      </c>
      <c r="C352" s="13" t="s">
        <v>496</v>
      </c>
      <c r="D352" s="16">
        <v>3.65</v>
      </c>
      <c r="E352" s="16">
        <v>1.9</v>
      </c>
      <c r="F352" s="12">
        <v>41901</v>
      </c>
      <c r="G352" s="25">
        <v>4.32</v>
      </c>
      <c r="H352" s="18">
        <f t="shared" ref="H352:H363" si="37">(G352/D352-1)</f>
        <v>0.18356164383561646</v>
      </c>
      <c r="I352" s="76">
        <f t="shared" si="35"/>
        <v>0.38285714285714306</v>
      </c>
      <c r="J352" s="58" t="s">
        <v>41</v>
      </c>
    </row>
    <row r="353" spans="2:10" x14ac:dyDescent="0.25">
      <c r="B353" s="10">
        <v>41905</v>
      </c>
      <c r="C353" s="13" t="s">
        <v>518</v>
      </c>
      <c r="D353" s="16">
        <v>2.85</v>
      </c>
      <c r="E353" s="16">
        <v>1.49</v>
      </c>
      <c r="F353" s="12">
        <v>41906</v>
      </c>
      <c r="G353" s="25">
        <v>2.12</v>
      </c>
      <c r="H353" s="18">
        <f t="shared" si="37"/>
        <v>-0.256140350877193</v>
      </c>
      <c r="I353" s="76">
        <f t="shared" si="35"/>
        <v>-0.53676470588235292</v>
      </c>
      <c r="J353" s="58" t="s">
        <v>41</v>
      </c>
    </row>
    <row r="354" spans="2:10" x14ac:dyDescent="0.25">
      <c r="B354" s="10">
        <v>41905</v>
      </c>
      <c r="C354" s="13" t="s">
        <v>517</v>
      </c>
      <c r="D354" s="16">
        <v>5.99</v>
      </c>
      <c r="E354" s="16">
        <v>3.47</v>
      </c>
      <c r="F354" s="12">
        <v>41908</v>
      </c>
      <c r="G354" s="19">
        <v>5.01</v>
      </c>
      <c r="H354" s="18">
        <f t="shared" si="37"/>
        <v>-0.1636060100166945</v>
      </c>
      <c r="I354" s="76">
        <f t="shared" si="35"/>
        <v>-0.38888888888888906</v>
      </c>
    </row>
    <row r="355" spans="2:10" x14ac:dyDescent="0.25">
      <c r="B355" s="10">
        <v>41908</v>
      </c>
      <c r="C355" s="13" t="s">
        <v>527</v>
      </c>
      <c r="D355" s="16">
        <v>2.2200000000000002</v>
      </c>
      <c r="E355" s="16">
        <v>1.19</v>
      </c>
      <c r="F355" s="12">
        <v>41911</v>
      </c>
      <c r="G355" s="25">
        <v>2.41</v>
      </c>
      <c r="H355" s="18">
        <f t="shared" si="37"/>
        <v>8.55855855855856E-2</v>
      </c>
      <c r="I355" s="76">
        <f t="shared" si="35"/>
        <v>0.18446601941747562</v>
      </c>
      <c r="J355" s="58" t="s">
        <v>41</v>
      </c>
    </row>
    <row r="356" spans="2:10" x14ac:dyDescent="0.25">
      <c r="B356" s="10">
        <v>41918</v>
      </c>
      <c r="C356" s="13" t="s">
        <v>544</v>
      </c>
      <c r="D356" s="16">
        <v>3.21</v>
      </c>
      <c r="E356" s="16">
        <v>2.0299999999999998</v>
      </c>
      <c r="F356" s="12">
        <v>41920</v>
      </c>
      <c r="G356" s="25">
        <v>3.92</v>
      </c>
      <c r="H356" s="18">
        <f t="shared" si="37"/>
        <v>0.22118380062305287</v>
      </c>
      <c r="I356" s="76">
        <f t="shared" si="35"/>
        <v>0.60169491525423713</v>
      </c>
      <c r="J356" s="58" t="s">
        <v>41</v>
      </c>
    </row>
    <row r="357" spans="2:10" x14ac:dyDescent="0.25">
      <c r="B357" s="10">
        <v>41919</v>
      </c>
      <c r="C357" s="13" t="s">
        <v>546</v>
      </c>
      <c r="D357" s="16">
        <v>2.89</v>
      </c>
      <c r="E357" s="16">
        <v>1.74</v>
      </c>
      <c r="F357" s="12">
        <v>41921</v>
      </c>
      <c r="G357" s="25">
        <v>3.32</v>
      </c>
      <c r="H357" s="18">
        <f t="shared" si="37"/>
        <v>0.14878892733563998</v>
      </c>
      <c r="I357" s="76">
        <f t="shared" si="35"/>
        <v>0.3739130434782606</v>
      </c>
      <c r="J357" s="58" t="s">
        <v>41</v>
      </c>
    </row>
    <row r="358" spans="2:10" x14ac:dyDescent="0.25">
      <c r="B358" s="10">
        <v>41920</v>
      </c>
      <c r="C358" s="13" t="s">
        <v>548</v>
      </c>
      <c r="D358" s="16">
        <v>3.02</v>
      </c>
      <c r="E358" s="16">
        <v>1.9</v>
      </c>
      <c r="F358" s="12">
        <v>41921</v>
      </c>
      <c r="G358" s="25">
        <v>2.95</v>
      </c>
      <c r="H358" s="18">
        <f t="shared" si="37"/>
        <v>-2.3178807947019764E-2</v>
      </c>
      <c r="I358" s="76">
        <f t="shared" si="35"/>
        <v>-6.2499999999999854E-2</v>
      </c>
      <c r="J358" s="58" t="s">
        <v>41</v>
      </c>
    </row>
    <row r="359" spans="2:10" x14ac:dyDescent="0.25">
      <c r="B359" s="10">
        <v>41925</v>
      </c>
      <c r="C359" s="13" t="s">
        <v>558</v>
      </c>
      <c r="D359" s="16">
        <v>3.57</v>
      </c>
      <c r="E359" s="16">
        <v>2.16</v>
      </c>
      <c r="F359" s="12">
        <v>41926</v>
      </c>
      <c r="G359" s="19">
        <v>2.48</v>
      </c>
      <c r="H359" s="18">
        <f t="shared" si="37"/>
        <v>-0.30532212885154064</v>
      </c>
      <c r="I359" s="76">
        <f t="shared" si="35"/>
        <v>-0.77304964539007104</v>
      </c>
    </row>
    <row r="360" spans="2:10" x14ac:dyDescent="0.25">
      <c r="B360" s="10">
        <v>41922</v>
      </c>
      <c r="C360" s="13" t="s">
        <v>554</v>
      </c>
      <c r="D360" s="16">
        <v>2.63</v>
      </c>
      <c r="E360" s="16">
        <v>1.51</v>
      </c>
      <c r="F360" s="12">
        <v>41927</v>
      </c>
      <c r="G360" s="25">
        <v>2.52</v>
      </c>
      <c r="H360" s="18">
        <f t="shared" si="37"/>
        <v>-4.1825095057034134E-2</v>
      </c>
      <c r="I360" s="76">
        <f t="shared" si="35"/>
        <v>-9.8214285714285615E-2</v>
      </c>
      <c r="J360" s="58" t="s">
        <v>41</v>
      </c>
    </row>
    <row r="361" spans="2:10" x14ac:dyDescent="0.25">
      <c r="B361" s="10">
        <v>41934</v>
      </c>
      <c r="C361" s="13" t="s">
        <v>574</v>
      </c>
      <c r="D361" s="16">
        <v>3.72</v>
      </c>
      <c r="E361" s="16">
        <v>2.09</v>
      </c>
      <c r="F361" s="12">
        <v>41936</v>
      </c>
      <c r="G361" s="25">
        <v>4.32</v>
      </c>
      <c r="H361" s="18">
        <f t="shared" si="37"/>
        <v>0.16129032258064524</v>
      </c>
      <c r="I361" s="76">
        <f t="shared" si="35"/>
        <v>0.36809815950920244</v>
      </c>
    </row>
    <row r="362" spans="2:10" x14ac:dyDescent="0.25">
      <c r="B362" s="10">
        <v>41940</v>
      </c>
      <c r="C362" s="13" t="s">
        <v>582</v>
      </c>
      <c r="D362" s="16">
        <v>3.07</v>
      </c>
      <c r="E362" s="16">
        <v>1.62</v>
      </c>
      <c r="F362" s="12">
        <v>41946</v>
      </c>
      <c r="G362" s="25">
        <v>2.33</v>
      </c>
      <c r="H362" s="18">
        <f t="shared" si="37"/>
        <v>-0.24104234527687285</v>
      </c>
      <c r="I362" s="76">
        <f t="shared" si="35"/>
        <v>-0.51034482758620681</v>
      </c>
      <c r="J362" s="58" t="s">
        <v>41</v>
      </c>
    </row>
    <row r="363" spans="2:10" x14ac:dyDescent="0.25">
      <c r="B363" s="10">
        <v>41949</v>
      </c>
      <c r="C363" s="13" t="s">
        <v>604</v>
      </c>
      <c r="D363" s="16">
        <v>2.66</v>
      </c>
      <c r="E363" s="16">
        <v>1.67</v>
      </c>
      <c r="F363" s="12">
        <v>41950</v>
      </c>
      <c r="G363" s="25">
        <v>2.1800000000000002</v>
      </c>
      <c r="H363" s="18">
        <f t="shared" si="37"/>
        <v>-0.18045112781954886</v>
      </c>
      <c r="I363" s="76">
        <f t="shared" si="35"/>
        <v>-0.48484848484848475</v>
      </c>
      <c r="J363" s="58" t="s">
        <v>41</v>
      </c>
    </row>
    <row r="364" spans="2:10" x14ac:dyDescent="0.25">
      <c r="B364" s="10">
        <v>41953</v>
      </c>
      <c r="C364" s="13" t="s">
        <v>605</v>
      </c>
      <c r="D364" s="16">
        <v>2.5499999999999998</v>
      </c>
      <c r="E364" s="16">
        <v>1.47</v>
      </c>
      <c r="F364" s="12">
        <v>41955</v>
      </c>
      <c r="G364" s="25">
        <v>2.02</v>
      </c>
      <c r="H364" s="18">
        <f>(G364/D364-1)</f>
        <v>-0.20784313725490189</v>
      </c>
      <c r="I364" s="76">
        <f t="shared" si="35"/>
        <v>-0.49074074074074064</v>
      </c>
      <c r="J364" s="58" t="s">
        <v>41</v>
      </c>
    </row>
    <row r="365" spans="2:10" x14ac:dyDescent="0.25">
      <c r="B365" s="10">
        <v>41955</v>
      </c>
      <c r="C365" s="13" t="s">
        <v>544</v>
      </c>
      <c r="D365" s="16">
        <v>3.03</v>
      </c>
      <c r="E365" s="16">
        <v>1.83</v>
      </c>
      <c r="F365" s="12">
        <v>41962</v>
      </c>
      <c r="G365" s="25">
        <v>2.64</v>
      </c>
      <c r="H365" s="18">
        <f t="shared" ref="H365:H372" si="38">(G365/D365-1)</f>
        <v>-0.12871287128712861</v>
      </c>
      <c r="I365" s="76">
        <f t="shared" si="35"/>
        <v>-0.32499999999999979</v>
      </c>
      <c r="J365" s="58" t="s">
        <v>41</v>
      </c>
    </row>
    <row r="366" spans="2:10" x14ac:dyDescent="0.25">
      <c r="B366" s="10">
        <v>41957</v>
      </c>
      <c r="C366" s="13" t="s">
        <v>614</v>
      </c>
      <c r="D366" s="16">
        <v>3.5</v>
      </c>
      <c r="E366" s="16">
        <v>2.11</v>
      </c>
      <c r="F366" s="12">
        <v>41964</v>
      </c>
      <c r="G366" s="25">
        <v>2.42</v>
      </c>
      <c r="H366" s="18">
        <f t="shared" si="38"/>
        <v>-0.30857142857142861</v>
      </c>
      <c r="I366" s="76">
        <f t="shared" si="35"/>
        <v>-0.77697841726618699</v>
      </c>
      <c r="J366" s="58" t="s">
        <v>41</v>
      </c>
    </row>
    <row r="367" spans="2:10" x14ac:dyDescent="0.25">
      <c r="B367" s="10">
        <v>41968</v>
      </c>
      <c r="C367" s="13" t="s">
        <v>632</v>
      </c>
      <c r="D367" s="16">
        <v>2.91</v>
      </c>
      <c r="E367" s="16">
        <v>1.64</v>
      </c>
      <c r="F367" s="12">
        <v>41974</v>
      </c>
      <c r="G367" s="25">
        <v>3.03</v>
      </c>
      <c r="H367" s="18">
        <f t="shared" si="38"/>
        <v>4.1237113402061709E-2</v>
      </c>
      <c r="I367" s="76">
        <f t="shared" si="35"/>
        <v>9.4488188976377674E-2</v>
      </c>
      <c r="J367" s="58" t="s">
        <v>41</v>
      </c>
    </row>
    <row r="368" spans="2:10" x14ac:dyDescent="0.25">
      <c r="B368" s="10">
        <v>41967</v>
      </c>
      <c r="C368" s="13" t="s">
        <v>626</v>
      </c>
      <c r="D368" s="16">
        <v>5.07</v>
      </c>
      <c r="E368" s="16">
        <v>3.06</v>
      </c>
      <c r="F368" s="12">
        <v>41974</v>
      </c>
      <c r="G368" s="25">
        <v>5.74</v>
      </c>
      <c r="H368" s="18">
        <f t="shared" si="38"/>
        <v>0.13214990138067062</v>
      </c>
      <c r="I368" s="76">
        <f t="shared" si="35"/>
        <v>0.33333333333333326</v>
      </c>
      <c r="J368" s="58" t="s">
        <v>41</v>
      </c>
    </row>
    <row r="369" spans="2:10" x14ac:dyDescent="0.25">
      <c r="B369" s="10">
        <v>41963</v>
      </c>
      <c r="C369" s="13" t="s">
        <v>625</v>
      </c>
      <c r="D369" s="16">
        <v>3.01</v>
      </c>
      <c r="E369" s="16">
        <v>1.59</v>
      </c>
      <c r="F369" s="12">
        <v>41975</v>
      </c>
      <c r="G369" s="19">
        <v>1.92</v>
      </c>
      <c r="H369" s="18">
        <f t="shared" si="38"/>
        <v>-0.36212624584717601</v>
      </c>
      <c r="I369" s="76">
        <f t="shared" si="35"/>
        <v>-0.76760563380281699</v>
      </c>
    </row>
    <row r="370" spans="2:10" x14ac:dyDescent="0.25">
      <c r="B370" s="10">
        <v>41975</v>
      </c>
      <c r="C370" s="13" t="s">
        <v>639</v>
      </c>
      <c r="D370" s="16">
        <v>2.4900000000000002</v>
      </c>
      <c r="E370" s="16">
        <v>1.39</v>
      </c>
      <c r="F370" s="12">
        <v>41978</v>
      </c>
      <c r="G370" s="25">
        <v>2</v>
      </c>
      <c r="H370" s="18">
        <f t="shared" si="38"/>
        <v>-0.19678714859437763</v>
      </c>
      <c r="I370" s="76">
        <f t="shared" si="35"/>
        <v>-0.44545454545454555</v>
      </c>
    </row>
    <row r="371" spans="2:10" x14ac:dyDescent="0.25">
      <c r="B371" s="10">
        <v>41985</v>
      </c>
      <c r="C371" s="13" t="s">
        <v>658</v>
      </c>
      <c r="D371" s="16">
        <v>4.0199999999999996</v>
      </c>
      <c r="E371" s="16">
        <v>2.42</v>
      </c>
      <c r="F371" s="12">
        <v>41991</v>
      </c>
      <c r="G371" s="25">
        <v>2.92</v>
      </c>
      <c r="H371" s="18">
        <f t="shared" si="38"/>
        <v>-0.27363184079601988</v>
      </c>
      <c r="I371" s="76">
        <f t="shared" si="35"/>
        <v>-0.68749999999999989</v>
      </c>
      <c r="J371" s="58" t="s">
        <v>41</v>
      </c>
    </row>
    <row r="372" spans="2:10" x14ac:dyDescent="0.25">
      <c r="B372" s="10">
        <v>41990</v>
      </c>
      <c r="C372" s="13" t="s">
        <v>668</v>
      </c>
      <c r="D372" s="16">
        <v>3.4</v>
      </c>
      <c r="E372" s="16">
        <v>1.92</v>
      </c>
      <c r="F372" s="12">
        <v>41990</v>
      </c>
      <c r="G372" s="19">
        <v>3.19</v>
      </c>
      <c r="H372" s="18">
        <f t="shared" si="38"/>
        <v>-6.1764705882352944E-2</v>
      </c>
      <c r="I372" s="76">
        <f t="shared" si="35"/>
        <v>-0.14189189189189186</v>
      </c>
    </row>
    <row r="373" spans="2:10" x14ac:dyDescent="0.25">
      <c r="B373" s="10">
        <v>41983</v>
      </c>
      <c r="C373" s="13" t="s">
        <v>652</v>
      </c>
      <c r="D373" s="16">
        <v>4.4800000000000004</v>
      </c>
      <c r="E373" s="16">
        <v>2.36</v>
      </c>
      <c r="F373" s="12">
        <v>41991</v>
      </c>
      <c r="G373" s="25">
        <v>3.73</v>
      </c>
      <c r="H373" s="18">
        <f>(G373/D373-1)</f>
        <v>-0.16741071428571441</v>
      </c>
      <c r="I373" s="76">
        <f>(G373-D373)/(D373-E373)</f>
        <v>-0.35377358490566052</v>
      </c>
      <c r="J373" s="58" t="s">
        <v>41</v>
      </c>
    </row>
    <row r="374" spans="2:10" x14ac:dyDescent="0.25">
      <c r="B374" s="10"/>
      <c r="C374" s="13"/>
      <c r="D374" s="19"/>
      <c r="E374" s="19"/>
      <c r="F374" s="12"/>
      <c r="G374" s="21" t="s">
        <v>1</v>
      </c>
      <c r="H374" s="18"/>
      <c r="I374" s="14"/>
    </row>
    <row r="375" spans="2:10" x14ac:dyDescent="0.25">
      <c r="B375" s="10"/>
      <c r="C375" s="22" t="s">
        <v>54</v>
      </c>
      <c r="D375" s="13"/>
      <c r="E375" s="13"/>
      <c r="F375" s="23" t="s">
        <v>1</v>
      </c>
      <c r="G375" s="71" t="s">
        <v>12</v>
      </c>
      <c r="H375" s="72" t="s">
        <v>10</v>
      </c>
      <c r="I375" s="81">
        <f>SUM(I274:I374)</f>
        <v>-5.8282601568848103</v>
      </c>
    </row>
    <row r="376" spans="2:10" s="66" customFormat="1" x14ac:dyDescent="0.25">
      <c r="B376" s="10"/>
      <c r="C376" s="22"/>
      <c r="D376" s="13"/>
      <c r="E376" s="13"/>
      <c r="F376" s="23"/>
      <c r="G376" s="71"/>
      <c r="H376" s="72"/>
      <c r="I376" s="69"/>
    </row>
    <row r="377" spans="2:10" ht="15.75" thickBot="1" x14ac:dyDescent="0.3">
      <c r="B377" s="27"/>
      <c r="C377" s="29" t="s">
        <v>1</v>
      </c>
      <c r="D377" s="29"/>
      <c r="E377" s="29"/>
      <c r="F377" s="45"/>
      <c r="G377" s="29"/>
      <c r="H377" s="73" t="s">
        <v>1</v>
      </c>
      <c r="I377" s="33"/>
    </row>
    <row r="378" spans="2:10" x14ac:dyDescent="0.25">
      <c r="B378" s="5"/>
      <c r="C378" s="59"/>
      <c r="D378" s="6"/>
      <c r="E378" s="6"/>
      <c r="F378" s="7"/>
      <c r="G378" s="8"/>
      <c r="H378" s="8"/>
      <c r="I378" s="9"/>
    </row>
    <row r="379" spans="2:10" x14ac:dyDescent="0.25">
      <c r="B379" s="10"/>
      <c r="C379" s="70" t="s">
        <v>40</v>
      </c>
      <c r="D379" s="13"/>
      <c r="E379" s="13"/>
      <c r="F379" s="23"/>
      <c r="G379" s="11"/>
      <c r="H379" s="24"/>
      <c r="I379" s="14"/>
    </row>
    <row r="380" spans="2:10" x14ac:dyDescent="0.25">
      <c r="B380" s="61" t="s">
        <v>2</v>
      </c>
      <c r="C380" s="62" t="s">
        <v>3</v>
      </c>
      <c r="D380" s="62" t="s">
        <v>2</v>
      </c>
      <c r="E380" s="62" t="s">
        <v>18</v>
      </c>
      <c r="F380" s="63" t="s">
        <v>4</v>
      </c>
      <c r="G380" s="62" t="s">
        <v>4</v>
      </c>
      <c r="H380" s="62" t="s">
        <v>5</v>
      </c>
      <c r="I380" s="64" t="s">
        <v>5</v>
      </c>
    </row>
    <row r="381" spans="2:10" x14ac:dyDescent="0.25">
      <c r="B381" s="61" t="s">
        <v>6</v>
      </c>
      <c r="C381" s="65"/>
      <c r="D381" s="62" t="s">
        <v>7</v>
      </c>
      <c r="E381" s="62" t="s">
        <v>19</v>
      </c>
      <c r="F381" s="63" t="s">
        <v>6</v>
      </c>
      <c r="G381" s="62" t="s">
        <v>8</v>
      </c>
      <c r="H381" s="62" t="s">
        <v>11</v>
      </c>
      <c r="I381" s="64" t="s">
        <v>20</v>
      </c>
    </row>
    <row r="382" spans="2:10" x14ac:dyDescent="0.25">
      <c r="B382" s="61"/>
      <c r="C382" s="62" t="s">
        <v>28</v>
      </c>
      <c r="D382" s="62"/>
      <c r="E382" s="62"/>
      <c r="F382" s="63"/>
      <c r="G382" s="62"/>
      <c r="H382" s="62"/>
      <c r="I382" s="64"/>
    </row>
    <row r="383" spans="2:10" x14ac:dyDescent="0.25">
      <c r="B383" s="61"/>
      <c r="C383" s="62" t="s">
        <v>1</v>
      </c>
      <c r="D383" s="62"/>
      <c r="E383" s="62"/>
      <c r="F383" s="63"/>
      <c r="G383" s="62"/>
      <c r="H383" s="62"/>
      <c r="I383" s="64"/>
    </row>
    <row r="384" spans="2:10" x14ac:dyDescent="0.25">
      <c r="B384" s="10">
        <v>41626</v>
      </c>
      <c r="C384" s="13" t="s">
        <v>46</v>
      </c>
      <c r="D384" s="16">
        <v>2.0099999999999998</v>
      </c>
      <c r="E384" s="16">
        <v>1.38</v>
      </c>
      <c r="F384" s="12">
        <v>41276</v>
      </c>
      <c r="G384" s="25">
        <v>2.67</v>
      </c>
      <c r="H384" s="18">
        <f t="shared" ref="H384:H406" si="39">(G384/D384-1)</f>
        <v>0.32835820895522394</v>
      </c>
      <c r="I384" s="76">
        <f t="shared" ref="I384:I395" si="40">(G384-D384)/(D384-E384)</f>
        <v>1.0476190476190481</v>
      </c>
    </row>
    <row r="385" spans="2:10" x14ac:dyDescent="0.25">
      <c r="B385" s="10">
        <v>41642</v>
      </c>
      <c r="C385" s="13" t="s">
        <v>65</v>
      </c>
      <c r="D385" s="16">
        <v>1.65</v>
      </c>
      <c r="E385" s="16">
        <v>1.01</v>
      </c>
      <c r="F385" s="12">
        <v>41281</v>
      </c>
      <c r="G385" s="25">
        <v>1.67</v>
      </c>
      <c r="H385" s="18">
        <f t="shared" si="39"/>
        <v>1.2121212121212199E-2</v>
      </c>
      <c r="I385" s="76">
        <f t="shared" si="40"/>
        <v>3.1250000000000035E-2</v>
      </c>
      <c r="J385" s="58" t="s">
        <v>41</v>
      </c>
    </row>
    <row r="386" spans="2:10" x14ac:dyDescent="0.25">
      <c r="B386" s="10">
        <v>41653</v>
      </c>
      <c r="C386" s="13" t="s">
        <v>85</v>
      </c>
      <c r="D386" s="16">
        <v>6.19</v>
      </c>
      <c r="E386" s="16">
        <v>3.14</v>
      </c>
      <c r="F386" s="12">
        <v>41295</v>
      </c>
      <c r="G386" s="19">
        <v>5.47</v>
      </c>
      <c r="H386" s="18">
        <f t="shared" si="39"/>
        <v>-0.11631663974151862</v>
      </c>
      <c r="I386" s="76">
        <f t="shared" si="40"/>
        <v>-0.236065573770492</v>
      </c>
    </row>
    <row r="387" spans="2:10" x14ac:dyDescent="0.25">
      <c r="B387" s="10">
        <v>41661</v>
      </c>
      <c r="C387" s="13" t="s">
        <v>100</v>
      </c>
      <c r="D387" s="16">
        <v>0.91</v>
      </c>
      <c r="E387" s="16">
        <v>0.5</v>
      </c>
      <c r="F387" s="12">
        <v>41663</v>
      </c>
      <c r="G387" s="25">
        <v>0.91</v>
      </c>
      <c r="H387" s="18">
        <f t="shared" si="39"/>
        <v>0</v>
      </c>
      <c r="I387" s="76">
        <f t="shared" si="40"/>
        <v>0</v>
      </c>
      <c r="J387" s="58" t="s">
        <v>41</v>
      </c>
    </row>
    <row r="388" spans="2:10" x14ac:dyDescent="0.25">
      <c r="B388" s="10">
        <v>41663</v>
      </c>
      <c r="C388" s="13" t="s">
        <v>108</v>
      </c>
      <c r="D388" s="16">
        <v>5.13</v>
      </c>
      <c r="E388" s="16">
        <v>3.01</v>
      </c>
      <c r="F388" s="12">
        <v>41667</v>
      </c>
      <c r="G388" s="19">
        <v>4.63</v>
      </c>
      <c r="H388" s="18">
        <f t="shared" si="39"/>
        <v>-9.7465886939571145E-2</v>
      </c>
      <c r="I388" s="76">
        <f t="shared" si="40"/>
        <v>-0.23584905660377356</v>
      </c>
    </row>
    <row r="389" spans="2:10" x14ac:dyDescent="0.25">
      <c r="B389" s="10">
        <v>41670</v>
      </c>
      <c r="C389" s="13" t="s">
        <v>127</v>
      </c>
      <c r="D389" s="16">
        <v>1.41</v>
      </c>
      <c r="E389" s="16">
        <v>0.93</v>
      </c>
      <c r="F389" s="12">
        <v>41673</v>
      </c>
      <c r="G389" s="19">
        <v>1.19</v>
      </c>
      <c r="H389" s="18">
        <f t="shared" si="39"/>
        <v>-0.15602836879432624</v>
      </c>
      <c r="I389" s="76">
        <f t="shared" si="40"/>
        <v>-0.45833333333333343</v>
      </c>
    </row>
    <row r="390" spans="2:10" x14ac:dyDescent="0.25">
      <c r="B390" s="10">
        <v>41674</v>
      </c>
      <c r="C390" s="13" t="s">
        <v>135</v>
      </c>
      <c r="D390" s="16">
        <v>1.0900000000000001</v>
      </c>
      <c r="E390" s="16">
        <v>0.66</v>
      </c>
      <c r="F390" s="12">
        <v>41675</v>
      </c>
      <c r="G390" s="19">
        <v>0.66</v>
      </c>
      <c r="H390" s="18">
        <f t="shared" si="39"/>
        <v>-0.39449541284403666</v>
      </c>
      <c r="I390" s="76">
        <f t="shared" si="40"/>
        <v>-1</v>
      </c>
    </row>
    <row r="391" spans="2:10" x14ac:dyDescent="0.25">
      <c r="B391" s="10">
        <v>41681</v>
      </c>
      <c r="C391" s="13" t="s">
        <v>152</v>
      </c>
      <c r="D391" s="16">
        <v>1.65</v>
      </c>
      <c r="E391" s="16">
        <v>1.04</v>
      </c>
      <c r="F391" s="12">
        <v>41683</v>
      </c>
      <c r="G391" s="19">
        <v>1.34</v>
      </c>
      <c r="H391" s="18">
        <f t="shared" si="39"/>
        <v>-0.18787878787878776</v>
      </c>
      <c r="I391" s="76">
        <f t="shared" si="40"/>
        <v>-0.5081967213114752</v>
      </c>
    </row>
    <row r="392" spans="2:10" x14ac:dyDescent="0.25">
      <c r="B392" s="10">
        <v>41688</v>
      </c>
      <c r="C392" s="13" t="s">
        <v>162</v>
      </c>
      <c r="D392" s="16">
        <v>6.67</v>
      </c>
      <c r="E392" s="16">
        <v>3.65</v>
      </c>
      <c r="F392" s="12">
        <v>41695</v>
      </c>
      <c r="G392" s="25">
        <v>7.6</v>
      </c>
      <c r="H392" s="18">
        <f t="shared" si="39"/>
        <v>0.13943028485757125</v>
      </c>
      <c r="I392" s="76">
        <f t="shared" si="40"/>
        <v>0.30794701986754958</v>
      </c>
      <c r="J392" s="58" t="s">
        <v>41</v>
      </c>
    </row>
    <row r="393" spans="2:10" x14ac:dyDescent="0.25">
      <c r="B393" s="10">
        <v>41701</v>
      </c>
      <c r="C393" s="13" t="s">
        <v>178</v>
      </c>
      <c r="D393" s="16">
        <v>1.74</v>
      </c>
      <c r="E393" s="16">
        <v>1.1200000000000001</v>
      </c>
      <c r="F393" s="12">
        <v>41704</v>
      </c>
      <c r="G393" s="19">
        <v>1.81</v>
      </c>
      <c r="H393" s="18">
        <f t="shared" si="39"/>
        <v>4.0229885057471382E-2</v>
      </c>
      <c r="I393" s="76">
        <f t="shared" si="40"/>
        <v>0.11290322580645173</v>
      </c>
    </row>
    <row r="394" spans="2:10" x14ac:dyDescent="0.25">
      <c r="B394" s="10">
        <v>41705</v>
      </c>
      <c r="C394" s="13" t="s">
        <v>196</v>
      </c>
      <c r="D394" s="16">
        <v>1.56</v>
      </c>
      <c r="E394" s="16">
        <v>0.92</v>
      </c>
      <c r="F394" s="12">
        <v>41712</v>
      </c>
      <c r="G394" s="19">
        <v>3</v>
      </c>
      <c r="H394" s="18">
        <f t="shared" si="39"/>
        <v>0.92307692307692291</v>
      </c>
      <c r="I394" s="76">
        <f t="shared" si="40"/>
        <v>2.25</v>
      </c>
    </row>
    <row r="395" spans="2:10" x14ac:dyDescent="0.25">
      <c r="B395" s="10">
        <v>41712</v>
      </c>
      <c r="C395" s="13" t="s">
        <v>209</v>
      </c>
      <c r="D395" s="16">
        <v>1.97</v>
      </c>
      <c r="E395" s="16">
        <v>1.21</v>
      </c>
      <c r="F395" s="12">
        <v>41717</v>
      </c>
      <c r="G395" s="19">
        <v>2.5299999999999998</v>
      </c>
      <c r="H395" s="18">
        <f t="shared" si="39"/>
        <v>0.28426395939086291</v>
      </c>
      <c r="I395" s="76">
        <f t="shared" si="40"/>
        <v>0.73684210526315763</v>
      </c>
    </row>
    <row r="396" spans="2:10" x14ac:dyDescent="0.25">
      <c r="B396" s="10">
        <v>41716</v>
      </c>
      <c r="C396" s="13" t="s">
        <v>218</v>
      </c>
      <c r="D396" s="16">
        <v>6.96</v>
      </c>
      <c r="E396" s="16">
        <v>4.01</v>
      </c>
      <c r="F396" s="12">
        <v>41717</v>
      </c>
      <c r="G396" s="19">
        <v>8.17</v>
      </c>
      <c r="H396" s="18">
        <f t="shared" si="39"/>
        <v>0.17385057471264376</v>
      </c>
      <c r="I396" s="76">
        <f>(G396-D396)/(D396-E396)/2</f>
        <v>0.20508474576271185</v>
      </c>
    </row>
    <row r="397" spans="2:10" x14ac:dyDescent="0.25">
      <c r="B397" s="10">
        <v>41719</v>
      </c>
      <c r="C397" s="13" t="s">
        <v>222</v>
      </c>
      <c r="D397" s="16">
        <v>1.1950000000000001</v>
      </c>
      <c r="E397" s="16">
        <v>0.62</v>
      </c>
      <c r="F397" s="12">
        <v>41723</v>
      </c>
      <c r="G397" s="19">
        <v>1.42</v>
      </c>
      <c r="H397" s="18">
        <f t="shared" si="39"/>
        <v>0.18828451882845165</v>
      </c>
      <c r="I397" s="76">
        <f t="shared" ref="I397:I408" si="41">(G397-D397)/(D397-E397)</f>
        <v>0.3913043478260867</v>
      </c>
    </row>
    <row r="398" spans="2:10" x14ac:dyDescent="0.25">
      <c r="B398" s="10">
        <v>41731</v>
      </c>
      <c r="C398" s="13" t="s">
        <v>247</v>
      </c>
      <c r="D398" s="16">
        <v>0.71</v>
      </c>
      <c r="E398" s="16">
        <v>0.35</v>
      </c>
      <c r="F398" s="12">
        <v>41736</v>
      </c>
      <c r="G398" s="19">
        <v>0.68</v>
      </c>
      <c r="H398" s="18">
        <f t="shared" si="39"/>
        <v>-4.2253521126760396E-2</v>
      </c>
      <c r="I398" s="76">
        <f t="shared" si="41"/>
        <v>-8.3333333333333107E-2</v>
      </c>
    </row>
    <row r="399" spans="2:10" x14ac:dyDescent="0.25">
      <c r="B399" s="10">
        <v>41739</v>
      </c>
      <c r="C399" s="13" t="s">
        <v>260</v>
      </c>
      <c r="D399" s="16">
        <v>1.19</v>
      </c>
      <c r="E399" s="16">
        <v>0.62</v>
      </c>
      <c r="F399" s="12">
        <v>41744</v>
      </c>
      <c r="G399" s="19">
        <v>1.56</v>
      </c>
      <c r="H399" s="18">
        <f t="shared" si="39"/>
        <v>0.31092436974789917</v>
      </c>
      <c r="I399" s="76">
        <f t="shared" si="41"/>
        <v>0.6491228070175441</v>
      </c>
    </row>
    <row r="400" spans="2:10" x14ac:dyDescent="0.25">
      <c r="B400" s="10">
        <v>41745</v>
      </c>
      <c r="C400" s="13" t="s">
        <v>270</v>
      </c>
      <c r="D400" s="16">
        <v>1.07</v>
      </c>
      <c r="E400" s="16">
        <v>0.62</v>
      </c>
      <c r="F400" s="12">
        <v>41722</v>
      </c>
      <c r="G400" s="19">
        <v>1.28</v>
      </c>
      <c r="H400" s="18">
        <f t="shared" si="39"/>
        <v>0.19626168224299056</v>
      </c>
      <c r="I400" s="76">
        <f t="shared" si="41"/>
        <v>0.46666666666666651</v>
      </c>
    </row>
    <row r="401" spans="2:10" x14ac:dyDescent="0.25">
      <c r="B401" s="10" t="s">
        <v>288</v>
      </c>
      <c r="C401" s="13" t="s">
        <v>289</v>
      </c>
      <c r="D401" s="16">
        <v>2.72</v>
      </c>
      <c r="E401" s="16">
        <v>1.36</v>
      </c>
      <c r="F401" s="12">
        <v>41764</v>
      </c>
      <c r="G401" s="19">
        <v>2.4500000000000002</v>
      </c>
      <c r="H401" s="18">
        <f t="shared" si="39"/>
        <v>-9.9264705882352922E-2</v>
      </c>
      <c r="I401" s="76">
        <f t="shared" si="41"/>
        <v>-0.19852941176470587</v>
      </c>
    </row>
    <row r="402" spans="2:10" x14ac:dyDescent="0.25">
      <c r="B402" s="10">
        <v>41765</v>
      </c>
      <c r="C402" s="13" t="s">
        <v>295</v>
      </c>
      <c r="D402" s="16">
        <v>5.84</v>
      </c>
      <c r="E402" s="16">
        <v>3.09</v>
      </c>
      <c r="F402" s="12">
        <v>41772</v>
      </c>
      <c r="G402" s="19">
        <v>4.58</v>
      </c>
      <c r="H402" s="18">
        <f t="shared" si="39"/>
        <v>-0.21575342465753422</v>
      </c>
      <c r="I402" s="76">
        <f t="shared" si="41"/>
        <v>-0.45818181818181808</v>
      </c>
    </row>
    <row r="403" spans="2:10" x14ac:dyDescent="0.25">
      <c r="B403" s="10">
        <v>41774</v>
      </c>
      <c r="C403" s="13" t="s">
        <v>313</v>
      </c>
      <c r="D403" s="16">
        <v>1.62</v>
      </c>
      <c r="E403" s="16">
        <v>1</v>
      </c>
      <c r="F403" s="12">
        <v>41782</v>
      </c>
      <c r="G403" s="19">
        <v>1.6</v>
      </c>
      <c r="H403" s="18">
        <f t="shared" si="39"/>
        <v>-1.2345679012345734E-2</v>
      </c>
      <c r="I403" s="76">
        <f t="shared" si="41"/>
        <v>-3.2258064516129052E-2</v>
      </c>
    </row>
    <row r="404" spans="2:10" x14ac:dyDescent="0.25">
      <c r="B404" s="10">
        <v>41786</v>
      </c>
      <c r="C404" s="13" t="s">
        <v>336</v>
      </c>
      <c r="D404" s="16">
        <v>5.47</v>
      </c>
      <c r="E404" s="16">
        <v>2.67</v>
      </c>
      <c r="F404" s="12">
        <v>41792</v>
      </c>
      <c r="G404" s="19">
        <v>8.5299999999999994</v>
      </c>
      <c r="H404" s="18">
        <f t="shared" si="39"/>
        <v>0.55941499085923208</v>
      </c>
      <c r="I404" s="76">
        <f t="shared" si="41"/>
        <v>1.0928571428571427</v>
      </c>
    </row>
    <row r="405" spans="2:10" x14ac:dyDescent="0.25">
      <c r="B405" s="10">
        <v>41781</v>
      </c>
      <c r="C405" s="13" t="s">
        <v>331</v>
      </c>
      <c r="D405" s="16">
        <v>2.82</v>
      </c>
      <c r="E405" s="16">
        <v>2.13</v>
      </c>
      <c r="F405" s="12">
        <v>41794</v>
      </c>
      <c r="G405" s="25">
        <v>2.58</v>
      </c>
      <c r="H405" s="18">
        <f t="shared" si="39"/>
        <v>-8.5106382978723305E-2</v>
      </c>
      <c r="I405" s="76">
        <f t="shared" si="41"/>
        <v>-0.34782608695652145</v>
      </c>
      <c r="J405" s="58" t="s">
        <v>41</v>
      </c>
    </row>
    <row r="406" spans="2:10" x14ac:dyDescent="0.25">
      <c r="B406" s="10">
        <v>41795</v>
      </c>
      <c r="C406" s="13" t="s">
        <v>349</v>
      </c>
      <c r="D406" s="16">
        <v>1.05</v>
      </c>
      <c r="E406" s="16">
        <v>0.37</v>
      </c>
      <c r="F406" s="12">
        <v>41801</v>
      </c>
      <c r="G406" s="19">
        <v>0.87</v>
      </c>
      <c r="H406" s="18">
        <f t="shared" si="39"/>
        <v>-0.17142857142857149</v>
      </c>
      <c r="I406" s="76">
        <f t="shared" si="41"/>
        <v>-0.26470588235294124</v>
      </c>
    </row>
    <row r="407" spans="2:10" x14ac:dyDescent="0.25">
      <c r="B407" s="10">
        <v>41801</v>
      </c>
      <c r="C407" s="13" t="s">
        <v>356</v>
      </c>
      <c r="D407" s="16">
        <v>2.37</v>
      </c>
      <c r="E407" s="16">
        <v>1.49</v>
      </c>
      <c r="F407" s="12">
        <v>41803</v>
      </c>
      <c r="G407" s="19">
        <v>2.52</v>
      </c>
      <c r="H407" s="18">
        <f>(G407/D407-1)</f>
        <v>6.3291139240506222E-2</v>
      </c>
      <c r="I407" s="76">
        <f t="shared" si="41"/>
        <v>0.17045454545454533</v>
      </c>
    </row>
    <row r="408" spans="2:10" x14ac:dyDescent="0.25">
      <c r="B408" s="10">
        <v>41807</v>
      </c>
      <c r="C408" s="13" t="s">
        <v>369</v>
      </c>
      <c r="D408" s="16">
        <v>4.13</v>
      </c>
      <c r="E408" s="16">
        <v>2.2799999999999998</v>
      </c>
      <c r="F408" s="12">
        <v>41815</v>
      </c>
      <c r="G408" s="25">
        <v>7.62</v>
      </c>
      <c r="H408" s="18">
        <f t="shared" ref="H408:H414" si="42">(G408/D408-1)</f>
        <v>0.84503631961259096</v>
      </c>
      <c r="I408" s="76">
        <f t="shared" si="41"/>
        <v>1.8864864864864865</v>
      </c>
      <c r="J408" s="58" t="s">
        <v>41</v>
      </c>
    </row>
    <row r="409" spans="2:10" x14ac:dyDescent="0.25">
      <c r="B409" s="10" t="s">
        <v>379</v>
      </c>
      <c r="C409" s="13" t="s">
        <v>378</v>
      </c>
      <c r="D409" s="16">
        <v>1.4450000000000001</v>
      </c>
      <c r="E409" s="16">
        <v>0.75</v>
      </c>
      <c r="F409" s="12">
        <v>41820</v>
      </c>
      <c r="G409" s="19">
        <v>1.37</v>
      </c>
      <c r="H409" s="18">
        <f t="shared" si="42"/>
        <v>-5.1903114186851229E-2</v>
      </c>
      <c r="I409" s="76">
        <f t="shared" ref="I409:I414" si="43">(G409-D409)/(D409-E409)</f>
        <v>-0.10791366906474813</v>
      </c>
    </row>
    <row r="410" spans="2:10" x14ac:dyDescent="0.25">
      <c r="B410" s="10">
        <v>41815</v>
      </c>
      <c r="C410" s="13" t="s">
        <v>381</v>
      </c>
      <c r="D410" s="16">
        <v>5.65</v>
      </c>
      <c r="E410" s="16">
        <v>3.65</v>
      </c>
      <c r="F410" s="12">
        <v>41823</v>
      </c>
      <c r="G410" s="19">
        <v>5.59</v>
      </c>
      <c r="H410" s="18">
        <f t="shared" si="42"/>
        <v>-1.0619469026548756E-2</v>
      </c>
      <c r="I410" s="76">
        <f t="shared" si="43"/>
        <v>-3.0000000000000242E-2</v>
      </c>
    </row>
    <row r="411" spans="2:10" x14ac:dyDescent="0.25">
      <c r="B411" s="10">
        <v>41827</v>
      </c>
      <c r="C411" s="13" t="s">
        <v>393</v>
      </c>
      <c r="D411" s="16">
        <v>4.7300000000000004</v>
      </c>
      <c r="E411" s="16">
        <v>2.87</v>
      </c>
      <c r="F411" s="12">
        <v>41829</v>
      </c>
      <c r="G411" s="19">
        <v>5.9</v>
      </c>
      <c r="H411" s="18">
        <f t="shared" si="42"/>
        <v>0.24735729386892169</v>
      </c>
      <c r="I411" s="76">
        <f t="shared" si="43"/>
        <v>0.62903225806451601</v>
      </c>
    </row>
    <row r="412" spans="2:10" x14ac:dyDescent="0.25">
      <c r="B412" s="10">
        <v>41822</v>
      </c>
      <c r="C412" s="13" t="s">
        <v>387</v>
      </c>
      <c r="D412" s="16">
        <v>1.05</v>
      </c>
      <c r="E412" s="16">
        <v>0.48</v>
      </c>
      <c r="F412" s="12">
        <v>41830</v>
      </c>
      <c r="G412" s="19">
        <v>1.07</v>
      </c>
      <c r="H412" s="18">
        <f t="shared" si="42"/>
        <v>1.904761904761898E-2</v>
      </c>
      <c r="I412" s="76">
        <f t="shared" si="43"/>
        <v>3.508771929824564E-2</v>
      </c>
    </row>
    <row r="413" spans="2:10" x14ac:dyDescent="0.25">
      <c r="B413" s="10">
        <v>41836</v>
      </c>
      <c r="C413" s="13" t="s">
        <v>405</v>
      </c>
      <c r="D413" s="16">
        <v>6.59</v>
      </c>
      <c r="E413" s="16">
        <v>3.57</v>
      </c>
      <c r="F413" s="12">
        <v>41842</v>
      </c>
      <c r="G413" s="19">
        <v>7.32</v>
      </c>
      <c r="H413" s="18">
        <f t="shared" si="42"/>
        <v>0.11077389984825503</v>
      </c>
      <c r="I413" s="76">
        <f t="shared" si="43"/>
        <v>0.24172185430463591</v>
      </c>
    </row>
    <row r="414" spans="2:10" x14ac:dyDescent="0.25">
      <c r="B414" s="10">
        <v>41848</v>
      </c>
      <c r="C414" s="13" t="s">
        <v>398</v>
      </c>
      <c r="D414" s="16">
        <v>1.6</v>
      </c>
      <c r="E414" s="16">
        <v>0.95</v>
      </c>
      <c r="F414" s="12">
        <v>41850</v>
      </c>
      <c r="G414" s="19">
        <v>1.68</v>
      </c>
      <c r="H414" s="18">
        <f t="shared" si="42"/>
        <v>4.9999999999999822E-2</v>
      </c>
      <c r="I414" s="76">
        <f t="shared" si="43"/>
        <v>0.12307692307692282</v>
      </c>
    </row>
    <row r="415" spans="2:10" x14ac:dyDescent="0.25">
      <c r="B415" s="10">
        <v>41849</v>
      </c>
      <c r="C415" s="13" t="s">
        <v>410</v>
      </c>
      <c r="D415" s="16">
        <v>1.68</v>
      </c>
      <c r="E415" s="16">
        <v>1.05</v>
      </c>
      <c r="F415" s="12">
        <v>41850</v>
      </c>
      <c r="G415" s="19">
        <v>1.6</v>
      </c>
      <c r="H415" s="18">
        <f t="shared" ref="H415:H434" si="44">(G415/D415-1)</f>
        <v>-4.7619047619047561E-2</v>
      </c>
      <c r="I415" s="76">
        <f t="shared" ref="I415:I425" si="45">(G415-D415)/(D415-E415)</f>
        <v>-0.12698412698412676</v>
      </c>
    </row>
    <row r="416" spans="2:10" x14ac:dyDescent="0.25">
      <c r="B416" s="10">
        <v>41852</v>
      </c>
      <c r="C416" s="13" t="s">
        <v>430</v>
      </c>
      <c r="D416" s="16">
        <v>5</v>
      </c>
      <c r="E416" s="16">
        <v>2.73</v>
      </c>
      <c r="F416" s="12">
        <v>41857</v>
      </c>
      <c r="G416" s="25">
        <v>4.04</v>
      </c>
      <c r="H416" s="18">
        <f t="shared" si="44"/>
        <v>-0.19199999999999995</v>
      </c>
      <c r="I416" s="76">
        <f t="shared" si="45"/>
        <v>-0.4229074889867841</v>
      </c>
    </row>
    <row r="417" spans="2:10" x14ac:dyDescent="0.25">
      <c r="B417" s="10">
        <v>41856</v>
      </c>
      <c r="C417" s="13" t="s">
        <v>434</v>
      </c>
      <c r="D417" s="16">
        <v>1.45</v>
      </c>
      <c r="E417" s="16">
        <v>0.97</v>
      </c>
      <c r="F417" s="12">
        <v>41859</v>
      </c>
      <c r="G417" s="25">
        <v>1.4</v>
      </c>
      <c r="H417" s="18">
        <f t="shared" si="44"/>
        <v>-3.4482758620689724E-2</v>
      </c>
      <c r="I417" s="76">
        <f t="shared" si="45"/>
        <v>-0.10416666666666677</v>
      </c>
    </row>
    <row r="418" spans="2:10" x14ac:dyDescent="0.25">
      <c r="B418" s="10">
        <v>41870</v>
      </c>
      <c r="C418" s="13" t="s">
        <v>453</v>
      </c>
      <c r="D418" s="16">
        <v>3.04</v>
      </c>
      <c r="E418" s="16">
        <v>2.0699999999999998</v>
      </c>
      <c r="F418" s="12">
        <v>41872</v>
      </c>
      <c r="G418" s="19">
        <v>2.65</v>
      </c>
      <c r="H418" s="18">
        <f t="shared" si="44"/>
        <v>-0.12828947368421062</v>
      </c>
      <c r="I418" s="76">
        <f t="shared" si="45"/>
        <v>-0.40206185567010316</v>
      </c>
    </row>
    <row r="419" spans="2:10" x14ac:dyDescent="0.25">
      <c r="B419" s="10">
        <v>41869</v>
      </c>
      <c r="C419" s="13" t="s">
        <v>451</v>
      </c>
      <c r="D419" s="16">
        <v>3.63</v>
      </c>
      <c r="E419" s="16">
        <v>1.83</v>
      </c>
      <c r="F419" s="12">
        <v>41877</v>
      </c>
      <c r="G419" s="25">
        <v>5.07</v>
      </c>
      <c r="H419" s="18">
        <f t="shared" si="44"/>
        <v>0.39669421487603307</v>
      </c>
      <c r="I419" s="76">
        <f t="shared" si="45"/>
        <v>0.80000000000000027</v>
      </c>
    </row>
    <row r="420" spans="2:10" x14ac:dyDescent="0.25">
      <c r="B420" s="10">
        <v>41871</v>
      </c>
      <c r="C420" s="13" t="s">
        <v>456</v>
      </c>
      <c r="D420" s="16">
        <v>1</v>
      </c>
      <c r="E420" s="16">
        <v>0.59</v>
      </c>
      <c r="F420" s="12">
        <v>41877</v>
      </c>
      <c r="G420" s="25">
        <v>1.02</v>
      </c>
      <c r="H420" s="18">
        <f t="shared" si="44"/>
        <v>2.0000000000000018E-2</v>
      </c>
      <c r="I420" s="76">
        <f t="shared" si="45"/>
        <v>4.8780487804878085E-2</v>
      </c>
    </row>
    <row r="421" spans="2:10" x14ac:dyDescent="0.25">
      <c r="B421" s="10">
        <v>41818</v>
      </c>
      <c r="C421" s="13" t="s">
        <v>469</v>
      </c>
      <c r="D421" s="16">
        <v>0.95</v>
      </c>
      <c r="E421" s="16">
        <v>0.55000000000000004</v>
      </c>
      <c r="F421" s="12">
        <v>41883</v>
      </c>
      <c r="G421" s="19">
        <v>0.66</v>
      </c>
      <c r="H421" s="18">
        <f t="shared" si="44"/>
        <v>-0.30526315789473679</v>
      </c>
      <c r="I421" s="76">
        <f t="shared" si="45"/>
        <v>-0.72499999999999998</v>
      </c>
    </row>
    <row r="422" spans="2:10" x14ac:dyDescent="0.25">
      <c r="B422" s="10">
        <v>41877</v>
      </c>
      <c r="C422" s="13" t="s">
        <v>463</v>
      </c>
      <c r="D422" s="16">
        <v>2.87</v>
      </c>
      <c r="E422" s="16">
        <v>1.76</v>
      </c>
      <c r="F422" s="12">
        <v>41883</v>
      </c>
      <c r="G422" s="19">
        <v>2.48</v>
      </c>
      <c r="H422" s="18">
        <f t="shared" si="44"/>
        <v>-0.13588850174216027</v>
      </c>
      <c r="I422" s="76">
        <f t="shared" si="45"/>
        <v>-0.35135135135135143</v>
      </c>
    </row>
    <row r="423" spans="2:10" x14ac:dyDescent="0.25">
      <c r="B423" s="10">
        <v>41886</v>
      </c>
      <c r="C423" s="13" t="s">
        <v>483</v>
      </c>
      <c r="D423" s="16">
        <v>1.45</v>
      </c>
      <c r="E423" s="16">
        <v>0.75</v>
      </c>
      <c r="F423" s="12">
        <v>41894</v>
      </c>
      <c r="G423" s="25">
        <v>1.88</v>
      </c>
      <c r="H423" s="18">
        <f t="shared" si="44"/>
        <v>0.29655172413793096</v>
      </c>
      <c r="I423" s="76">
        <f t="shared" si="45"/>
        <v>0.61428571428571421</v>
      </c>
    </row>
    <row r="424" spans="2:10" x14ac:dyDescent="0.25">
      <c r="B424" s="10">
        <v>41900</v>
      </c>
      <c r="C424" s="13" t="s">
        <v>507</v>
      </c>
      <c r="D424" s="16">
        <v>3.88</v>
      </c>
      <c r="E424" s="16">
        <v>2.48</v>
      </c>
      <c r="F424" s="12">
        <v>41905</v>
      </c>
      <c r="G424" s="19">
        <v>4.29</v>
      </c>
      <c r="H424" s="18">
        <f t="shared" si="44"/>
        <v>0.10567010309278357</v>
      </c>
      <c r="I424" s="76">
        <f t="shared" si="45"/>
        <v>0.29285714285714298</v>
      </c>
    </row>
    <row r="425" spans="2:10" x14ac:dyDescent="0.25">
      <c r="B425" s="10">
        <v>41918</v>
      </c>
      <c r="C425" s="13" t="s">
        <v>545</v>
      </c>
      <c r="D425" s="16">
        <v>1.48</v>
      </c>
      <c r="E425" s="16">
        <v>0.82</v>
      </c>
      <c r="F425" s="12">
        <v>41920</v>
      </c>
      <c r="G425" s="25">
        <v>1.62</v>
      </c>
      <c r="H425" s="18">
        <f t="shared" si="44"/>
        <v>9.4594594594594739E-2</v>
      </c>
      <c r="I425" s="76">
        <f t="shared" si="45"/>
        <v>0.21212121212121229</v>
      </c>
      <c r="J425" s="58" t="s">
        <v>41</v>
      </c>
    </row>
    <row r="426" spans="2:10" x14ac:dyDescent="0.25">
      <c r="B426" s="10" t="s">
        <v>567</v>
      </c>
      <c r="C426" s="13" t="s">
        <v>568</v>
      </c>
      <c r="D426" s="16">
        <v>2.86</v>
      </c>
      <c r="E426" s="16">
        <v>1.7</v>
      </c>
      <c r="F426" s="12">
        <v>41933</v>
      </c>
      <c r="G426" s="25">
        <v>2.67</v>
      </c>
      <c r="H426" s="18">
        <f t="shared" si="44"/>
        <v>-6.643356643356646E-2</v>
      </c>
      <c r="I426" s="76">
        <f>(G426-D426)/(D426-E426)</f>
        <v>-0.16379310344827583</v>
      </c>
    </row>
    <row r="427" spans="2:10" x14ac:dyDescent="0.25">
      <c r="B427" s="10">
        <v>41935</v>
      </c>
      <c r="C427" s="13" t="s">
        <v>572</v>
      </c>
      <c r="D427" s="16">
        <v>4.3899999999999997</v>
      </c>
      <c r="E427" s="16">
        <v>2.5</v>
      </c>
      <c r="F427" s="12">
        <v>41941</v>
      </c>
      <c r="G427" s="25">
        <v>5.51</v>
      </c>
      <c r="H427" s="18">
        <f t="shared" si="44"/>
        <v>0.25512528473804097</v>
      </c>
      <c r="I427" s="76">
        <f t="shared" ref="I427:I434" si="46">(G427-D427)/(D427-E427)</f>
        <v>0.59259259259259278</v>
      </c>
    </row>
    <row r="428" spans="2:10" x14ac:dyDescent="0.25">
      <c r="B428" s="10">
        <v>41942</v>
      </c>
      <c r="C428" s="13" t="s">
        <v>589</v>
      </c>
      <c r="D428" s="16">
        <v>2.15</v>
      </c>
      <c r="E428" s="16">
        <v>1.31</v>
      </c>
      <c r="F428" s="12">
        <v>41947</v>
      </c>
      <c r="G428" s="19">
        <v>1.6</v>
      </c>
      <c r="H428" s="18">
        <f t="shared" si="44"/>
        <v>-0.25581395348837199</v>
      </c>
      <c r="I428" s="76">
        <f t="shared" si="46"/>
        <v>-0.65476190476190466</v>
      </c>
    </row>
    <row r="429" spans="2:10" x14ac:dyDescent="0.25">
      <c r="B429" s="10">
        <v>41953</v>
      </c>
      <c r="C429" s="13" t="s">
        <v>589</v>
      </c>
      <c r="D429" s="16">
        <v>1.82</v>
      </c>
      <c r="E429" s="16">
        <v>1.21</v>
      </c>
      <c r="F429" s="12">
        <v>41956</v>
      </c>
      <c r="G429" s="19">
        <v>1.34</v>
      </c>
      <c r="H429" s="18">
        <f t="shared" si="44"/>
        <v>-0.26373626373626369</v>
      </c>
      <c r="I429" s="76">
        <f t="shared" si="46"/>
        <v>-0.78688524590163922</v>
      </c>
    </row>
    <row r="430" spans="2:10" x14ac:dyDescent="0.25">
      <c r="B430" s="10">
        <v>41957</v>
      </c>
      <c r="C430" s="13" t="s">
        <v>613</v>
      </c>
      <c r="D430" s="16">
        <v>6.87</v>
      </c>
      <c r="E430" s="16">
        <v>3.24</v>
      </c>
      <c r="F430" s="12">
        <v>41970</v>
      </c>
      <c r="G430" s="25">
        <v>8.35</v>
      </c>
      <c r="H430" s="18">
        <f t="shared" si="44"/>
        <v>0.21542940320232895</v>
      </c>
      <c r="I430" s="76">
        <f t="shared" si="46"/>
        <v>0.40771349862258943</v>
      </c>
    </row>
    <row r="431" spans="2:10" x14ac:dyDescent="0.25">
      <c r="B431" s="10">
        <v>41961</v>
      </c>
      <c r="C431" s="13" t="s">
        <v>617</v>
      </c>
      <c r="D431" s="16">
        <v>2.6</v>
      </c>
      <c r="E431" s="16">
        <v>1.59</v>
      </c>
      <c r="F431" s="12">
        <v>41970</v>
      </c>
      <c r="G431" s="25">
        <v>2.72</v>
      </c>
      <c r="H431" s="18">
        <f t="shared" si="44"/>
        <v>4.6153846153846212E-2</v>
      </c>
      <c r="I431" s="76">
        <f t="shared" si="46"/>
        <v>0.11881188118811892</v>
      </c>
      <c r="J431" s="58" t="s">
        <v>41</v>
      </c>
    </row>
    <row r="432" spans="2:10" x14ac:dyDescent="0.25">
      <c r="B432" s="10">
        <v>41971</v>
      </c>
      <c r="C432" s="13" t="s">
        <v>635</v>
      </c>
      <c r="D432" s="16">
        <v>7.54</v>
      </c>
      <c r="E432" s="16">
        <v>4.53</v>
      </c>
      <c r="F432" s="12">
        <v>41984</v>
      </c>
      <c r="G432" s="25">
        <v>10.49</v>
      </c>
      <c r="H432" s="18">
        <f t="shared" si="44"/>
        <v>0.39124668435013255</v>
      </c>
      <c r="I432" s="76">
        <f t="shared" si="46"/>
        <v>0.98006644518272434</v>
      </c>
      <c r="J432" s="58" t="s">
        <v>41</v>
      </c>
    </row>
    <row r="433" spans="2:10" x14ac:dyDescent="0.25">
      <c r="B433" s="10">
        <v>41974</v>
      </c>
      <c r="C433" s="13" t="s">
        <v>638</v>
      </c>
      <c r="D433" s="16">
        <v>2.48</v>
      </c>
      <c r="E433" s="16">
        <v>1.36</v>
      </c>
      <c r="F433" s="12">
        <v>41988</v>
      </c>
      <c r="G433" s="19">
        <v>3.24</v>
      </c>
      <c r="H433" s="18">
        <f t="shared" si="44"/>
        <v>0.30645161290322598</v>
      </c>
      <c r="I433" s="76">
        <f t="shared" si="46"/>
        <v>0.67857142857142883</v>
      </c>
    </row>
    <row r="434" spans="2:10" x14ac:dyDescent="0.25">
      <c r="B434" s="10">
        <v>41985</v>
      </c>
      <c r="C434" s="13" t="s">
        <v>657</v>
      </c>
      <c r="D434" s="16">
        <v>4.54</v>
      </c>
      <c r="E434" s="16">
        <v>3.01</v>
      </c>
      <c r="F434" s="12">
        <v>41988</v>
      </c>
      <c r="G434" s="25">
        <v>3.01</v>
      </c>
      <c r="H434" s="18">
        <f t="shared" si="44"/>
        <v>-0.33700440528634368</v>
      </c>
      <c r="I434" s="76">
        <f t="shared" si="46"/>
        <v>-1</v>
      </c>
      <c r="J434" s="58" t="s">
        <v>41</v>
      </c>
    </row>
    <row r="435" spans="2:10" x14ac:dyDescent="0.25">
      <c r="B435" s="10">
        <v>41991</v>
      </c>
      <c r="C435" s="13" t="s">
        <v>670</v>
      </c>
      <c r="D435" s="16">
        <v>5.44</v>
      </c>
      <c r="E435" s="16">
        <v>3.07</v>
      </c>
      <c r="F435" s="12">
        <v>41995</v>
      </c>
      <c r="G435" s="19">
        <v>4.0599999999999996</v>
      </c>
      <c r="H435" s="18">
        <f>(G435/D435-1)</f>
        <v>-0.25367647058823539</v>
      </c>
      <c r="I435" s="76">
        <f>(G435-D435)/(D435-E435)</f>
        <v>-0.58227848101265844</v>
      </c>
    </row>
    <row r="436" spans="2:10" x14ac:dyDescent="0.25">
      <c r="B436" s="10"/>
      <c r="C436" s="13"/>
      <c r="D436" s="19"/>
      <c r="E436" s="19"/>
      <c r="F436" s="12"/>
      <c r="G436" s="21" t="s">
        <v>1</v>
      </c>
      <c r="H436" s="18"/>
      <c r="I436" s="14"/>
    </row>
    <row r="437" spans="2:10" x14ac:dyDescent="0.25">
      <c r="B437" s="10"/>
      <c r="C437" s="22" t="s">
        <v>54</v>
      </c>
      <c r="D437" s="13"/>
      <c r="E437" s="13"/>
      <c r="F437" s="23" t="s">
        <v>1</v>
      </c>
      <c r="G437" s="71" t="s">
        <v>12</v>
      </c>
      <c r="H437" s="72" t="s">
        <v>10</v>
      </c>
      <c r="I437" s="81">
        <f>SUM(I383:I436)</f>
        <v>5.8418741226253301</v>
      </c>
    </row>
    <row r="438" spans="2:10" s="66" customFormat="1" x14ac:dyDescent="0.25">
      <c r="B438" s="10"/>
      <c r="C438" s="22"/>
      <c r="D438" s="13"/>
      <c r="E438" s="13"/>
      <c r="F438" s="23"/>
      <c r="G438" s="71"/>
      <c r="H438" s="72"/>
      <c r="I438" s="69"/>
    </row>
    <row r="439" spans="2:10" ht="15.75" thickBot="1" x14ac:dyDescent="0.3">
      <c r="B439" s="27"/>
      <c r="C439" s="29" t="s">
        <v>1</v>
      </c>
      <c r="D439" s="29"/>
      <c r="E439" s="29"/>
      <c r="F439" s="45"/>
      <c r="G439" s="29"/>
      <c r="H439" s="73" t="s">
        <v>1</v>
      </c>
      <c r="I439" s="33"/>
    </row>
    <row r="440" spans="2:10" x14ac:dyDescent="0.25">
      <c r="B440" s="5"/>
      <c r="C440" s="59"/>
      <c r="D440" s="6"/>
      <c r="E440" s="6"/>
      <c r="F440" s="7"/>
      <c r="G440" s="8"/>
      <c r="H440" s="8"/>
      <c r="I440" s="9"/>
    </row>
    <row r="441" spans="2:10" x14ac:dyDescent="0.25">
      <c r="B441" s="10"/>
      <c r="C441" s="70" t="s">
        <v>24</v>
      </c>
      <c r="D441" s="13"/>
      <c r="E441" s="13"/>
      <c r="F441" s="23"/>
      <c r="G441" s="11"/>
      <c r="H441" s="24"/>
      <c r="I441" s="14"/>
    </row>
    <row r="442" spans="2:10" x14ac:dyDescent="0.25">
      <c r="B442" s="61" t="s">
        <v>2</v>
      </c>
      <c r="C442" s="62" t="s">
        <v>3</v>
      </c>
      <c r="D442" s="62" t="s">
        <v>2</v>
      </c>
      <c r="E442" s="62" t="s">
        <v>18</v>
      </c>
      <c r="F442" s="63" t="s">
        <v>4</v>
      </c>
      <c r="G442" s="62" t="s">
        <v>4</v>
      </c>
      <c r="H442" s="62" t="s">
        <v>5</v>
      </c>
      <c r="I442" s="64" t="s">
        <v>5</v>
      </c>
    </row>
    <row r="443" spans="2:10" x14ac:dyDescent="0.25">
      <c r="B443" s="61" t="s">
        <v>6</v>
      </c>
      <c r="C443" s="65"/>
      <c r="D443" s="62" t="s">
        <v>7</v>
      </c>
      <c r="E443" s="62" t="s">
        <v>19</v>
      </c>
      <c r="F443" s="63" t="s">
        <v>6</v>
      </c>
      <c r="G443" s="62" t="s">
        <v>8</v>
      </c>
      <c r="H443" s="62" t="s">
        <v>11</v>
      </c>
      <c r="I443" s="64" t="s">
        <v>20</v>
      </c>
    </row>
    <row r="444" spans="2:10" x14ac:dyDescent="0.25">
      <c r="B444" s="61"/>
      <c r="C444" s="62" t="s">
        <v>28</v>
      </c>
      <c r="D444" s="62"/>
      <c r="E444" s="62"/>
      <c r="F444" s="63"/>
      <c r="G444" s="62"/>
      <c r="H444" s="62"/>
      <c r="I444" s="64"/>
    </row>
    <row r="445" spans="2:10" x14ac:dyDescent="0.25">
      <c r="B445" s="61"/>
      <c r="C445" s="62" t="s">
        <v>1</v>
      </c>
      <c r="D445" s="62"/>
      <c r="E445" s="62"/>
      <c r="F445" s="63"/>
      <c r="G445" s="62"/>
      <c r="H445" s="62"/>
      <c r="I445" s="64"/>
    </row>
    <row r="446" spans="2:10" x14ac:dyDescent="0.25">
      <c r="B446" s="10">
        <v>41654</v>
      </c>
      <c r="C446" s="13" t="s">
        <v>90</v>
      </c>
      <c r="D446" s="16">
        <v>5.0999999999999996</v>
      </c>
      <c r="E446" s="16">
        <v>2.5499999999999998</v>
      </c>
      <c r="F446" s="12">
        <v>41659</v>
      </c>
      <c r="G446" s="25">
        <v>4.68</v>
      </c>
      <c r="H446" s="18">
        <f t="shared" ref="H446:H459" si="47">(G446/D446-1)</f>
        <v>-8.2352941176470629E-2</v>
      </c>
      <c r="I446" s="76">
        <f>(G446-D446)/(D446-E446)</f>
        <v>-0.16470588235294115</v>
      </c>
      <c r="J446" s="58" t="s">
        <v>41</v>
      </c>
    </row>
    <row r="447" spans="2:10" x14ac:dyDescent="0.25">
      <c r="B447" s="10">
        <v>41676</v>
      </c>
      <c r="C447" s="13" t="s">
        <v>151</v>
      </c>
      <c r="D447" s="16">
        <v>1.27</v>
      </c>
      <c r="E447" s="16">
        <v>0.76</v>
      </c>
      <c r="F447" s="12">
        <v>41681</v>
      </c>
      <c r="G447" s="19">
        <v>1.66</v>
      </c>
      <c r="H447" s="18">
        <f t="shared" si="47"/>
        <v>0.30708661417322825</v>
      </c>
      <c r="I447" s="76">
        <f>(G447-D447)/(D447-E447)</f>
        <v>0.76470588235294101</v>
      </c>
    </row>
    <row r="448" spans="2:10" x14ac:dyDescent="0.25">
      <c r="B448" s="10">
        <v>41698</v>
      </c>
      <c r="C448" s="13" t="s">
        <v>177</v>
      </c>
      <c r="D448" s="16">
        <v>4.2300000000000004</v>
      </c>
      <c r="E448" s="16">
        <v>2.69</v>
      </c>
      <c r="F448" s="12">
        <v>41701</v>
      </c>
      <c r="G448" s="25">
        <v>2.69</v>
      </c>
      <c r="H448" s="18">
        <f t="shared" si="47"/>
        <v>-0.36406619385342798</v>
      </c>
      <c r="I448" s="76">
        <f>(G448-D448)/(D448-E448)</f>
        <v>-1</v>
      </c>
      <c r="J448" s="58" t="s">
        <v>41</v>
      </c>
    </row>
    <row r="449" spans="2:10" x14ac:dyDescent="0.25">
      <c r="B449" s="10">
        <v>41704</v>
      </c>
      <c r="C449" s="13" t="s">
        <v>190</v>
      </c>
      <c r="D449" s="16">
        <v>5.08</v>
      </c>
      <c r="E449" s="16">
        <v>2.5099999999999998</v>
      </c>
      <c r="F449" s="12">
        <v>41712</v>
      </c>
      <c r="G449" s="19">
        <v>5.7</v>
      </c>
      <c r="H449" s="18">
        <f t="shared" si="47"/>
        <v>0.12204724409448819</v>
      </c>
      <c r="I449" s="76">
        <f>(G449-D449)/(D449-E449)</f>
        <v>0.24124513618677043</v>
      </c>
    </row>
    <row r="450" spans="2:10" x14ac:dyDescent="0.25">
      <c r="B450" s="10">
        <v>41731</v>
      </c>
      <c r="C450" s="13" t="s">
        <v>244</v>
      </c>
      <c r="D450" s="16">
        <v>5.95</v>
      </c>
      <c r="E450" s="16">
        <v>3.48</v>
      </c>
      <c r="F450" s="12">
        <v>41736</v>
      </c>
      <c r="G450" s="25">
        <v>5.7</v>
      </c>
      <c r="H450" s="18">
        <f t="shared" si="47"/>
        <v>-4.2016806722689037E-2</v>
      </c>
      <c r="I450" s="76">
        <f>(G450-D450)/(D450-E450)</f>
        <v>-0.10121457489878542</v>
      </c>
      <c r="J450" s="58" t="s">
        <v>41</v>
      </c>
    </row>
    <row r="451" spans="2:10" x14ac:dyDescent="0.25">
      <c r="B451" s="10">
        <v>41792</v>
      </c>
      <c r="C451" s="13" t="s">
        <v>342</v>
      </c>
      <c r="D451" s="16">
        <v>2.56</v>
      </c>
      <c r="E451" s="16">
        <v>1.51</v>
      </c>
      <c r="F451" s="12">
        <v>41795</v>
      </c>
      <c r="G451" s="19">
        <v>1.99</v>
      </c>
      <c r="H451" s="18">
        <f t="shared" si="47"/>
        <v>-0.22265625</v>
      </c>
      <c r="I451" s="76">
        <f>(G451-D451)/(D451-E451)/2</f>
        <v>-0.27142857142857146</v>
      </c>
    </row>
    <row r="452" spans="2:10" x14ac:dyDescent="0.25">
      <c r="B452" s="10">
        <v>41802</v>
      </c>
      <c r="C452" s="13" t="s">
        <v>365</v>
      </c>
      <c r="D452" s="16">
        <v>3.98</v>
      </c>
      <c r="E452" s="16">
        <v>2.5</v>
      </c>
      <c r="F452" s="12">
        <v>41806</v>
      </c>
      <c r="G452" s="19">
        <v>5.04</v>
      </c>
      <c r="H452" s="18">
        <f t="shared" si="47"/>
        <v>0.26633165829145722</v>
      </c>
      <c r="I452" s="76">
        <f>(G452-D452)/(D452-E452)/2</f>
        <v>0.35810810810810811</v>
      </c>
    </row>
    <row r="453" spans="2:10" x14ac:dyDescent="0.25">
      <c r="B453" s="10">
        <v>41817</v>
      </c>
      <c r="C453" s="13" t="s">
        <v>383</v>
      </c>
      <c r="D453" s="16">
        <v>4.67</v>
      </c>
      <c r="E453" s="16">
        <v>2.57</v>
      </c>
      <c r="F453" s="12">
        <v>41829</v>
      </c>
      <c r="G453" s="19">
        <v>7.05</v>
      </c>
      <c r="H453" s="18">
        <f t="shared" si="47"/>
        <v>0.5096359743040686</v>
      </c>
      <c r="I453" s="76">
        <f t="shared" ref="I453:I459" si="48">(G453-D453)/(D453-E453)</f>
        <v>1.1333333333333333</v>
      </c>
    </row>
    <row r="454" spans="2:10" x14ac:dyDescent="0.25">
      <c r="B454" s="10">
        <v>41886</v>
      </c>
      <c r="C454" s="13" t="s">
        <v>480</v>
      </c>
      <c r="D454" s="16">
        <v>4.4400000000000004</v>
      </c>
      <c r="E454" s="16">
        <v>2.69</v>
      </c>
      <c r="F454" s="12">
        <v>41890</v>
      </c>
      <c r="G454" s="25">
        <v>2.69</v>
      </c>
      <c r="H454" s="18">
        <f t="shared" si="47"/>
        <v>-0.39414414414414423</v>
      </c>
      <c r="I454" s="76">
        <f t="shared" si="48"/>
        <v>-1</v>
      </c>
      <c r="J454" s="58" t="s">
        <v>41</v>
      </c>
    </row>
    <row r="455" spans="2:10" x14ac:dyDescent="0.25">
      <c r="B455" s="10">
        <v>41913</v>
      </c>
      <c r="C455" s="13" t="s">
        <v>536</v>
      </c>
      <c r="D455" s="16">
        <v>3.41</v>
      </c>
      <c r="E455" s="16">
        <v>1.74</v>
      </c>
      <c r="F455" s="12">
        <v>41913</v>
      </c>
      <c r="G455" s="25">
        <v>2.79</v>
      </c>
      <c r="H455" s="18">
        <f t="shared" si="47"/>
        <v>-0.18181818181818188</v>
      </c>
      <c r="I455" s="76">
        <f t="shared" si="48"/>
        <v>-0.37125748502994016</v>
      </c>
      <c r="J455" s="58" t="s">
        <v>41</v>
      </c>
    </row>
    <row r="456" spans="2:10" x14ac:dyDescent="0.25">
      <c r="B456" s="10">
        <v>41926</v>
      </c>
      <c r="C456" s="13" t="s">
        <v>564</v>
      </c>
      <c r="D456" s="16">
        <v>4.87</v>
      </c>
      <c r="E456" s="16">
        <v>2.83</v>
      </c>
      <c r="F456" s="12">
        <v>41927</v>
      </c>
      <c r="G456" s="25">
        <v>2.4300000000000002</v>
      </c>
      <c r="H456" s="18">
        <f t="shared" si="47"/>
        <v>-0.50102669404517453</v>
      </c>
      <c r="I456" s="76">
        <f t="shared" si="48"/>
        <v>-1.196078431372549</v>
      </c>
      <c r="J456" s="58" t="s">
        <v>41</v>
      </c>
    </row>
    <row r="457" spans="2:10" x14ac:dyDescent="0.25">
      <c r="B457" s="10">
        <v>41941</v>
      </c>
      <c r="C457" s="13" t="s">
        <v>583</v>
      </c>
      <c r="D457" s="16">
        <v>6.79</v>
      </c>
      <c r="E457" s="16">
        <v>3.86</v>
      </c>
      <c r="F457" s="12">
        <v>41947</v>
      </c>
      <c r="G457" s="25">
        <v>4.8</v>
      </c>
      <c r="H457" s="18">
        <f t="shared" si="47"/>
        <v>-0.29307805596465397</v>
      </c>
      <c r="I457" s="76">
        <f t="shared" si="48"/>
        <v>-0.67918088737201365</v>
      </c>
      <c r="J457" s="58" t="s">
        <v>41</v>
      </c>
    </row>
    <row r="458" spans="2:10" x14ac:dyDescent="0.25">
      <c r="B458" s="10">
        <v>41954</v>
      </c>
      <c r="C458" s="13" t="s">
        <v>608</v>
      </c>
      <c r="D458" s="16">
        <v>0.75</v>
      </c>
      <c r="E458" s="16">
        <v>0.47</v>
      </c>
      <c r="F458" s="12">
        <v>41957</v>
      </c>
      <c r="G458" s="19">
        <v>0.56999999999999995</v>
      </c>
      <c r="H458" s="18">
        <f t="shared" si="47"/>
        <v>-0.2400000000000001</v>
      </c>
      <c r="I458" s="76">
        <f t="shared" si="48"/>
        <v>-0.64285714285714302</v>
      </c>
    </row>
    <row r="459" spans="2:10" x14ac:dyDescent="0.25">
      <c r="B459" s="10">
        <v>41975</v>
      </c>
      <c r="C459" s="13" t="s">
        <v>643</v>
      </c>
      <c r="D459" s="16">
        <v>7.45</v>
      </c>
      <c r="E459" s="16">
        <v>4.12</v>
      </c>
      <c r="F459" s="12">
        <v>41981</v>
      </c>
      <c r="G459" s="19">
        <v>4.12</v>
      </c>
      <c r="H459" s="18">
        <f t="shared" si="47"/>
        <v>-0.44697986577181203</v>
      </c>
      <c r="I459" s="76">
        <f t="shared" si="48"/>
        <v>-1</v>
      </c>
    </row>
    <row r="460" spans="2:10" x14ac:dyDescent="0.25">
      <c r="B460" s="10"/>
      <c r="C460" s="13"/>
      <c r="D460" s="19"/>
      <c r="E460" s="19"/>
      <c r="F460" s="12"/>
      <c r="G460" s="21" t="s">
        <v>1</v>
      </c>
      <c r="H460" s="18"/>
      <c r="I460" s="14"/>
    </row>
    <row r="461" spans="2:10" x14ac:dyDescent="0.25">
      <c r="B461" s="10"/>
      <c r="C461" s="22" t="s">
        <v>54</v>
      </c>
      <c r="D461" s="13"/>
      <c r="E461" s="13"/>
      <c r="F461" s="23" t="s">
        <v>1</v>
      </c>
      <c r="G461" s="71" t="s">
        <v>12</v>
      </c>
      <c r="H461" s="72" t="s">
        <v>10</v>
      </c>
      <c r="I461" s="81">
        <f>SUM(I445:I460)</f>
        <v>-3.9293305153307907</v>
      </c>
    </row>
    <row r="462" spans="2:10" s="66" customFormat="1" x14ac:dyDescent="0.25">
      <c r="B462" s="10"/>
      <c r="C462" s="22"/>
      <c r="D462" s="13"/>
      <c r="E462" s="13"/>
      <c r="F462" s="23"/>
      <c r="G462" s="71"/>
      <c r="H462" s="72"/>
      <c r="I462" s="69"/>
    </row>
    <row r="463" spans="2:10" ht="15.75" thickBot="1" x14ac:dyDescent="0.3">
      <c r="B463" s="27"/>
      <c r="C463" s="29" t="s">
        <v>1</v>
      </c>
      <c r="D463" s="29"/>
      <c r="E463" s="29"/>
      <c r="F463" s="45"/>
      <c r="G463" s="29"/>
      <c r="H463" s="73" t="s">
        <v>1</v>
      </c>
      <c r="I463" s="33"/>
    </row>
    <row r="464" spans="2:10" x14ac:dyDescent="0.25">
      <c r="B464" s="5"/>
      <c r="C464" s="59"/>
      <c r="D464" s="6"/>
      <c r="E464" s="6"/>
      <c r="F464" s="7"/>
      <c r="G464" s="8"/>
      <c r="H464" s="8"/>
      <c r="I464" s="9"/>
    </row>
    <row r="465" spans="2:10" x14ac:dyDescent="0.25">
      <c r="B465" s="10"/>
      <c r="C465" s="70" t="s">
        <v>25</v>
      </c>
      <c r="D465" s="13"/>
      <c r="E465" s="13"/>
      <c r="F465" s="23"/>
      <c r="G465" s="11"/>
      <c r="H465" s="24"/>
      <c r="I465" s="14"/>
    </row>
    <row r="466" spans="2:10" x14ac:dyDescent="0.25">
      <c r="B466" s="61" t="s">
        <v>2</v>
      </c>
      <c r="C466" s="62" t="s">
        <v>3</v>
      </c>
      <c r="D466" s="62" t="s">
        <v>2</v>
      </c>
      <c r="E466" s="62" t="s">
        <v>18</v>
      </c>
      <c r="F466" s="63" t="s">
        <v>4</v>
      </c>
      <c r="G466" s="62" t="s">
        <v>4</v>
      </c>
      <c r="H466" s="62" t="s">
        <v>5</v>
      </c>
      <c r="I466" s="64" t="s">
        <v>5</v>
      </c>
    </row>
    <row r="467" spans="2:10" x14ac:dyDescent="0.25">
      <c r="B467" s="61" t="s">
        <v>6</v>
      </c>
      <c r="C467" s="65"/>
      <c r="D467" s="62" t="s">
        <v>7</v>
      </c>
      <c r="E467" s="62" t="s">
        <v>19</v>
      </c>
      <c r="F467" s="63" t="s">
        <v>6</v>
      </c>
      <c r="G467" s="62" t="s">
        <v>8</v>
      </c>
      <c r="H467" s="62" t="s">
        <v>11</v>
      </c>
      <c r="I467" s="64" t="s">
        <v>20</v>
      </c>
    </row>
    <row r="468" spans="2:10" x14ac:dyDescent="0.25">
      <c r="B468" s="61"/>
      <c r="C468" s="62" t="s">
        <v>28</v>
      </c>
      <c r="D468" s="62"/>
      <c r="E468" s="62"/>
      <c r="F468" s="63"/>
      <c r="G468" s="62"/>
      <c r="H468" s="62"/>
      <c r="I468" s="64"/>
    </row>
    <row r="469" spans="2:10" x14ac:dyDescent="0.25">
      <c r="B469" s="61"/>
      <c r="C469" s="62" t="s">
        <v>1</v>
      </c>
      <c r="D469" s="62"/>
      <c r="E469" s="62"/>
      <c r="F469" s="63"/>
      <c r="G469" s="62"/>
      <c r="H469" s="62"/>
      <c r="I469" s="64"/>
    </row>
    <row r="470" spans="2:10" x14ac:dyDescent="0.25">
      <c r="B470" s="10">
        <v>41645</v>
      </c>
      <c r="C470" s="13" t="s">
        <v>69</v>
      </c>
      <c r="D470" s="16">
        <v>1.04</v>
      </c>
      <c r="E470" s="16">
        <v>0.61</v>
      </c>
      <c r="F470" s="12">
        <v>41281</v>
      </c>
      <c r="G470" s="19">
        <v>0.97</v>
      </c>
      <c r="H470" s="18">
        <f t="shared" ref="H470:H489" si="49">(G470/D470-1)</f>
        <v>-6.7307692307692402E-2</v>
      </c>
      <c r="I470" s="76">
        <f t="shared" ref="I470:I501" si="50">(G470-D470)/(D470-E470)</f>
        <v>-0.16279069767441873</v>
      </c>
    </row>
    <row r="471" spans="2:10" x14ac:dyDescent="0.25">
      <c r="B471" s="10">
        <v>41653</v>
      </c>
      <c r="C471" s="13" t="s">
        <v>84</v>
      </c>
      <c r="D471" s="16">
        <v>2.0499999999999998</v>
      </c>
      <c r="E471" s="16">
        <v>1.33</v>
      </c>
      <c r="F471" s="12">
        <v>41654</v>
      </c>
      <c r="G471" s="25">
        <v>2.74</v>
      </c>
      <c r="H471" s="18">
        <f t="shared" si="49"/>
        <v>0.33658536585365884</v>
      </c>
      <c r="I471" s="76">
        <f t="shared" si="50"/>
        <v>0.95833333333333426</v>
      </c>
      <c r="J471" s="58" t="s">
        <v>1</v>
      </c>
    </row>
    <row r="472" spans="2:10" x14ac:dyDescent="0.25">
      <c r="B472" s="10">
        <v>41655</v>
      </c>
      <c r="C472" s="13" t="s">
        <v>93</v>
      </c>
      <c r="D472" s="16">
        <v>0.96</v>
      </c>
      <c r="E472" s="16">
        <v>0.69</v>
      </c>
      <c r="F472" s="12">
        <v>41661</v>
      </c>
      <c r="G472" s="19">
        <v>0.88</v>
      </c>
      <c r="H472" s="18">
        <f t="shared" si="49"/>
        <v>-8.3333333333333259E-2</v>
      </c>
      <c r="I472" s="76">
        <f t="shared" si="50"/>
        <v>-0.29629629629629611</v>
      </c>
    </row>
    <row r="473" spans="2:10" x14ac:dyDescent="0.25">
      <c r="B473" s="10">
        <v>41659</v>
      </c>
      <c r="C473" s="13" t="s">
        <v>98</v>
      </c>
      <c r="D473" s="16">
        <v>0.54</v>
      </c>
      <c r="E473" s="16">
        <v>0.3</v>
      </c>
      <c r="F473" s="12">
        <v>41662</v>
      </c>
      <c r="G473" s="19">
        <v>0.5</v>
      </c>
      <c r="H473" s="18">
        <f t="shared" si="49"/>
        <v>-7.4074074074074181E-2</v>
      </c>
      <c r="I473" s="76">
        <f t="shared" si="50"/>
        <v>-0.1666666666666668</v>
      </c>
    </row>
    <row r="474" spans="2:10" x14ac:dyDescent="0.25">
      <c r="B474" s="10">
        <v>41673</v>
      </c>
      <c r="C474" s="13" t="s">
        <v>129</v>
      </c>
      <c r="D474" s="16">
        <v>2.39</v>
      </c>
      <c r="E474" s="16">
        <v>1.0900000000000001</v>
      </c>
      <c r="F474" s="12">
        <v>41675</v>
      </c>
      <c r="G474" s="19">
        <v>1.9</v>
      </c>
      <c r="H474" s="18">
        <f t="shared" si="49"/>
        <v>-0.20502092050209209</v>
      </c>
      <c r="I474" s="76">
        <f t="shared" si="50"/>
        <v>-0.37692307692307708</v>
      </c>
    </row>
    <row r="475" spans="2:10" x14ac:dyDescent="0.25">
      <c r="B475" s="10">
        <v>41676</v>
      </c>
      <c r="C475" s="13" t="s">
        <v>141</v>
      </c>
      <c r="D475" s="16">
        <v>0.6</v>
      </c>
      <c r="E475" s="16">
        <v>0.31</v>
      </c>
      <c r="F475" s="12">
        <v>41736</v>
      </c>
      <c r="G475" s="19">
        <v>0.54</v>
      </c>
      <c r="H475" s="18">
        <f t="shared" si="49"/>
        <v>-9.9999999999999867E-2</v>
      </c>
      <c r="I475" s="76">
        <f t="shared" si="50"/>
        <v>-0.20689655172413773</v>
      </c>
    </row>
    <row r="476" spans="2:10" x14ac:dyDescent="0.25">
      <c r="B476" s="10">
        <v>41680</v>
      </c>
      <c r="C476" s="13" t="s">
        <v>141</v>
      </c>
      <c r="D476" s="16">
        <v>0.5</v>
      </c>
      <c r="E476" s="16">
        <v>0.22</v>
      </c>
      <c r="F476" s="12">
        <v>41683</v>
      </c>
      <c r="G476" s="19">
        <v>0.42</v>
      </c>
      <c r="H476" s="18">
        <f t="shared" si="49"/>
        <v>-0.16000000000000003</v>
      </c>
      <c r="I476" s="76">
        <f t="shared" si="50"/>
        <v>-0.28571428571428575</v>
      </c>
    </row>
    <row r="477" spans="2:10" x14ac:dyDescent="0.25">
      <c r="B477" s="10">
        <v>41683</v>
      </c>
      <c r="C477" s="13" t="s">
        <v>156</v>
      </c>
      <c r="D477" s="16">
        <v>0.45</v>
      </c>
      <c r="E477" s="16">
        <v>0.28000000000000003</v>
      </c>
      <c r="F477" s="12">
        <v>41688</v>
      </c>
      <c r="G477" s="25">
        <v>0.42</v>
      </c>
      <c r="H477" s="18">
        <f t="shared" si="49"/>
        <v>-6.6666666666666763E-2</v>
      </c>
      <c r="I477" s="76">
        <f t="shared" si="50"/>
        <v>-0.1764705882352943</v>
      </c>
      <c r="J477" s="58" t="s">
        <v>41</v>
      </c>
    </row>
    <row r="478" spans="2:10" x14ac:dyDescent="0.25">
      <c r="B478" s="10">
        <v>41694</v>
      </c>
      <c r="C478" s="13" t="s">
        <v>169</v>
      </c>
      <c r="D478" s="16">
        <v>0.36</v>
      </c>
      <c r="E478" s="16">
        <v>0.21</v>
      </c>
      <c r="F478" s="12">
        <v>41696</v>
      </c>
      <c r="G478" s="19">
        <v>0.35</v>
      </c>
      <c r="H478" s="18">
        <f t="shared" si="49"/>
        <v>-2.777777777777779E-2</v>
      </c>
      <c r="I478" s="76">
        <f t="shared" si="50"/>
        <v>-6.6666666666666735E-2</v>
      </c>
    </row>
    <row r="479" spans="2:10" x14ac:dyDescent="0.25">
      <c r="B479" s="10">
        <v>41696</v>
      </c>
      <c r="C479" s="13" t="s">
        <v>172</v>
      </c>
      <c r="D479" s="16">
        <v>0.66</v>
      </c>
      <c r="E479" s="16">
        <v>0.28999999999999998</v>
      </c>
      <c r="F479" s="12">
        <v>41697</v>
      </c>
      <c r="G479" s="19">
        <v>0.56999999999999995</v>
      </c>
      <c r="H479" s="18">
        <f t="shared" si="49"/>
        <v>-0.13636363636363646</v>
      </c>
      <c r="I479" s="76">
        <f t="shared" si="50"/>
        <v>-0.24324324324324342</v>
      </c>
    </row>
    <row r="480" spans="2:10" x14ac:dyDescent="0.25">
      <c r="B480" s="10">
        <v>41702</v>
      </c>
      <c r="C480" s="13" t="s">
        <v>182</v>
      </c>
      <c r="D480" s="16">
        <v>0.62</v>
      </c>
      <c r="E480" s="16">
        <v>0.35</v>
      </c>
      <c r="F480" s="12">
        <v>41703</v>
      </c>
      <c r="G480" s="19">
        <v>0.75</v>
      </c>
      <c r="H480" s="18">
        <f t="shared" si="49"/>
        <v>0.20967741935483875</v>
      </c>
      <c r="I480" s="76">
        <f t="shared" si="50"/>
        <v>0.48148148148148145</v>
      </c>
    </row>
    <row r="481" spans="2:10" x14ac:dyDescent="0.25">
      <c r="B481" s="10">
        <v>41703</v>
      </c>
      <c r="C481" s="13" t="s">
        <v>184</v>
      </c>
      <c r="D481" s="16">
        <v>1.1599999999999999</v>
      </c>
      <c r="E481" s="16">
        <v>0.7</v>
      </c>
      <c r="F481" s="12">
        <v>41704</v>
      </c>
      <c r="G481" s="19">
        <v>1.03</v>
      </c>
      <c r="H481" s="18">
        <f t="shared" si="49"/>
        <v>-0.11206896551724133</v>
      </c>
      <c r="I481" s="76">
        <f t="shared" si="50"/>
        <v>-0.28260869565217372</v>
      </c>
    </row>
    <row r="482" spans="2:10" x14ac:dyDescent="0.25">
      <c r="B482" s="10">
        <v>41730</v>
      </c>
      <c r="C482" s="13" t="s">
        <v>243</v>
      </c>
      <c r="D482" s="16">
        <v>0.81</v>
      </c>
      <c r="E482" s="16">
        <v>0.4</v>
      </c>
      <c r="F482" s="12">
        <v>41737</v>
      </c>
      <c r="G482" s="19">
        <v>0.97</v>
      </c>
      <c r="H482" s="18">
        <f t="shared" si="49"/>
        <v>0.19753086419753085</v>
      </c>
      <c r="I482" s="76">
        <f t="shared" si="50"/>
        <v>0.39024390243902418</v>
      </c>
    </row>
    <row r="483" spans="2:10" x14ac:dyDescent="0.25">
      <c r="B483" s="10">
        <v>41738</v>
      </c>
      <c r="C483" s="13" t="s">
        <v>257</v>
      </c>
      <c r="D483" s="16">
        <v>0.83</v>
      </c>
      <c r="E483" s="16">
        <v>0.51</v>
      </c>
      <c r="F483" s="12">
        <v>41745</v>
      </c>
      <c r="G483" s="19">
        <v>1.1499999999999999</v>
      </c>
      <c r="H483" s="18">
        <f t="shared" si="49"/>
        <v>0.3855421686746987</v>
      </c>
      <c r="I483" s="76">
        <f t="shared" si="50"/>
        <v>1</v>
      </c>
    </row>
    <row r="484" spans="2:10" x14ac:dyDescent="0.25">
      <c r="B484" s="10">
        <v>41746</v>
      </c>
      <c r="C484" s="13" t="s">
        <v>273</v>
      </c>
      <c r="D484" s="16">
        <v>0.82</v>
      </c>
      <c r="E484" s="16">
        <v>0.42</v>
      </c>
      <c r="F484" s="12">
        <v>41752</v>
      </c>
      <c r="G484" s="19">
        <v>0.42</v>
      </c>
      <c r="H484" s="18">
        <f t="shared" si="49"/>
        <v>-0.48780487804878048</v>
      </c>
      <c r="I484" s="76">
        <f t="shared" si="50"/>
        <v>-1</v>
      </c>
    </row>
    <row r="485" spans="2:10" x14ac:dyDescent="0.25">
      <c r="B485" s="10">
        <v>41771</v>
      </c>
      <c r="C485" s="13" t="s">
        <v>302</v>
      </c>
      <c r="D485" s="16">
        <v>0.87</v>
      </c>
      <c r="E485" s="16">
        <v>0.48</v>
      </c>
      <c r="F485" s="12">
        <v>41774</v>
      </c>
      <c r="G485" s="19">
        <v>1.04</v>
      </c>
      <c r="H485" s="18">
        <f t="shared" si="49"/>
        <v>0.19540229885057481</v>
      </c>
      <c r="I485" s="76">
        <f t="shared" si="50"/>
        <v>0.43589743589743596</v>
      </c>
    </row>
    <row r="486" spans="2:10" x14ac:dyDescent="0.25">
      <c r="B486" s="10">
        <v>41771</v>
      </c>
      <c r="C486" s="13" t="s">
        <v>303</v>
      </c>
      <c r="D486" s="16">
        <v>3.43</v>
      </c>
      <c r="E486" s="16">
        <v>1.82</v>
      </c>
      <c r="F486" s="12">
        <v>41774</v>
      </c>
      <c r="G486" s="19">
        <v>2.59</v>
      </c>
      <c r="H486" s="18">
        <f t="shared" si="49"/>
        <v>-0.24489795918367352</v>
      </c>
      <c r="I486" s="76">
        <f t="shared" si="50"/>
        <v>-0.52173913043478282</v>
      </c>
    </row>
    <row r="487" spans="2:10" x14ac:dyDescent="0.25">
      <c r="B487" s="10">
        <v>41774</v>
      </c>
      <c r="C487" s="13" t="s">
        <v>314</v>
      </c>
      <c r="D487" s="16">
        <v>1</v>
      </c>
      <c r="E487" s="16">
        <v>0.56999999999999995</v>
      </c>
      <c r="F487" s="12">
        <v>41778</v>
      </c>
      <c r="G487" s="25">
        <v>0.81</v>
      </c>
      <c r="H487" s="18">
        <f t="shared" si="49"/>
        <v>-0.18999999999999995</v>
      </c>
      <c r="I487" s="76">
        <f t="shared" si="50"/>
        <v>-0.44186046511627891</v>
      </c>
      <c r="J487" s="58" t="s">
        <v>41</v>
      </c>
    </row>
    <row r="488" spans="2:10" x14ac:dyDescent="0.25">
      <c r="B488" s="10">
        <v>41778</v>
      </c>
      <c r="C488" s="13" t="s">
        <v>321</v>
      </c>
      <c r="D488" s="16">
        <v>1.1100000000000001</v>
      </c>
      <c r="E488" s="16">
        <v>0.62</v>
      </c>
      <c r="F488" s="12">
        <v>41793</v>
      </c>
      <c r="G488" s="19">
        <v>1.1499999999999999</v>
      </c>
      <c r="H488" s="18">
        <f t="shared" si="49"/>
        <v>3.603603603603589E-2</v>
      </c>
      <c r="I488" s="76">
        <f t="shared" si="50"/>
        <v>8.1632653061224095E-2</v>
      </c>
    </row>
    <row r="489" spans="2:10" x14ac:dyDescent="0.25">
      <c r="B489" s="10">
        <v>41787</v>
      </c>
      <c r="C489" s="13" t="s">
        <v>340</v>
      </c>
      <c r="D489" s="16">
        <v>0.65</v>
      </c>
      <c r="E489" s="16">
        <v>0.36</v>
      </c>
      <c r="F489" s="12">
        <v>41793</v>
      </c>
      <c r="G489" s="25">
        <v>0.69</v>
      </c>
      <c r="H489" s="18">
        <f t="shared" si="49"/>
        <v>6.153846153846132E-2</v>
      </c>
      <c r="I489" s="76">
        <f t="shared" si="50"/>
        <v>0.13793103448275834</v>
      </c>
      <c r="J489" s="58" t="s">
        <v>41</v>
      </c>
    </row>
    <row r="490" spans="2:10" x14ac:dyDescent="0.25">
      <c r="B490" s="10">
        <v>41796</v>
      </c>
      <c r="C490" s="13" t="s">
        <v>350</v>
      </c>
      <c r="D490" s="16">
        <v>0.85</v>
      </c>
      <c r="E490" s="16">
        <v>0.5</v>
      </c>
      <c r="F490" s="12">
        <v>41803</v>
      </c>
      <c r="G490" s="19">
        <v>0.99</v>
      </c>
      <c r="H490" s="18">
        <f>(G490/D490-1)</f>
        <v>0.16470588235294126</v>
      </c>
      <c r="I490" s="76">
        <f t="shared" si="50"/>
        <v>0.40000000000000008</v>
      </c>
    </row>
    <row r="491" spans="2:10" x14ac:dyDescent="0.25">
      <c r="B491" s="10">
        <v>41802</v>
      </c>
      <c r="C491" s="13" t="s">
        <v>366</v>
      </c>
      <c r="D491" s="16">
        <v>1.53</v>
      </c>
      <c r="E491" s="16">
        <v>1.06</v>
      </c>
      <c r="F491" s="12">
        <v>41808</v>
      </c>
      <c r="G491" s="19">
        <v>1.73</v>
      </c>
      <c r="H491" s="18">
        <f>(G491/D491-1)</f>
        <v>0.13071895424836599</v>
      </c>
      <c r="I491" s="76">
        <f t="shared" si="50"/>
        <v>0.42553191489361697</v>
      </c>
    </row>
    <row r="492" spans="2:10" x14ac:dyDescent="0.25">
      <c r="B492" s="10">
        <v>41801</v>
      </c>
      <c r="C492" s="13" t="s">
        <v>357</v>
      </c>
      <c r="D492" s="16">
        <v>0.44</v>
      </c>
      <c r="E492" s="16">
        <v>0.28000000000000003</v>
      </c>
      <c r="F492" s="12">
        <v>41810</v>
      </c>
      <c r="G492" s="19">
        <v>0.34</v>
      </c>
      <c r="H492" s="18">
        <f>(G492/D492-1)</f>
        <v>-0.22727272727272718</v>
      </c>
      <c r="I492" s="76">
        <f t="shared" si="50"/>
        <v>-0.625</v>
      </c>
    </row>
    <row r="493" spans="2:10" x14ac:dyDescent="0.25">
      <c r="B493" s="10">
        <v>41817</v>
      </c>
      <c r="C493" s="13" t="s">
        <v>384</v>
      </c>
      <c r="D493" s="16">
        <v>0.51</v>
      </c>
      <c r="E493" s="16">
        <v>0.27</v>
      </c>
      <c r="F493" s="12">
        <v>41822</v>
      </c>
      <c r="G493" s="19">
        <v>0.61</v>
      </c>
      <c r="H493" s="18">
        <f>(G493/D493-1)</f>
        <v>0.19607843137254899</v>
      </c>
      <c r="I493" s="76">
        <f t="shared" si="50"/>
        <v>0.41666666666666657</v>
      </c>
    </row>
    <row r="494" spans="2:10" x14ac:dyDescent="0.25">
      <c r="B494" s="10">
        <v>41857</v>
      </c>
      <c r="C494" s="13" t="s">
        <v>437</v>
      </c>
      <c r="D494" s="16">
        <v>0.69</v>
      </c>
      <c r="E494" s="16">
        <v>0.4</v>
      </c>
      <c r="F494" s="12">
        <v>41862</v>
      </c>
      <c r="G494" s="19">
        <v>0.76</v>
      </c>
      <c r="H494" s="18">
        <f>(G494/D494-1)</f>
        <v>0.10144927536231885</v>
      </c>
      <c r="I494" s="76">
        <f t="shared" si="50"/>
        <v>0.24137931034482787</v>
      </c>
    </row>
    <row r="495" spans="2:10" x14ac:dyDescent="0.25">
      <c r="B495" s="10">
        <v>41897</v>
      </c>
      <c r="C495" s="13" t="s">
        <v>495</v>
      </c>
      <c r="D495" s="16">
        <v>0.65</v>
      </c>
      <c r="E495" s="16">
        <v>0.32</v>
      </c>
      <c r="F495" s="12">
        <v>41905</v>
      </c>
      <c r="G495" s="19">
        <v>0.68</v>
      </c>
      <c r="H495" s="18">
        <f t="shared" ref="H495:H501" si="51">(G495/D495-1)</f>
        <v>4.6153846153846212E-2</v>
      </c>
      <c r="I495" s="76">
        <f t="shared" si="50"/>
        <v>9.0909090909090981E-2</v>
      </c>
    </row>
    <row r="496" spans="2:10" x14ac:dyDescent="0.25">
      <c r="B496" s="10">
        <v>41901</v>
      </c>
      <c r="C496" s="13" t="s">
        <v>511</v>
      </c>
      <c r="D496" s="16">
        <v>0.74</v>
      </c>
      <c r="E496" s="16">
        <v>0.37</v>
      </c>
      <c r="F496" s="12">
        <v>41905</v>
      </c>
      <c r="G496" s="19">
        <v>0.94</v>
      </c>
      <c r="H496" s="18">
        <f t="shared" si="51"/>
        <v>0.27027027027027017</v>
      </c>
      <c r="I496" s="76">
        <f t="shared" si="50"/>
        <v>0.54054054054054046</v>
      </c>
    </row>
    <row r="497" spans="1:9" x14ac:dyDescent="0.25">
      <c r="B497" s="10">
        <v>41904</v>
      </c>
      <c r="C497" s="13" t="s">
        <v>515</v>
      </c>
      <c r="D497" s="16">
        <v>1.26</v>
      </c>
      <c r="E497" s="16">
        <v>0.59</v>
      </c>
      <c r="F497" s="12">
        <v>41908</v>
      </c>
      <c r="G497" s="19">
        <v>0.96</v>
      </c>
      <c r="H497" s="18">
        <f t="shared" si="51"/>
        <v>-0.23809523809523814</v>
      </c>
      <c r="I497" s="76">
        <f t="shared" si="50"/>
        <v>-0.44776119402985076</v>
      </c>
    </row>
    <row r="498" spans="1:9" x14ac:dyDescent="0.25">
      <c r="B498" s="10">
        <v>41907</v>
      </c>
      <c r="C498" s="13" t="s">
        <v>523</v>
      </c>
      <c r="D498" s="16">
        <v>0.83</v>
      </c>
      <c r="E498" s="16">
        <v>0.51</v>
      </c>
      <c r="F498" s="12">
        <v>41911</v>
      </c>
      <c r="G498" s="19">
        <v>0.88</v>
      </c>
      <c r="H498" s="18">
        <f t="shared" si="51"/>
        <v>6.024096385542177E-2</v>
      </c>
      <c r="I498" s="76">
        <f t="shared" si="50"/>
        <v>0.15625000000000017</v>
      </c>
    </row>
    <row r="499" spans="1:9" x14ac:dyDescent="0.25">
      <c r="B499" s="10">
        <v>41908</v>
      </c>
      <c r="C499" s="13" t="s">
        <v>528</v>
      </c>
      <c r="D499" s="16">
        <v>0.8</v>
      </c>
      <c r="E499" s="16">
        <v>0.41</v>
      </c>
      <c r="F499" s="12">
        <v>41911</v>
      </c>
      <c r="G499" s="19">
        <v>0.74</v>
      </c>
      <c r="H499" s="18">
        <f t="shared" si="51"/>
        <v>-7.5000000000000067E-2</v>
      </c>
      <c r="I499" s="76">
        <f t="shared" si="50"/>
        <v>-0.15384615384615397</v>
      </c>
    </row>
    <row r="500" spans="1:9" x14ac:dyDescent="0.25">
      <c r="B500" s="10">
        <v>41913</v>
      </c>
      <c r="C500" s="13" t="s">
        <v>537</v>
      </c>
      <c r="D500" s="16">
        <v>0.84</v>
      </c>
      <c r="E500" s="16">
        <v>0.56999999999999995</v>
      </c>
      <c r="F500" s="12">
        <v>41914</v>
      </c>
      <c r="G500" s="19">
        <v>0.56999999999999995</v>
      </c>
      <c r="H500" s="18">
        <f t="shared" si="51"/>
        <v>-0.32142857142857151</v>
      </c>
      <c r="I500" s="76">
        <f t="shared" si="50"/>
        <v>-1</v>
      </c>
    </row>
    <row r="501" spans="1:9" x14ac:dyDescent="0.25">
      <c r="B501" s="10">
        <v>41922</v>
      </c>
      <c r="C501" s="13" t="s">
        <v>556</v>
      </c>
      <c r="D501" s="16">
        <v>0.75</v>
      </c>
      <c r="E501" s="16">
        <v>0.45</v>
      </c>
      <c r="F501" s="12">
        <v>41925</v>
      </c>
      <c r="G501" s="19">
        <v>0.6</v>
      </c>
      <c r="H501" s="18">
        <f t="shared" si="51"/>
        <v>-0.20000000000000007</v>
      </c>
      <c r="I501" s="76">
        <f t="shared" si="50"/>
        <v>-0.50000000000000011</v>
      </c>
    </row>
    <row r="502" spans="1:9" x14ac:dyDescent="0.25">
      <c r="B502" s="10"/>
      <c r="C502" s="13"/>
      <c r="D502" s="19"/>
      <c r="E502" s="19"/>
      <c r="F502" s="92"/>
      <c r="G502" s="21" t="s">
        <v>1</v>
      </c>
      <c r="H502" s="18"/>
      <c r="I502" s="14"/>
    </row>
    <row r="503" spans="1:9" x14ac:dyDescent="0.25">
      <c r="B503" s="10"/>
      <c r="C503" s="22" t="s">
        <v>58</v>
      </c>
      <c r="D503" s="13"/>
      <c r="E503" s="13"/>
      <c r="F503" s="23" t="s">
        <v>1</v>
      </c>
      <c r="G503" s="71" t="s">
        <v>12</v>
      </c>
      <c r="H503" s="72" t="s">
        <v>10</v>
      </c>
      <c r="I503" s="81">
        <f>SUM(I469:I502)</f>
        <v>-1.1976863481733258</v>
      </c>
    </row>
    <row r="504" spans="1:9" s="66" customFormat="1" x14ac:dyDescent="0.25">
      <c r="B504" s="10"/>
      <c r="C504" s="22"/>
      <c r="D504" s="13"/>
      <c r="E504" s="13"/>
      <c r="F504" s="23"/>
      <c r="G504" s="71"/>
      <c r="H504" s="72"/>
      <c r="I504" s="69"/>
    </row>
    <row r="505" spans="1:9" s="66" customFormat="1" ht="24" customHeight="1" thickBot="1" x14ac:dyDescent="0.3">
      <c r="B505" s="10"/>
      <c r="C505" s="22"/>
      <c r="D505" s="13"/>
      <c r="E505" s="13"/>
      <c r="F505" s="23"/>
      <c r="G505" s="71"/>
      <c r="H505" s="72"/>
      <c r="I505" s="91" t="s">
        <v>30</v>
      </c>
    </row>
    <row r="506" spans="1:9" s="66" customFormat="1" x14ac:dyDescent="0.25">
      <c r="B506" s="5"/>
      <c r="C506" s="83" t="s">
        <v>59</v>
      </c>
      <c r="D506" s="8"/>
      <c r="E506" s="8"/>
      <c r="F506" s="84" t="s">
        <v>1</v>
      </c>
      <c r="G506" s="85" t="s">
        <v>12</v>
      </c>
      <c r="H506" s="86" t="s">
        <v>10</v>
      </c>
      <c r="I506" s="87">
        <f>I189+I229+I266+I375+I437+I461+I503</f>
        <v>-14.603947379006771</v>
      </c>
    </row>
    <row r="507" spans="1:9" ht="15.75" thickBot="1" x14ac:dyDescent="0.3">
      <c r="B507" s="27"/>
      <c r="C507" s="28" t="s">
        <v>60</v>
      </c>
      <c r="D507" s="29"/>
      <c r="E507" s="29"/>
      <c r="F507" s="30"/>
      <c r="G507" s="88" t="s">
        <v>12</v>
      </c>
      <c r="H507" s="89" t="s">
        <v>10</v>
      </c>
      <c r="I507" s="90">
        <f>I506/100</f>
        <v>-0.14603947379006771</v>
      </c>
    </row>
    <row r="508" spans="1:9" ht="103.5" customHeight="1" thickBot="1" x14ac:dyDescent="0.3">
      <c r="A508" s="58" t="s">
        <v>1</v>
      </c>
      <c r="B508" s="27"/>
      <c r="C508" s="29" t="s">
        <v>1</v>
      </c>
      <c r="D508" s="29"/>
      <c r="E508" s="29"/>
      <c r="F508" s="45"/>
      <c r="G508" s="29"/>
      <c r="H508" s="73" t="s">
        <v>1</v>
      </c>
      <c r="I508" s="33"/>
    </row>
    <row r="509" spans="1:9" ht="25.5" customHeight="1" thickBot="1" x14ac:dyDescent="0.3">
      <c r="B509" s="5" t="s">
        <v>1</v>
      </c>
      <c r="C509" s="77" t="s">
        <v>13</v>
      </c>
      <c r="D509" s="35" t="s">
        <v>1</v>
      </c>
      <c r="E509" s="35"/>
      <c r="F509" s="7" t="s">
        <v>1</v>
      </c>
      <c r="G509" s="35" t="s">
        <v>1</v>
      </c>
      <c r="H509" s="35" t="s">
        <v>1</v>
      </c>
      <c r="I509" s="36" t="s">
        <v>1</v>
      </c>
    </row>
    <row r="510" spans="1:9" x14ac:dyDescent="0.25">
      <c r="B510" s="116" t="s">
        <v>6</v>
      </c>
      <c r="C510" s="117" t="s">
        <v>1</v>
      </c>
      <c r="D510" s="117" t="s">
        <v>2</v>
      </c>
      <c r="E510" s="118" t="s">
        <v>18</v>
      </c>
      <c r="F510" s="119" t="s">
        <v>6</v>
      </c>
      <c r="G510" s="117" t="s">
        <v>8</v>
      </c>
      <c r="H510" s="117" t="s">
        <v>5</v>
      </c>
      <c r="I510" s="120" t="s">
        <v>5</v>
      </c>
    </row>
    <row r="511" spans="1:9" x14ac:dyDescent="0.25">
      <c r="B511" s="10"/>
      <c r="C511" s="62" t="s">
        <v>28</v>
      </c>
      <c r="D511" s="15" t="s">
        <v>26</v>
      </c>
      <c r="E511" s="62" t="s">
        <v>19</v>
      </c>
      <c r="F511" s="63" t="s">
        <v>1</v>
      </c>
      <c r="G511" s="15" t="s">
        <v>15</v>
      </c>
      <c r="H511" s="15" t="s">
        <v>16</v>
      </c>
      <c r="I511" s="42" t="s">
        <v>20</v>
      </c>
    </row>
    <row r="512" spans="1:9" x14ac:dyDescent="0.25">
      <c r="B512" s="10"/>
      <c r="C512" s="11" t="s">
        <v>1</v>
      </c>
      <c r="D512" s="41" t="s">
        <v>1</v>
      </c>
      <c r="E512" s="41"/>
      <c r="F512" s="12" t="s">
        <v>1</v>
      </c>
      <c r="G512" s="15" t="s">
        <v>1</v>
      </c>
      <c r="H512" s="15"/>
      <c r="I512" s="42"/>
    </row>
    <row r="513" spans="2:10" x14ac:dyDescent="0.25">
      <c r="B513" s="10" t="s">
        <v>1</v>
      </c>
      <c r="C513" s="13" t="s">
        <v>1</v>
      </c>
      <c r="D513" s="16" t="s">
        <v>1</v>
      </c>
      <c r="E513" s="16" t="s">
        <v>1</v>
      </c>
      <c r="F513" s="12" t="s">
        <v>1</v>
      </c>
      <c r="G513" s="19" t="s">
        <v>1</v>
      </c>
      <c r="H513" s="18" t="s">
        <v>1</v>
      </c>
      <c r="I513" s="76" t="s">
        <v>1</v>
      </c>
    </row>
    <row r="514" spans="2:10" x14ac:dyDescent="0.25">
      <c r="B514" s="10" t="s">
        <v>1</v>
      </c>
      <c r="C514" s="13" t="s">
        <v>678</v>
      </c>
      <c r="D514" s="16" t="s">
        <v>1</v>
      </c>
      <c r="E514" s="16" t="s">
        <v>1</v>
      </c>
      <c r="F514" s="12" t="s">
        <v>1</v>
      </c>
      <c r="G514" s="19" t="s">
        <v>1</v>
      </c>
      <c r="H514" s="18" t="s">
        <v>1</v>
      </c>
      <c r="I514" s="76" t="s">
        <v>1</v>
      </c>
    </row>
    <row r="515" spans="2:10" x14ac:dyDescent="0.25">
      <c r="B515" s="10"/>
      <c r="C515" s="13" t="s">
        <v>1</v>
      </c>
      <c r="D515" s="16"/>
      <c r="E515" s="16" t="s">
        <v>1</v>
      </c>
      <c r="F515" s="12"/>
      <c r="G515" s="19"/>
      <c r="H515" s="18"/>
      <c r="I515" s="76"/>
    </row>
    <row r="516" spans="2:10" ht="15.75" thickBot="1" x14ac:dyDescent="0.3">
      <c r="B516" s="121"/>
      <c r="C516" s="122"/>
      <c r="D516" s="123"/>
      <c r="E516" s="123"/>
      <c r="F516" s="124"/>
      <c r="G516" s="107" t="s">
        <v>35</v>
      </c>
      <c r="H516" s="108" t="s">
        <v>34</v>
      </c>
      <c r="I516" s="125">
        <f>SUM(I511:I515)</f>
        <v>0</v>
      </c>
    </row>
    <row r="517" spans="2:10" ht="92.25" customHeight="1" thickBot="1" x14ac:dyDescent="0.3">
      <c r="B517" s="27" t="s">
        <v>1</v>
      </c>
      <c r="C517" s="29"/>
      <c r="D517" s="44" t="s">
        <v>1</v>
      </c>
      <c r="E517" s="44"/>
      <c r="F517" s="45" t="s">
        <v>1</v>
      </c>
      <c r="G517" s="20" t="s">
        <v>1</v>
      </c>
      <c r="H517" s="46" t="s">
        <v>1</v>
      </c>
      <c r="I517" s="33" t="s">
        <v>1</v>
      </c>
    </row>
    <row r="518" spans="2:10" ht="33.75" customHeight="1" thickBot="1" x14ac:dyDescent="0.3">
      <c r="B518" s="27"/>
      <c r="C518" s="56" t="s">
        <v>61</v>
      </c>
      <c r="D518" s="29"/>
      <c r="E518" s="29"/>
      <c r="F518" s="45"/>
      <c r="G518" s="29"/>
      <c r="H518" s="29"/>
      <c r="I518" s="33"/>
    </row>
    <row r="519" spans="2:10" x14ac:dyDescent="0.25">
      <c r="B519" s="47"/>
      <c r="C519" s="51"/>
      <c r="D519" s="17"/>
      <c r="E519" s="17"/>
      <c r="F519" s="50"/>
      <c r="G519" s="21"/>
      <c r="H519" s="48"/>
      <c r="I519" s="49"/>
    </row>
    <row r="520" spans="2:10" x14ac:dyDescent="0.25">
      <c r="B520" s="47"/>
      <c r="C520" s="51"/>
      <c r="D520" s="17"/>
      <c r="E520" s="17"/>
      <c r="F520" s="50"/>
      <c r="G520" s="21"/>
      <c r="H520" s="48"/>
      <c r="I520" s="49"/>
    </row>
    <row r="521" spans="2:10" x14ac:dyDescent="0.25">
      <c r="B521" s="61" t="s">
        <v>2</v>
      </c>
      <c r="C521" s="62" t="s">
        <v>3</v>
      </c>
      <c r="D521" s="62" t="s">
        <v>2</v>
      </c>
      <c r="E521" s="62" t="s">
        <v>18</v>
      </c>
      <c r="F521" s="63" t="s">
        <v>4</v>
      </c>
      <c r="G521" s="62" t="s">
        <v>4</v>
      </c>
      <c r="H521" s="62" t="s">
        <v>5</v>
      </c>
      <c r="I521" s="64" t="s">
        <v>5</v>
      </c>
    </row>
    <row r="522" spans="2:10" x14ac:dyDescent="0.25">
      <c r="B522" s="61" t="s">
        <v>6</v>
      </c>
      <c r="C522" s="65"/>
      <c r="D522" s="62" t="s">
        <v>7</v>
      </c>
      <c r="E522" s="62" t="s">
        <v>19</v>
      </c>
      <c r="F522" s="63" t="s">
        <v>6</v>
      </c>
      <c r="G522" s="62" t="s">
        <v>8</v>
      </c>
      <c r="H522" s="62" t="s">
        <v>11</v>
      </c>
      <c r="I522" s="64" t="s">
        <v>20</v>
      </c>
    </row>
    <row r="523" spans="2:10" x14ac:dyDescent="0.25">
      <c r="B523" s="61"/>
      <c r="C523" s="62" t="s">
        <v>28</v>
      </c>
      <c r="D523" s="62"/>
      <c r="E523" s="62"/>
      <c r="F523" s="63"/>
      <c r="G523" s="62"/>
      <c r="H523" s="62"/>
      <c r="I523" s="64"/>
    </row>
    <row r="524" spans="2:10" x14ac:dyDescent="0.25">
      <c r="B524" s="61"/>
      <c r="C524" s="62"/>
      <c r="D524" s="62"/>
      <c r="E524" s="62"/>
      <c r="F524" s="63"/>
      <c r="G524" s="62"/>
      <c r="H524" s="62"/>
      <c r="I524" s="64"/>
    </row>
    <row r="525" spans="2:10" x14ac:dyDescent="0.25">
      <c r="B525" s="10" t="s">
        <v>51</v>
      </c>
      <c r="C525" s="13" t="s">
        <v>52</v>
      </c>
      <c r="D525" s="16">
        <v>5.4550000000000001</v>
      </c>
      <c r="E525" s="16">
        <v>3.22</v>
      </c>
      <c r="F525" s="12">
        <v>41652</v>
      </c>
      <c r="G525" s="25">
        <v>4.96</v>
      </c>
      <c r="H525" s="18">
        <f t="shared" ref="H525:H556" si="52">(G525/D525-1)</f>
        <v>-9.0742438130155811E-2</v>
      </c>
      <c r="I525" s="76">
        <f t="shared" ref="I525:I546" si="53">(G525-D525)/(D525-E525)</f>
        <v>-0.22147651006711416</v>
      </c>
      <c r="J525" s="58" t="s">
        <v>1</v>
      </c>
    </row>
    <row r="526" spans="2:10" x14ac:dyDescent="0.25">
      <c r="B526" s="10">
        <v>41647</v>
      </c>
      <c r="C526" s="13" t="s">
        <v>76</v>
      </c>
      <c r="D526" s="16">
        <v>5.29</v>
      </c>
      <c r="E526" s="16">
        <v>2.8</v>
      </c>
      <c r="F526" s="12">
        <v>41652</v>
      </c>
      <c r="G526" s="19">
        <v>4.83</v>
      </c>
      <c r="H526" s="18">
        <f t="shared" si="52"/>
        <v>-8.6956521739130377E-2</v>
      </c>
      <c r="I526" s="76">
        <f t="shared" si="53"/>
        <v>-0.18473895582329314</v>
      </c>
    </row>
    <row r="527" spans="2:10" x14ac:dyDescent="0.25">
      <c r="B527" s="10">
        <v>41628</v>
      </c>
      <c r="C527" s="13" t="s">
        <v>47</v>
      </c>
      <c r="D527" s="16">
        <v>2.1</v>
      </c>
      <c r="E527" s="16">
        <v>1.49</v>
      </c>
      <c r="F527" s="12">
        <v>41653</v>
      </c>
      <c r="G527" s="25">
        <v>2.48</v>
      </c>
      <c r="H527" s="18">
        <f t="shared" si="52"/>
        <v>0.18095238095238098</v>
      </c>
      <c r="I527" s="76">
        <f t="shared" si="53"/>
        <v>0.62295081967213084</v>
      </c>
    </row>
    <row r="528" spans="2:10" x14ac:dyDescent="0.25">
      <c r="B528" s="10">
        <v>41653</v>
      </c>
      <c r="C528" s="13" t="s">
        <v>89</v>
      </c>
      <c r="D528" s="16">
        <v>0.93</v>
      </c>
      <c r="E528" s="16">
        <v>0.54</v>
      </c>
      <c r="F528" s="12">
        <v>41654</v>
      </c>
      <c r="G528" s="25">
        <v>1.39</v>
      </c>
      <c r="H528" s="18">
        <f t="shared" si="52"/>
        <v>0.49462365591397828</v>
      </c>
      <c r="I528" s="76">
        <f t="shared" si="53"/>
        <v>1.1794871794871791</v>
      </c>
    </row>
    <row r="529" spans="2:10" x14ac:dyDescent="0.25">
      <c r="B529" s="10">
        <v>41649</v>
      </c>
      <c r="C529" s="13" t="s">
        <v>82</v>
      </c>
      <c r="D529" s="16">
        <v>4.5199999999999996</v>
      </c>
      <c r="E529" s="16">
        <v>2.8</v>
      </c>
      <c r="F529" s="12">
        <v>41659</v>
      </c>
      <c r="G529" s="19">
        <v>4.78</v>
      </c>
      <c r="H529" s="18">
        <f t="shared" si="52"/>
        <v>5.752212389380551E-2</v>
      </c>
      <c r="I529" s="76">
        <f t="shared" si="53"/>
        <v>0.15116279069767483</v>
      </c>
    </row>
    <row r="530" spans="2:10" x14ac:dyDescent="0.25">
      <c r="B530" s="10">
        <v>41648</v>
      </c>
      <c r="C530" s="13" t="s">
        <v>77</v>
      </c>
      <c r="D530" s="16">
        <v>4.6100000000000003</v>
      </c>
      <c r="E530" s="16">
        <v>2.46</v>
      </c>
      <c r="F530" s="12">
        <v>41659</v>
      </c>
      <c r="G530" s="25">
        <v>4.3600000000000003</v>
      </c>
      <c r="H530" s="18">
        <f t="shared" si="52"/>
        <v>-5.4229934924078127E-2</v>
      </c>
      <c r="I530" s="76">
        <f t="shared" si="53"/>
        <v>-0.11627906976744184</v>
      </c>
    </row>
    <row r="531" spans="2:10" x14ac:dyDescent="0.25">
      <c r="B531" s="10">
        <v>41654</v>
      </c>
      <c r="C531" s="13" t="s">
        <v>88</v>
      </c>
      <c r="D531" s="16">
        <v>2</v>
      </c>
      <c r="E531" s="16">
        <v>1.57</v>
      </c>
      <c r="F531" s="12">
        <v>41660</v>
      </c>
      <c r="G531" s="25">
        <v>1.98</v>
      </c>
      <c r="H531" s="18">
        <f t="shared" si="52"/>
        <v>-1.0000000000000009E-2</v>
      </c>
      <c r="I531" s="76">
        <f t="shared" si="53"/>
        <v>-4.6511627906976792E-2</v>
      </c>
    </row>
    <row r="532" spans="2:10" x14ac:dyDescent="0.25">
      <c r="B532" s="10">
        <v>41646</v>
      </c>
      <c r="C532" s="13" t="s">
        <v>71</v>
      </c>
      <c r="D532" s="16">
        <v>1.94</v>
      </c>
      <c r="E532" s="16">
        <v>0.97</v>
      </c>
      <c r="F532" s="12">
        <v>41662</v>
      </c>
      <c r="G532" s="25">
        <v>4.67</v>
      </c>
      <c r="H532" s="18">
        <f t="shared" si="52"/>
        <v>1.4072164948453607</v>
      </c>
      <c r="I532" s="76">
        <f t="shared" si="53"/>
        <v>2.8144329896907219</v>
      </c>
    </row>
    <row r="533" spans="2:10" x14ac:dyDescent="0.25">
      <c r="B533" s="10" t="s">
        <v>105</v>
      </c>
      <c r="C533" s="13" t="s">
        <v>106</v>
      </c>
      <c r="D533" s="16">
        <v>2.855</v>
      </c>
      <c r="E533" s="16">
        <v>1.71</v>
      </c>
      <c r="F533" s="12">
        <v>41666</v>
      </c>
      <c r="G533" s="19">
        <v>6.24</v>
      </c>
      <c r="H533" s="18">
        <f t="shared" si="52"/>
        <v>1.1856392294220668</v>
      </c>
      <c r="I533" s="76">
        <f t="shared" si="53"/>
        <v>2.9563318777292578</v>
      </c>
    </row>
    <row r="534" spans="2:10" x14ac:dyDescent="0.25">
      <c r="B534" s="10">
        <v>41662</v>
      </c>
      <c r="C534" s="13" t="s">
        <v>104</v>
      </c>
      <c r="D534" s="16">
        <v>0.68</v>
      </c>
      <c r="E534" s="16">
        <v>0.27</v>
      </c>
      <c r="F534" s="12">
        <v>41666</v>
      </c>
      <c r="G534" s="19">
        <v>1.84</v>
      </c>
      <c r="H534" s="18">
        <f t="shared" si="52"/>
        <v>1.7058823529411762</v>
      </c>
      <c r="I534" s="76">
        <f t="shared" si="53"/>
        <v>2.8292682926829271</v>
      </c>
    </row>
    <row r="535" spans="2:10" x14ac:dyDescent="0.25">
      <c r="B535" s="10">
        <v>41663</v>
      </c>
      <c r="C535" s="13" t="s">
        <v>109</v>
      </c>
      <c r="D535" s="16">
        <v>6.32</v>
      </c>
      <c r="E535" s="16">
        <v>2.62</v>
      </c>
      <c r="F535" s="12">
        <v>41668</v>
      </c>
      <c r="G535" s="25">
        <v>6.99</v>
      </c>
      <c r="H535" s="18">
        <f t="shared" si="52"/>
        <v>0.106012658227848</v>
      </c>
      <c r="I535" s="76">
        <f t="shared" si="53"/>
        <v>0.18108108108108106</v>
      </c>
      <c r="J535" s="58" t="s">
        <v>41</v>
      </c>
    </row>
    <row r="536" spans="2:10" x14ac:dyDescent="0.25">
      <c r="B536" s="10">
        <v>41668</v>
      </c>
      <c r="C536" s="13" t="s">
        <v>118</v>
      </c>
      <c r="D536" s="16">
        <v>3.67</v>
      </c>
      <c r="E536" s="16">
        <v>2.27</v>
      </c>
      <c r="F536" s="12">
        <v>41669</v>
      </c>
      <c r="G536" s="19">
        <v>4.07</v>
      </c>
      <c r="H536" s="18">
        <f t="shared" si="52"/>
        <v>0.10899182561307907</v>
      </c>
      <c r="I536" s="76">
        <f t="shared" si="53"/>
        <v>0.28571428571428598</v>
      </c>
    </row>
    <row r="537" spans="2:10" x14ac:dyDescent="0.25">
      <c r="B537" s="10">
        <v>41670</v>
      </c>
      <c r="C537" s="13" t="s">
        <v>130</v>
      </c>
      <c r="D537" s="16">
        <v>1.43</v>
      </c>
      <c r="E537" s="16">
        <v>0.77</v>
      </c>
      <c r="F537" s="12">
        <v>41673</v>
      </c>
      <c r="G537" s="25">
        <v>1.44</v>
      </c>
      <c r="H537" s="18">
        <f t="shared" si="52"/>
        <v>6.9930069930070893E-3</v>
      </c>
      <c r="I537" s="76">
        <f t="shared" si="53"/>
        <v>1.5151515151515168E-2</v>
      </c>
      <c r="J537" s="58" t="s">
        <v>1</v>
      </c>
    </row>
    <row r="538" spans="2:10" x14ac:dyDescent="0.25">
      <c r="B538" s="10">
        <v>41668</v>
      </c>
      <c r="C538" s="13" t="s">
        <v>119</v>
      </c>
      <c r="D538" s="16">
        <v>1.3</v>
      </c>
      <c r="E538" s="16">
        <v>0.83</v>
      </c>
      <c r="F538" s="12">
        <v>41670</v>
      </c>
      <c r="G538" s="19">
        <v>1.68</v>
      </c>
      <c r="H538" s="18">
        <f t="shared" si="52"/>
        <v>0.29230769230769216</v>
      </c>
      <c r="I538" s="76">
        <f t="shared" si="53"/>
        <v>0.80851063829787195</v>
      </c>
    </row>
    <row r="539" spans="2:10" x14ac:dyDescent="0.25">
      <c r="B539" s="10">
        <v>41674</v>
      </c>
      <c r="C539" s="13" t="s">
        <v>133</v>
      </c>
      <c r="D539" s="16">
        <v>1.6</v>
      </c>
      <c r="E539" s="16">
        <v>0.9</v>
      </c>
      <c r="F539" s="12">
        <v>41676</v>
      </c>
      <c r="G539" s="19">
        <v>1.68</v>
      </c>
      <c r="H539" s="18">
        <f t="shared" si="52"/>
        <v>4.9999999999999822E-2</v>
      </c>
      <c r="I539" s="76">
        <f t="shared" si="53"/>
        <v>0.11428571428571406</v>
      </c>
    </row>
    <row r="540" spans="2:10" x14ac:dyDescent="0.25">
      <c r="B540" s="10">
        <v>41676</v>
      </c>
      <c r="C540" s="13" t="s">
        <v>143</v>
      </c>
      <c r="D540" s="16">
        <v>2.64</v>
      </c>
      <c r="E540" s="16">
        <v>1.89</v>
      </c>
      <c r="F540" s="12">
        <v>41676</v>
      </c>
      <c r="G540" s="19">
        <v>1.89</v>
      </c>
      <c r="H540" s="18">
        <f t="shared" si="52"/>
        <v>-0.28409090909090917</v>
      </c>
      <c r="I540" s="76">
        <f t="shared" si="53"/>
        <v>-1</v>
      </c>
    </row>
    <row r="541" spans="2:10" x14ac:dyDescent="0.25">
      <c r="B541" s="10">
        <v>41675</v>
      </c>
      <c r="C541" s="13" t="s">
        <v>138</v>
      </c>
      <c r="D541" s="16">
        <v>3.97</v>
      </c>
      <c r="E541" s="16">
        <v>2.94</v>
      </c>
      <c r="F541" s="12">
        <v>41677</v>
      </c>
      <c r="G541" s="25">
        <v>2.94</v>
      </c>
      <c r="H541" s="18">
        <f t="shared" si="52"/>
        <v>-0.25944584382871538</v>
      </c>
      <c r="I541" s="76">
        <f t="shared" si="53"/>
        <v>-1</v>
      </c>
      <c r="J541" s="58" t="s">
        <v>41</v>
      </c>
    </row>
    <row r="542" spans="2:10" x14ac:dyDescent="0.25">
      <c r="B542" s="10">
        <v>41675</v>
      </c>
      <c r="C542" s="13" t="s">
        <v>137</v>
      </c>
      <c r="D542" s="16">
        <v>2.4500000000000002</v>
      </c>
      <c r="E542" s="16">
        <v>1.33</v>
      </c>
      <c r="F542" s="12">
        <v>41680</v>
      </c>
      <c r="G542" s="19">
        <v>3.02</v>
      </c>
      <c r="H542" s="18">
        <f t="shared" si="52"/>
        <v>0.2326530612244897</v>
      </c>
      <c r="I542" s="76">
        <f t="shared" si="53"/>
        <v>0.50892857142857129</v>
      </c>
    </row>
    <row r="543" spans="2:10" x14ac:dyDescent="0.25">
      <c r="B543" s="10">
        <v>41680</v>
      </c>
      <c r="C543" s="13" t="s">
        <v>146</v>
      </c>
      <c r="D543" s="16">
        <v>1.38</v>
      </c>
      <c r="E543" s="16">
        <v>0.81</v>
      </c>
      <c r="F543" s="12">
        <v>41683</v>
      </c>
      <c r="G543" s="19">
        <v>1.1299999999999999</v>
      </c>
      <c r="H543" s="18">
        <f t="shared" si="52"/>
        <v>-0.1811594202898551</v>
      </c>
      <c r="I543" s="76">
        <f t="shared" si="53"/>
        <v>-0.43859649122807032</v>
      </c>
    </row>
    <row r="544" spans="2:10" x14ac:dyDescent="0.25">
      <c r="B544" s="10">
        <v>41680</v>
      </c>
      <c r="C544" s="13" t="s">
        <v>145</v>
      </c>
      <c r="D544" s="16">
        <v>2.2799999999999998</v>
      </c>
      <c r="E544" s="16">
        <v>1.5</v>
      </c>
      <c r="F544" s="12">
        <v>41683</v>
      </c>
      <c r="G544" s="25">
        <v>1.85</v>
      </c>
      <c r="H544" s="18">
        <f t="shared" si="52"/>
        <v>-0.1885964912280701</v>
      </c>
      <c r="I544" s="76">
        <f t="shared" si="53"/>
        <v>-0.5512820512820511</v>
      </c>
    </row>
    <row r="545" spans="2:10" x14ac:dyDescent="0.25">
      <c r="B545" s="10">
        <v>41684</v>
      </c>
      <c r="C545" s="13" t="s">
        <v>158</v>
      </c>
      <c r="D545" s="16">
        <v>3.61</v>
      </c>
      <c r="E545" s="16">
        <v>2.2799999999999998</v>
      </c>
      <c r="F545" s="12">
        <v>41689</v>
      </c>
      <c r="G545" s="19">
        <v>3.41</v>
      </c>
      <c r="H545" s="18">
        <f t="shared" si="52"/>
        <v>-5.5401662049861411E-2</v>
      </c>
      <c r="I545" s="76">
        <f t="shared" si="53"/>
        <v>-0.15037593984962386</v>
      </c>
    </row>
    <row r="546" spans="2:10" x14ac:dyDescent="0.25">
      <c r="B546" s="10">
        <v>41690</v>
      </c>
      <c r="C546" s="13" t="s">
        <v>165</v>
      </c>
      <c r="D546" s="16">
        <v>2.14</v>
      </c>
      <c r="E546" s="16">
        <v>1.65</v>
      </c>
      <c r="F546" s="12">
        <v>41690</v>
      </c>
      <c r="G546" s="25">
        <v>1.63</v>
      </c>
      <c r="H546" s="18">
        <f t="shared" si="52"/>
        <v>-0.23831775700934588</v>
      </c>
      <c r="I546" s="76">
        <f t="shared" si="53"/>
        <v>-1.0408163265306123</v>
      </c>
      <c r="J546" s="58" t="s">
        <v>41</v>
      </c>
    </row>
    <row r="547" spans="2:10" x14ac:dyDescent="0.25">
      <c r="B547" s="10">
        <v>41689</v>
      </c>
      <c r="C547" s="13" t="s">
        <v>167</v>
      </c>
      <c r="D547" s="16">
        <v>4.1399999999999997</v>
      </c>
      <c r="E547" s="16">
        <v>2.76</v>
      </c>
      <c r="F547" s="12">
        <v>41694</v>
      </c>
      <c r="G547" s="19">
        <v>3.48</v>
      </c>
      <c r="H547" s="18">
        <f t="shared" si="52"/>
        <v>-0.15942028985507239</v>
      </c>
      <c r="I547" s="76">
        <f>(G547-D547)/(D547-E547)/2</f>
        <v>-0.23913043478260859</v>
      </c>
    </row>
    <row r="548" spans="2:10" x14ac:dyDescent="0.25">
      <c r="B548" s="10">
        <v>41695</v>
      </c>
      <c r="C548" s="13" t="s">
        <v>170</v>
      </c>
      <c r="D548" s="16">
        <v>2.4500000000000002</v>
      </c>
      <c r="E548" s="16">
        <v>1.68</v>
      </c>
      <c r="F548" s="12">
        <v>41696</v>
      </c>
      <c r="G548" s="25">
        <v>2</v>
      </c>
      <c r="H548" s="18">
        <f t="shared" si="52"/>
        <v>-0.18367346938775519</v>
      </c>
      <c r="I548" s="76">
        <f t="shared" ref="I548:I553" si="54">(G548-D548)/(D548-E548)</f>
        <v>-0.5844155844155845</v>
      </c>
      <c r="J548" s="58" t="s">
        <v>41</v>
      </c>
    </row>
    <row r="549" spans="2:10" x14ac:dyDescent="0.25">
      <c r="B549" s="10">
        <v>41702</v>
      </c>
      <c r="C549" s="13" t="s">
        <v>180</v>
      </c>
      <c r="D549" s="16">
        <v>0.51</v>
      </c>
      <c r="E549" s="16">
        <v>0.3</v>
      </c>
      <c r="F549" s="12">
        <v>41702</v>
      </c>
      <c r="G549" s="19">
        <v>0.38</v>
      </c>
      <c r="H549" s="18">
        <f t="shared" si="52"/>
        <v>-0.25490196078431371</v>
      </c>
      <c r="I549" s="76">
        <f t="shared" si="54"/>
        <v>-0.61904761904761896</v>
      </c>
    </row>
    <row r="550" spans="2:10" x14ac:dyDescent="0.25">
      <c r="B550" s="10">
        <v>41697</v>
      </c>
      <c r="C550" s="13" t="s">
        <v>175</v>
      </c>
      <c r="D550" s="16">
        <v>1.43</v>
      </c>
      <c r="E550" s="16">
        <v>0.96</v>
      </c>
      <c r="F550" s="12">
        <v>41702</v>
      </c>
      <c r="G550" s="19">
        <v>1.27</v>
      </c>
      <c r="H550" s="18">
        <f t="shared" si="52"/>
        <v>-0.11188811188811187</v>
      </c>
      <c r="I550" s="76">
        <f t="shared" si="54"/>
        <v>-0.34042553191489344</v>
      </c>
    </row>
    <row r="551" spans="2:10" x14ac:dyDescent="0.25">
      <c r="B551" s="10">
        <v>41701</v>
      </c>
      <c r="C551" s="13" t="s">
        <v>179</v>
      </c>
      <c r="D551" s="16">
        <v>4.9000000000000004</v>
      </c>
      <c r="E551" s="16">
        <v>3</v>
      </c>
      <c r="F551" s="12">
        <v>41702</v>
      </c>
      <c r="G551" s="19">
        <v>2.99</v>
      </c>
      <c r="H551" s="18">
        <f t="shared" si="52"/>
        <v>-0.38979591836734695</v>
      </c>
      <c r="I551" s="76">
        <f t="shared" si="54"/>
        <v>-1.0052631578947366</v>
      </c>
    </row>
    <row r="552" spans="2:10" x14ac:dyDescent="0.25">
      <c r="B552" s="10">
        <v>41704</v>
      </c>
      <c r="C552" s="13" t="s">
        <v>188</v>
      </c>
      <c r="D552" s="16">
        <v>1.54</v>
      </c>
      <c r="E552" s="16">
        <v>0.92</v>
      </c>
      <c r="F552" s="12">
        <v>41705</v>
      </c>
      <c r="G552" s="25">
        <v>1.27</v>
      </c>
      <c r="H552" s="18">
        <f t="shared" si="52"/>
        <v>-0.17532467532467533</v>
      </c>
      <c r="I552" s="76">
        <f t="shared" si="54"/>
        <v>-0.43548387096774199</v>
      </c>
      <c r="J552" s="58" t="s">
        <v>41</v>
      </c>
    </row>
    <row r="553" spans="2:10" x14ac:dyDescent="0.25">
      <c r="B553" s="10">
        <v>41702</v>
      </c>
      <c r="C553" s="13" t="s">
        <v>183</v>
      </c>
      <c r="D553" s="16">
        <v>1.22</v>
      </c>
      <c r="E553" s="16">
        <v>0.88</v>
      </c>
      <c r="F553" s="12">
        <v>41708</v>
      </c>
      <c r="G553" s="25">
        <v>0.83</v>
      </c>
      <c r="H553" s="18">
        <f t="shared" si="52"/>
        <v>-0.31967213114754101</v>
      </c>
      <c r="I553" s="76">
        <f t="shared" si="54"/>
        <v>-1.1470588235294119</v>
      </c>
    </row>
    <row r="554" spans="2:10" x14ac:dyDescent="0.25">
      <c r="B554" s="10">
        <v>41703</v>
      </c>
      <c r="C554" s="13" t="s">
        <v>186</v>
      </c>
      <c r="D554" s="16">
        <v>3.76</v>
      </c>
      <c r="E554" s="16">
        <v>2.19</v>
      </c>
      <c r="F554" s="12">
        <v>41708</v>
      </c>
      <c r="G554" s="19">
        <v>2.19</v>
      </c>
      <c r="H554" s="18">
        <f t="shared" si="52"/>
        <v>-0.41755319148936165</v>
      </c>
      <c r="I554" s="76">
        <f>(G554-D554)/(D554-E554)/2</f>
        <v>-0.5</v>
      </c>
    </row>
    <row r="555" spans="2:10" x14ac:dyDescent="0.25">
      <c r="B555" s="10">
        <v>41705</v>
      </c>
      <c r="C555" s="13" t="s">
        <v>192</v>
      </c>
      <c r="D555" s="16">
        <v>0.56999999999999995</v>
      </c>
      <c r="E555" s="16">
        <v>0.38</v>
      </c>
      <c r="F555" s="12">
        <v>41709</v>
      </c>
      <c r="G555" s="19">
        <v>0.7</v>
      </c>
      <c r="H555" s="18">
        <f t="shared" si="52"/>
        <v>0.22807017543859653</v>
      </c>
      <c r="I555" s="76">
        <f>(G555-D555)/(D555-E555)</f>
        <v>0.68421052631578971</v>
      </c>
    </row>
    <row r="556" spans="2:10" x14ac:dyDescent="0.25">
      <c r="B556" s="10">
        <v>41708</v>
      </c>
      <c r="C556" s="13" t="s">
        <v>197</v>
      </c>
      <c r="D556" s="16">
        <v>5.5</v>
      </c>
      <c r="E556" s="16">
        <v>3.28</v>
      </c>
      <c r="F556" s="12">
        <v>41715</v>
      </c>
      <c r="G556" s="19">
        <v>3.91</v>
      </c>
      <c r="H556" s="18">
        <f t="shared" si="52"/>
        <v>-0.28909090909090907</v>
      </c>
      <c r="I556" s="76">
        <f>(G556-D556)/(D556-E556)</f>
        <v>-0.71621621621621612</v>
      </c>
    </row>
    <row r="557" spans="2:10" x14ac:dyDescent="0.25">
      <c r="B557" s="10">
        <v>41703</v>
      </c>
      <c r="C557" s="13" t="s">
        <v>185</v>
      </c>
      <c r="D557" s="16">
        <v>3</v>
      </c>
      <c r="E557" s="16">
        <v>1.72</v>
      </c>
      <c r="F557" s="12">
        <v>41717</v>
      </c>
      <c r="G557" s="19">
        <v>2.11</v>
      </c>
      <c r="H557" s="18">
        <f t="shared" ref="H557:H586" si="55">(G557/D557-1)</f>
        <v>-0.29666666666666675</v>
      </c>
      <c r="I557" s="76">
        <f>(G557-D557)/(D557-E557)/2</f>
        <v>-0.34765625000000006</v>
      </c>
    </row>
    <row r="558" spans="2:10" x14ac:dyDescent="0.25">
      <c r="B558" s="10">
        <v>41715</v>
      </c>
      <c r="C558" s="13" t="s">
        <v>211</v>
      </c>
      <c r="D558" s="16">
        <v>2.77</v>
      </c>
      <c r="E558" s="16">
        <v>1.59</v>
      </c>
      <c r="F558" s="12">
        <v>41717</v>
      </c>
      <c r="G558" s="19">
        <v>2.6</v>
      </c>
      <c r="H558" s="18">
        <f t="shared" si="55"/>
        <v>-6.1371841155234641E-2</v>
      </c>
      <c r="I558" s="76">
        <f t="shared" ref="I558:I573" si="56">(G558-D558)/(D558-E558)</f>
        <v>-0.14406779661016944</v>
      </c>
    </row>
    <row r="559" spans="2:10" x14ac:dyDescent="0.25">
      <c r="B559" s="10">
        <v>41715</v>
      </c>
      <c r="C559" s="13" t="s">
        <v>210</v>
      </c>
      <c r="D559" s="16">
        <v>7.67</v>
      </c>
      <c r="E559" s="16">
        <v>4.2</v>
      </c>
      <c r="F559" s="12">
        <v>41723</v>
      </c>
      <c r="G559" s="19">
        <v>5.42</v>
      </c>
      <c r="H559" s="18">
        <f t="shared" si="55"/>
        <v>-0.29335071707953064</v>
      </c>
      <c r="I559" s="76">
        <f t="shared" si="56"/>
        <v>-0.64841498559077815</v>
      </c>
    </row>
    <row r="560" spans="2:10" x14ac:dyDescent="0.25">
      <c r="B560" s="10">
        <v>41722</v>
      </c>
      <c r="C560" s="13" t="s">
        <v>226</v>
      </c>
      <c r="D560" s="16">
        <v>0.9</v>
      </c>
      <c r="E560" s="16">
        <v>0.56999999999999995</v>
      </c>
      <c r="F560" s="12">
        <v>41724</v>
      </c>
      <c r="G560" s="19">
        <v>0.79</v>
      </c>
      <c r="H560" s="18">
        <f t="shared" si="55"/>
        <v>-0.12222222222222223</v>
      </c>
      <c r="I560" s="76">
        <f t="shared" si="56"/>
        <v>-0.3333333333333332</v>
      </c>
    </row>
    <row r="561" spans="2:10" x14ac:dyDescent="0.25">
      <c r="B561" s="10">
        <v>41729</v>
      </c>
      <c r="C561" s="13" t="s">
        <v>239</v>
      </c>
      <c r="D561" s="16">
        <v>10.56</v>
      </c>
      <c r="E561" s="16">
        <v>6.22</v>
      </c>
      <c r="F561" s="12">
        <v>41731</v>
      </c>
      <c r="G561" s="19">
        <v>6.22</v>
      </c>
      <c r="H561" s="18">
        <f t="shared" si="55"/>
        <v>-0.41098484848484851</v>
      </c>
      <c r="I561" s="76">
        <f t="shared" si="56"/>
        <v>-1</v>
      </c>
    </row>
    <row r="562" spans="2:10" x14ac:dyDescent="0.25">
      <c r="B562" s="10">
        <v>41725</v>
      </c>
      <c r="C562" s="13" t="s">
        <v>234</v>
      </c>
      <c r="D562" s="16">
        <v>2.23</v>
      </c>
      <c r="E562" s="16">
        <v>1.5</v>
      </c>
      <c r="F562" s="12">
        <v>41737</v>
      </c>
      <c r="G562" s="25">
        <v>3.05</v>
      </c>
      <c r="H562" s="18">
        <f t="shared" si="55"/>
        <v>0.36771300448430488</v>
      </c>
      <c r="I562" s="76">
        <f t="shared" si="56"/>
        <v>1.1232876712328765</v>
      </c>
    </row>
    <row r="563" spans="2:10" x14ac:dyDescent="0.25">
      <c r="B563" s="10">
        <v>41726</v>
      </c>
      <c r="C563" s="13" t="s">
        <v>238</v>
      </c>
      <c r="D563" s="16">
        <v>7.45</v>
      </c>
      <c r="E563" s="16">
        <v>4.0999999999999996</v>
      </c>
      <c r="F563" s="12">
        <v>41739</v>
      </c>
      <c r="G563" s="25">
        <v>8.85</v>
      </c>
      <c r="H563" s="18">
        <f t="shared" si="55"/>
        <v>0.18791946308724827</v>
      </c>
      <c r="I563" s="76">
        <f t="shared" si="56"/>
        <v>0.41791044776119379</v>
      </c>
    </row>
    <row r="564" spans="2:10" x14ac:dyDescent="0.25">
      <c r="B564" s="10">
        <v>41732</v>
      </c>
      <c r="C564" s="13" t="s">
        <v>250</v>
      </c>
      <c r="D564" s="16">
        <v>3.73</v>
      </c>
      <c r="E564" s="16">
        <v>2.12</v>
      </c>
      <c r="F564" s="12">
        <v>41745</v>
      </c>
      <c r="G564" s="25">
        <v>3.7</v>
      </c>
      <c r="H564" s="18">
        <f t="shared" si="55"/>
        <v>-8.0428954423591437E-3</v>
      </c>
      <c r="I564" s="76">
        <f t="shared" si="56"/>
        <v>-1.8633540372670686E-2</v>
      </c>
    </row>
    <row r="565" spans="2:10" x14ac:dyDescent="0.25">
      <c r="B565" s="10">
        <v>41736</v>
      </c>
      <c r="C565" s="13" t="s">
        <v>251</v>
      </c>
      <c r="D565" s="16">
        <v>5.54</v>
      </c>
      <c r="E565" s="16">
        <v>2.99</v>
      </c>
      <c r="F565" s="12">
        <v>41745</v>
      </c>
      <c r="G565" s="19">
        <v>6.04</v>
      </c>
      <c r="H565" s="18">
        <f t="shared" si="55"/>
        <v>9.0252707581227387E-2</v>
      </c>
      <c r="I565" s="76">
        <f t="shared" si="56"/>
        <v>0.19607843137254904</v>
      </c>
    </row>
    <row r="566" spans="2:10" x14ac:dyDescent="0.25">
      <c r="B566" s="10">
        <v>41738</v>
      </c>
      <c r="C566" s="13" t="s">
        <v>259</v>
      </c>
      <c r="D566" s="16">
        <v>0.87</v>
      </c>
      <c r="E566" s="16">
        <v>0.47</v>
      </c>
      <c r="F566" s="12">
        <v>41745</v>
      </c>
      <c r="G566" s="19">
        <v>1.38</v>
      </c>
      <c r="H566" s="18">
        <f t="shared" si="55"/>
        <v>0.58620689655172398</v>
      </c>
      <c r="I566" s="76">
        <f t="shared" si="56"/>
        <v>1.2749999999999997</v>
      </c>
    </row>
    <row r="567" spans="2:10" x14ac:dyDescent="0.25">
      <c r="B567" s="10">
        <v>41738</v>
      </c>
      <c r="C567" s="13" t="s">
        <v>258</v>
      </c>
      <c r="D567" s="16">
        <v>2.11</v>
      </c>
      <c r="E567" s="16">
        <v>1.1499999999999999</v>
      </c>
      <c r="F567" s="12">
        <v>41745</v>
      </c>
      <c r="G567" s="19">
        <v>2.06</v>
      </c>
      <c r="H567" s="18">
        <f t="shared" si="55"/>
        <v>-2.3696682464454888E-2</v>
      </c>
      <c r="I567" s="76">
        <f t="shared" si="56"/>
        <v>-5.2083333333333148E-2</v>
      </c>
    </row>
    <row r="568" spans="2:10" x14ac:dyDescent="0.25">
      <c r="B568" s="10" t="s">
        <v>271</v>
      </c>
      <c r="C568" s="13" t="s">
        <v>308</v>
      </c>
      <c r="D568" s="16">
        <v>6.81</v>
      </c>
      <c r="E568" s="16">
        <v>3.78</v>
      </c>
      <c r="F568" s="12">
        <v>41752</v>
      </c>
      <c r="G568" s="25">
        <v>7.81</v>
      </c>
      <c r="H568" s="18">
        <f t="shared" si="55"/>
        <v>0.14684287812041119</v>
      </c>
      <c r="I568" s="76">
        <f t="shared" si="56"/>
        <v>0.33003300330033003</v>
      </c>
      <c r="J568" s="58" t="s">
        <v>41</v>
      </c>
    </row>
    <row r="569" spans="2:10" x14ac:dyDescent="0.25">
      <c r="B569" s="10">
        <v>41746</v>
      </c>
      <c r="C569" s="13" t="s">
        <v>272</v>
      </c>
      <c r="D569" s="16">
        <v>1.1299999999999999</v>
      </c>
      <c r="E569" s="16">
        <v>0.56000000000000005</v>
      </c>
      <c r="F569" s="12">
        <v>41753</v>
      </c>
      <c r="G569" s="19">
        <v>0.83</v>
      </c>
      <c r="H569" s="18">
        <f t="shared" si="55"/>
        <v>-0.26548672566371678</v>
      </c>
      <c r="I569" s="76">
        <f t="shared" si="56"/>
        <v>-0.52631578947368429</v>
      </c>
    </row>
    <row r="570" spans="2:10" x14ac:dyDescent="0.25">
      <c r="B570" s="10">
        <v>41745</v>
      </c>
      <c r="C570" s="13" t="s">
        <v>267</v>
      </c>
      <c r="D570" s="16">
        <v>2.62</v>
      </c>
      <c r="E570" s="16">
        <v>1.71</v>
      </c>
      <c r="F570" s="12">
        <v>41754</v>
      </c>
      <c r="G570" s="25">
        <v>2.1</v>
      </c>
      <c r="H570" s="18">
        <f t="shared" si="55"/>
        <v>-0.19847328244274809</v>
      </c>
      <c r="I570" s="76">
        <f t="shared" si="56"/>
        <v>-0.5714285714285714</v>
      </c>
    </row>
    <row r="571" spans="2:10" x14ac:dyDescent="0.25">
      <c r="B571" s="10">
        <v>41753</v>
      </c>
      <c r="C571" s="13" t="s">
        <v>277</v>
      </c>
      <c r="D571" s="16">
        <v>1.57</v>
      </c>
      <c r="E571" s="16">
        <v>0.96</v>
      </c>
      <c r="F571" s="12">
        <v>41758</v>
      </c>
      <c r="G571" s="25">
        <v>1.81</v>
      </c>
      <c r="H571" s="18">
        <f t="shared" si="55"/>
        <v>0.15286624203821653</v>
      </c>
      <c r="I571" s="76">
        <f t="shared" si="56"/>
        <v>0.39344262295081961</v>
      </c>
    </row>
    <row r="572" spans="2:10" x14ac:dyDescent="0.25">
      <c r="B572" s="10">
        <v>41764</v>
      </c>
      <c r="C572" s="13" t="s">
        <v>293</v>
      </c>
      <c r="D572" s="16">
        <v>1.05</v>
      </c>
      <c r="E572" s="16">
        <v>0.67</v>
      </c>
      <c r="F572" s="12">
        <v>41765</v>
      </c>
      <c r="G572" s="25">
        <v>0.88</v>
      </c>
      <c r="H572" s="18">
        <f t="shared" si="55"/>
        <v>-0.16190476190476188</v>
      </c>
      <c r="I572" s="76">
        <f t="shared" si="56"/>
        <v>-0.44736842105263169</v>
      </c>
    </row>
    <row r="573" spans="2:10" x14ac:dyDescent="0.25">
      <c r="B573" s="10">
        <v>41759</v>
      </c>
      <c r="C573" s="13" t="s">
        <v>287</v>
      </c>
      <c r="D573" s="16">
        <v>5.3</v>
      </c>
      <c r="E573" s="16">
        <v>3.16</v>
      </c>
      <c r="F573" s="12">
        <v>41768</v>
      </c>
      <c r="G573" s="25">
        <v>3.12</v>
      </c>
      <c r="H573" s="18">
        <f t="shared" si="55"/>
        <v>-0.41132075471698104</v>
      </c>
      <c r="I573" s="76">
        <f t="shared" si="56"/>
        <v>-1.0186915887850467</v>
      </c>
      <c r="J573" s="58" t="s">
        <v>41</v>
      </c>
    </row>
    <row r="574" spans="2:10" x14ac:dyDescent="0.25">
      <c r="B574" s="10">
        <v>41766</v>
      </c>
      <c r="C574" s="13" t="s">
        <v>298</v>
      </c>
      <c r="D574" s="16">
        <v>2</v>
      </c>
      <c r="E574" s="16">
        <v>1.2</v>
      </c>
      <c r="F574" s="12">
        <v>41768</v>
      </c>
      <c r="G574" s="19">
        <v>1.49</v>
      </c>
      <c r="H574" s="18">
        <f t="shared" si="55"/>
        <v>-0.255</v>
      </c>
      <c r="I574" s="76">
        <f>(G574-D574)/(D574-E574)/2</f>
        <v>-0.31874999999999998</v>
      </c>
    </row>
    <row r="575" spans="2:10" x14ac:dyDescent="0.25">
      <c r="B575" s="10">
        <v>41765</v>
      </c>
      <c r="C575" s="13" t="s">
        <v>294</v>
      </c>
      <c r="D575" s="16">
        <v>3.04</v>
      </c>
      <c r="E575" s="16">
        <v>1.76</v>
      </c>
      <c r="F575" s="12">
        <v>41768</v>
      </c>
      <c r="G575" s="19">
        <v>2.73</v>
      </c>
      <c r="H575" s="18">
        <f t="shared" si="55"/>
        <v>-0.10197368421052633</v>
      </c>
      <c r="I575" s="76">
        <f t="shared" ref="I575:I586" si="57">(G575-D575)/(D575-E575)</f>
        <v>-0.24218750000000003</v>
      </c>
    </row>
    <row r="576" spans="2:10" x14ac:dyDescent="0.25">
      <c r="B576" s="10">
        <v>41757</v>
      </c>
      <c r="C576" s="13" t="s">
        <v>282</v>
      </c>
      <c r="D576" s="16">
        <v>4.3600000000000003</v>
      </c>
      <c r="E576" s="16">
        <v>2.36</v>
      </c>
      <c r="F576" s="12">
        <v>41771</v>
      </c>
      <c r="G576" s="19">
        <v>2.94</v>
      </c>
      <c r="H576" s="18">
        <f t="shared" si="55"/>
        <v>-0.32568807339449546</v>
      </c>
      <c r="I576" s="76">
        <f t="shared" si="57"/>
        <v>-0.71000000000000008</v>
      </c>
    </row>
    <row r="577" spans="2:10" x14ac:dyDescent="0.25">
      <c r="B577" s="10">
        <v>41774</v>
      </c>
      <c r="C577" s="13" t="s">
        <v>315</v>
      </c>
      <c r="D577" s="16">
        <v>0.6</v>
      </c>
      <c r="E577" s="16">
        <v>0.4</v>
      </c>
      <c r="F577" s="12">
        <v>41778</v>
      </c>
      <c r="G577" s="25">
        <v>0.64</v>
      </c>
      <c r="H577" s="18">
        <f t="shared" si="55"/>
        <v>6.6666666666666652E-2</v>
      </c>
      <c r="I577" s="76">
        <f t="shared" si="57"/>
        <v>0.20000000000000023</v>
      </c>
      <c r="J577" s="58" t="s">
        <v>41</v>
      </c>
    </row>
    <row r="578" spans="2:10" x14ac:dyDescent="0.25">
      <c r="B578" s="10">
        <v>41774</v>
      </c>
      <c r="C578" s="13" t="s">
        <v>312</v>
      </c>
      <c r="D578" s="16">
        <v>1.01</v>
      </c>
      <c r="E578" s="16">
        <v>0.56000000000000005</v>
      </c>
      <c r="F578" s="12">
        <v>41780</v>
      </c>
      <c r="G578" s="19">
        <v>1.26</v>
      </c>
      <c r="H578" s="18">
        <f t="shared" si="55"/>
        <v>0.24752475247524752</v>
      </c>
      <c r="I578" s="76">
        <f t="shared" si="57"/>
        <v>0.55555555555555558</v>
      </c>
    </row>
    <row r="579" spans="2:10" x14ac:dyDescent="0.25">
      <c r="B579" s="10">
        <v>41766</v>
      </c>
      <c r="C579" s="13" t="s">
        <v>297</v>
      </c>
      <c r="D579" s="16">
        <v>0.91</v>
      </c>
      <c r="E579" s="16">
        <v>0.52</v>
      </c>
      <c r="F579" s="12">
        <v>41780</v>
      </c>
      <c r="G579" s="19">
        <v>0.73</v>
      </c>
      <c r="H579" s="18">
        <f t="shared" si="55"/>
        <v>-0.19780219780219788</v>
      </c>
      <c r="I579" s="76">
        <f t="shared" si="57"/>
        <v>-0.46153846153846168</v>
      </c>
    </row>
    <row r="580" spans="2:10" x14ac:dyDescent="0.25">
      <c r="B580" s="10">
        <v>41773</v>
      </c>
      <c r="C580" s="13" t="s">
        <v>310</v>
      </c>
      <c r="D580" s="16">
        <v>3.02</v>
      </c>
      <c r="E580" s="16">
        <v>1.52</v>
      </c>
      <c r="F580" s="12">
        <v>41780</v>
      </c>
      <c r="G580" s="19">
        <v>3.93</v>
      </c>
      <c r="H580" s="18">
        <f t="shared" si="55"/>
        <v>0.30132450331125837</v>
      </c>
      <c r="I580" s="76">
        <f t="shared" si="57"/>
        <v>0.6066666666666668</v>
      </c>
    </row>
    <row r="581" spans="2:10" x14ac:dyDescent="0.25">
      <c r="B581" s="10">
        <v>41775</v>
      </c>
      <c r="C581" s="13" t="s">
        <v>317</v>
      </c>
      <c r="D581" s="16">
        <v>0.78</v>
      </c>
      <c r="E581" s="16">
        <v>0.46</v>
      </c>
      <c r="F581" s="12">
        <v>41780</v>
      </c>
      <c r="G581" s="25">
        <v>0.62</v>
      </c>
      <c r="H581" s="18">
        <f t="shared" si="55"/>
        <v>-0.20512820512820518</v>
      </c>
      <c r="I581" s="76">
        <f t="shared" si="57"/>
        <v>-0.50000000000000011</v>
      </c>
      <c r="J581" s="58" t="s">
        <v>41</v>
      </c>
    </row>
    <row r="582" spans="2:10" x14ac:dyDescent="0.25">
      <c r="B582" s="10">
        <v>41773</v>
      </c>
      <c r="C582" s="13" t="s">
        <v>309</v>
      </c>
      <c r="D582" s="16">
        <v>7.4</v>
      </c>
      <c r="E582" s="16">
        <v>3.93</v>
      </c>
      <c r="F582" s="12">
        <v>41780</v>
      </c>
      <c r="G582" s="25">
        <v>5.91</v>
      </c>
      <c r="H582" s="18">
        <f t="shared" si="55"/>
        <v>-0.2013513513513514</v>
      </c>
      <c r="I582" s="76">
        <f t="shared" si="57"/>
        <v>-0.42939481268011531</v>
      </c>
      <c r="J582" s="58" t="s">
        <v>41</v>
      </c>
    </row>
    <row r="583" spans="2:10" x14ac:dyDescent="0.25">
      <c r="B583" s="10">
        <v>41779</v>
      </c>
      <c r="C583" s="13" t="s">
        <v>324</v>
      </c>
      <c r="D583" s="16">
        <v>0.56999999999999995</v>
      </c>
      <c r="E583" s="16">
        <v>0.39</v>
      </c>
      <c r="F583" s="12">
        <v>41780</v>
      </c>
      <c r="G583" s="25">
        <v>0.51</v>
      </c>
      <c r="H583" s="18">
        <f t="shared" si="55"/>
        <v>-0.10526315789473673</v>
      </c>
      <c r="I583" s="76">
        <f t="shared" si="57"/>
        <v>-0.33333333333333315</v>
      </c>
      <c r="J583" s="58" t="s">
        <v>41</v>
      </c>
    </row>
    <row r="584" spans="2:10" x14ac:dyDescent="0.25">
      <c r="B584" s="10" t="s">
        <v>305</v>
      </c>
      <c r="C584" s="13" t="s">
        <v>304</v>
      </c>
      <c r="D584" s="16">
        <v>1.1100000000000001</v>
      </c>
      <c r="E584" s="16">
        <v>0.73</v>
      </c>
      <c r="F584" s="12">
        <v>41781</v>
      </c>
      <c r="G584" s="19">
        <v>1.1000000000000001</v>
      </c>
      <c r="H584" s="18">
        <f t="shared" si="55"/>
        <v>-9.009009009009028E-3</v>
      </c>
      <c r="I584" s="76">
        <f t="shared" si="57"/>
        <v>-2.6315789473684226E-2</v>
      </c>
    </row>
    <row r="585" spans="2:10" x14ac:dyDescent="0.25">
      <c r="B585" s="10">
        <v>41786</v>
      </c>
      <c r="C585" s="13" t="s">
        <v>335</v>
      </c>
      <c r="D585" s="16">
        <v>3.84</v>
      </c>
      <c r="E585" s="16">
        <v>2.09</v>
      </c>
      <c r="F585" s="12">
        <v>41793</v>
      </c>
      <c r="G585" s="19">
        <v>4.13</v>
      </c>
      <c r="H585" s="18">
        <f t="shared" si="55"/>
        <v>7.5520833333333259E-2</v>
      </c>
      <c r="I585" s="76">
        <f t="shared" si="57"/>
        <v>0.16571428571428573</v>
      </c>
    </row>
    <row r="586" spans="2:10" x14ac:dyDescent="0.25">
      <c r="B586" s="10">
        <v>41796</v>
      </c>
      <c r="C586" s="13" t="s">
        <v>352</v>
      </c>
      <c r="D586" s="16">
        <v>2.42</v>
      </c>
      <c r="E586" s="16">
        <v>1.21</v>
      </c>
      <c r="F586" s="12">
        <v>41801</v>
      </c>
      <c r="G586" s="19">
        <v>3.25</v>
      </c>
      <c r="H586" s="18">
        <f t="shared" si="55"/>
        <v>0.34297520661157033</v>
      </c>
      <c r="I586" s="76">
        <f t="shared" si="57"/>
        <v>0.68595041322314054</v>
      </c>
    </row>
    <row r="587" spans="2:10" x14ac:dyDescent="0.25">
      <c r="B587" s="10" t="s">
        <v>355</v>
      </c>
      <c r="C587" s="13" t="s">
        <v>351</v>
      </c>
      <c r="D587" s="16">
        <v>6.5549999999999997</v>
      </c>
      <c r="E587" s="16">
        <v>3.38</v>
      </c>
      <c r="F587" s="12">
        <v>41802</v>
      </c>
      <c r="G587" s="19">
        <v>7.15</v>
      </c>
      <c r="H587" s="18">
        <f>(G587/D587-1)</f>
        <v>9.0770404271548477E-2</v>
      </c>
      <c r="I587" s="76">
        <f t="shared" ref="I587:I603" si="58">(G587-D587)/(D587-E587)</f>
        <v>0.18740157480314981</v>
      </c>
    </row>
    <row r="588" spans="2:10" x14ac:dyDescent="0.25">
      <c r="B588" s="10">
        <v>41806</v>
      </c>
      <c r="C588" s="13" t="s">
        <v>371</v>
      </c>
      <c r="D588" s="16">
        <v>3.74</v>
      </c>
      <c r="E588" s="16">
        <v>2.2200000000000002</v>
      </c>
      <c r="F588" s="12">
        <v>41809</v>
      </c>
      <c r="G588" s="25">
        <v>3.18</v>
      </c>
      <c r="H588" s="18">
        <f>(G588/D588-1)</f>
        <v>-0.14973262032085566</v>
      </c>
      <c r="I588" s="76">
        <f t="shared" si="58"/>
        <v>-0.36842105263157898</v>
      </c>
      <c r="J588" s="58" t="s">
        <v>41</v>
      </c>
    </row>
    <row r="589" spans="2:10" x14ac:dyDescent="0.25">
      <c r="B589" s="10" t="s">
        <v>373</v>
      </c>
      <c r="C589" s="13" t="s">
        <v>374</v>
      </c>
      <c r="D589" s="16">
        <v>3.7850000000000001</v>
      </c>
      <c r="E589" s="16">
        <v>2.0099999999999998</v>
      </c>
      <c r="F589" s="12">
        <v>41815</v>
      </c>
      <c r="G589" s="19">
        <v>4.8600000000000003</v>
      </c>
      <c r="H589" s="18">
        <f t="shared" ref="H589:H595" si="59">(G589/D589-1)</f>
        <v>0.28401585204755619</v>
      </c>
      <c r="I589" s="76">
        <f t="shared" si="58"/>
        <v>0.60563380281690138</v>
      </c>
    </row>
    <row r="590" spans="2:10" x14ac:dyDescent="0.25">
      <c r="B590" s="10">
        <v>41807</v>
      </c>
      <c r="C590" s="13" t="s">
        <v>370</v>
      </c>
      <c r="D590" s="16">
        <v>5.53</v>
      </c>
      <c r="E590" s="16">
        <v>2.68</v>
      </c>
      <c r="F590" s="12">
        <v>41823</v>
      </c>
      <c r="G590" s="19">
        <v>5.14</v>
      </c>
      <c r="H590" s="18">
        <f t="shared" si="59"/>
        <v>-7.0524412296564254E-2</v>
      </c>
      <c r="I590" s="76">
        <f t="shared" si="58"/>
        <v>-0.1368421052631581</v>
      </c>
    </row>
    <row r="591" spans="2:10" x14ac:dyDescent="0.25">
      <c r="B591" s="10">
        <v>41803</v>
      </c>
      <c r="C591" s="13" t="s">
        <v>368</v>
      </c>
      <c r="D591" s="16">
        <v>2.92</v>
      </c>
      <c r="E591" s="16">
        <v>1.57</v>
      </c>
      <c r="F591" s="12">
        <v>41831</v>
      </c>
      <c r="G591" s="19">
        <v>3.55</v>
      </c>
      <c r="H591" s="18">
        <f t="shared" si="59"/>
        <v>0.21575342465753411</v>
      </c>
      <c r="I591" s="76">
        <f t="shared" si="58"/>
        <v>0.46666666666666662</v>
      </c>
    </row>
    <row r="592" spans="2:10" x14ac:dyDescent="0.25">
      <c r="B592" s="10">
        <v>41822</v>
      </c>
      <c r="C592" s="13" t="s">
        <v>388</v>
      </c>
      <c r="D592" s="16">
        <v>1.3</v>
      </c>
      <c r="E592" s="16">
        <v>0.82</v>
      </c>
      <c r="F592" s="12">
        <v>41844</v>
      </c>
      <c r="G592" s="25">
        <v>1.51</v>
      </c>
      <c r="H592" s="18">
        <f t="shared" si="59"/>
        <v>0.16153846153846141</v>
      </c>
      <c r="I592" s="76">
        <f t="shared" si="58"/>
        <v>0.43749999999999983</v>
      </c>
      <c r="J592" s="58" t="s">
        <v>41</v>
      </c>
    </row>
    <row r="593" spans="2:10" x14ac:dyDescent="0.25">
      <c r="B593" s="10">
        <v>41842</v>
      </c>
      <c r="C593" s="13" t="s">
        <v>397</v>
      </c>
      <c r="D593" s="16">
        <v>4.93</v>
      </c>
      <c r="E593" s="16">
        <v>2.2599999999999998</v>
      </c>
      <c r="F593" s="12">
        <v>41845</v>
      </c>
      <c r="G593" s="19">
        <v>4.3099999999999996</v>
      </c>
      <c r="H593" s="18">
        <f t="shared" si="59"/>
        <v>-0.12576064908722118</v>
      </c>
      <c r="I593" s="76">
        <f t="shared" si="58"/>
        <v>-0.2322097378277154</v>
      </c>
    </row>
    <row r="594" spans="2:10" x14ac:dyDescent="0.25">
      <c r="B594" s="10">
        <v>41822</v>
      </c>
      <c r="C594" s="13" t="s">
        <v>389</v>
      </c>
      <c r="D594" s="16">
        <v>1.1499999999999999</v>
      </c>
      <c r="E594" s="16">
        <v>0.67</v>
      </c>
      <c r="F594" s="12">
        <v>41848</v>
      </c>
      <c r="G594" s="19">
        <v>1.29</v>
      </c>
      <c r="H594" s="18">
        <f t="shared" si="59"/>
        <v>0.12173913043478279</v>
      </c>
      <c r="I594" s="76">
        <f t="shared" si="58"/>
        <v>0.29166666666666702</v>
      </c>
    </row>
    <row r="595" spans="2:10" x14ac:dyDescent="0.25">
      <c r="B595" s="10">
        <v>41835</v>
      </c>
      <c r="C595" s="13" t="s">
        <v>396</v>
      </c>
      <c r="D595" s="16">
        <v>5.56</v>
      </c>
      <c r="E595" s="16">
        <v>3.16</v>
      </c>
      <c r="F595" s="12">
        <v>41848</v>
      </c>
      <c r="G595" s="25">
        <v>5.51</v>
      </c>
      <c r="H595" s="18">
        <f t="shared" si="59"/>
        <v>-8.9928057553956275E-3</v>
      </c>
      <c r="I595" s="76">
        <f t="shared" si="58"/>
        <v>-2.0833333333333263E-2</v>
      </c>
    </row>
    <row r="596" spans="2:10" x14ac:dyDescent="0.25">
      <c r="B596" s="10">
        <v>41849</v>
      </c>
      <c r="C596" s="13" t="s">
        <v>413</v>
      </c>
      <c r="D596" s="16">
        <v>3.81</v>
      </c>
      <c r="E596" s="16">
        <v>1.92</v>
      </c>
      <c r="F596" s="12">
        <v>41852</v>
      </c>
      <c r="G596" s="19">
        <v>8.2200000000000006</v>
      </c>
      <c r="H596" s="18">
        <f>(G596/D596-1)</f>
        <v>1.1574803149606301</v>
      </c>
      <c r="I596" s="76">
        <f t="shared" si="58"/>
        <v>2.333333333333333</v>
      </c>
    </row>
    <row r="597" spans="2:10" x14ac:dyDescent="0.25">
      <c r="B597" s="10">
        <v>41850</v>
      </c>
      <c r="C597" s="13" t="s">
        <v>415</v>
      </c>
      <c r="D597" s="16">
        <v>4.3499999999999996</v>
      </c>
      <c r="E597" s="16">
        <v>2.97</v>
      </c>
      <c r="F597" s="12">
        <v>41852</v>
      </c>
      <c r="G597" s="25">
        <v>5.97</v>
      </c>
      <c r="H597" s="18">
        <f>(G597/D597-1)</f>
        <v>0.37241379310344835</v>
      </c>
      <c r="I597" s="76">
        <f t="shared" si="58"/>
        <v>1.1739130434782614</v>
      </c>
    </row>
    <row r="598" spans="2:10" x14ac:dyDescent="0.25">
      <c r="B598" s="10">
        <v>41852</v>
      </c>
      <c r="C598" s="13" t="s">
        <v>428</v>
      </c>
      <c r="D598" s="16">
        <v>5.57</v>
      </c>
      <c r="E598" s="16">
        <v>3.59</v>
      </c>
      <c r="F598" s="12">
        <v>41855</v>
      </c>
      <c r="G598" s="19">
        <v>5.9</v>
      </c>
      <c r="H598" s="18">
        <f>(G598/D598-1)</f>
        <v>5.9245960502692929E-2</v>
      </c>
      <c r="I598" s="76">
        <f t="shared" si="58"/>
        <v>0.16666666666666666</v>
      </c>
    </row>
    <row r="599" spans="2:10" x14ac:dyDescent="0.25">
      <c r="B599" s="10">
        <v>41851</v>
      </c>
      <c r="C599" s="13" t="s">
        <v>421</v>
      </c>
      <c r="D599" s="16">
        <v>2.82</v>
      </c>
      <c r="E599" s="16">
        <v>1.59</v>
      </c>
      <c r="F599" s="12">
        <v>41857</v>
      </c>
      <c r="G599" s="19">
        <v>2.25</v>
      </c>
      <c r="H599" s="18">
        <f t="shared" ref="H599:H604" si="60">(G599/D599-1)</f>
        <v>-0.20212765957446799</v>
      </c>
      <c r="I599" s="76">
        <f t="shared" si="58"/>
        <v>-0.46341463414634143</v>
      </c>
    </row>
    <row r="600" spans="2:10" x14ac:dyDescent="0.25">
      <c r="B600" s="10">
        <v>41852</v>
      </c>
      <c r="C600" s="13" t="s">
        <v>425</v>
      </c>
      <c r="D600" s="16">
        <v>2.12</v>
      </c>
      <c r="E600" s="16">
        <v>1.21</v>
      </c>
      <c r="F600" s="12">
        <v>41858</v>
      </c>
      <c r="G600" s="19">
        <v>2.2799999999999998</v>
      </c>
      <c r="H600" s="18">
        <f t="shared" si="60"/>
        <v>7.5471698113207308E-2</v>
      </c>
      <c r="I600" s="76">
        <f t="shared" si="58"/>
        <v>0.17582417582417548</v>
      </c>
    </row>
    <row r="601" spans="2:10" x14ac:dyDescent="0.25">
      <c r="B601" s="10">
        <v>41866</v>
      </c>
      <c r="C601" s="13" t="s">
        <v>450</v>
      </c>
      <c r="D601" s="16">
        <v>2.84</v>
      </c>
      <c r="E601" s="16">
        <v>1.94</v>
      </c>
      <c r="F601" s="12">
        <v>41869</v>
      </c>
      <c r="G601" s="19">
        <v>2.8</v>
      </c>
      <c r="H601" s="18">
        <f t="shared" si="60"/>
        <v>-1.4084507042253502E-2</v>
      </c>
      <c r="I601" s="76">
        <f t="shared" si="58"/>
        <v>-4.4444444444444488E-2</v>
      </c>
    </row>
    <row r="602" spans="2:10" x14ac:dyDescent="0.25">
      <c r="B602" s="10">
        <v>41852</v>
      </c>
      <c r="C602" s="13" t="s">
        <v>424</v>
      </c>
      <c r="D602" s="16">
        <v>1.74</v>
      </c>
      <c r="E602" s="16">
        <v>1.07</v>
      </c>
      <c r="F602" s="12">
        <v>41870</v>
      </c>
      <c r="G602" s="19">
        <v>2.06</v>
      </c>
      <c r="H602" s="18">
        <f t="shared" si="60"/>
        <v>0.18390804597701149</v>
      </c>
      <c r="I602" s="76">
        <f t="shared" si="58"/>
        <v>0.47761194029850762</v>
      </c>
    </row>
    <row r="603" spans="2:10" x14ac:dyDescent="0.25">
      <c r="B603" s="10">
        <v>41855</v>
      </c>
      <c r="C603" s="13" t="s">
        <v>431</v>
      </c>
      <c r="D603" s="16">
        <v>6.23</v>
      </c>
      <c r="E603" s="16">
        <v>3.64</v>
      </c>
      <c r="F603" s="12">
        <v>41870</v>
      </c>
      <c r="G603" s="19">
        <v>5.41</v>
      </c>
      <c r="H603" s="18">
        <f t="shared" si="60"/>
        <v>-0.1316211878009631</v>
      </c>
      <c r="I603" s="76">
        <f t="shared" si="58"/>
        <v>-0.31660231660231669</v>
      </c>
    </row>
    <row r="604" spans="2:10" x14ac:dyDescent="0.25">
      <c r="B604" s="10">
        <v>41873</v>
      </c>
      <c r="C604" s="13" t="s">
        <v>460</v>
      </c>
      <c r="D604" s="16">
        <v>1.44</v>
      </c>
      <c r="E604" s="16">
        <v>0.77</v>
      </c>
      <c r="F604" s="12">
        <v>41876</v>
      </c>
      <c r="G604" s="25">
        <v>1.32</v>
      </c>
      <c r="H604" s="18">
        <f t="shared" si="60"/>
        <v>-8.3333333333333259E-2</v>
      </c>
      <c r="I604" s="76">
        <f>(G604-D604)/(D604-E604)/2</f>
        <v>-8.9552238805970075E-2</v>
      </c>
      <c r="J604" s="58" t="s">
        <v>41</v>
      </c>
    </row>
    <row r="605" spans="2:10" x14ac:dyDescent="0.25">
      <c r="B605" s="10">
        <v>41859</v>
      </c>
      <c r="C605" s="13" t="s">
        <v>439</v>
      </c>
      <c r="D605" s="16">
        <v>5.5</v>
      </c>
      <c r="E605" s="16">
        <v>2.6</v>
      </c>
      <c r="F605" s="12">
        <v>41876</v>
      </c>
      <c r="G605" s="19">
        <v>8.0299999999999994</v>
      </c>
      <c r="H605" s="18">
        <f t="shared" ref="H605:H618" si="61">(G605/D605-1)</f>
        <v>0.45999999999999996</v>
      </c>
      <c r="I605" s="76">
        <f t="shared" ref="I605:I610" si="62">(G605-D605)/(D605-E605)</f>
        <v>0.87241379310344813</v>
      </c>
    </row>
    <row r="606" spans="2:10" x14ac:dyDescent="0.25">
      <c r="B606" s="10">
        <v>41870</v>
      </c>
      <c r="C606" s="13" t="s">
        <v>455</v>
      </c>
      <c r="D606" s="16">
        <v>2.64</v>
      </c>
      <c r="E606" s="16">
        <v>1.45</v>
      </c>
      <c r="F606" s="12">
        <v>41876</v>
      </c>
      <c r="G606" s="19">
        <v>1.95</v>
      </c>
      <c r="H606" s="18">
        <f t="shared" si="61"/>
        <v>-0.26136363636363646</v>
      </c>
      <c r="I606" s="76">
        <f t="shared" si="62"/>
        <v>-0.57983193277310929</v>
      </c>
    </row>
    <row r="607" spans="2:10" x14ac:dyDescent="0.25">
      <c r="B607" s="10">
        <v>41877</v>
      </c>
      <c r="C607" s="13" t="s">
        <v>462</v>
      </c>
      <c r="D607" s="16">
        <v>7.73</v>
      </c>
      <c r="E607" s="16">
        <v>4.25</v>
      </c>
      <c r="F607" s="12">
        <v>41879</v>
      </c>
      <c r="G607" s="19">
        <v>7.07</v>
      </c>
      <c r="H607" s="18">
        <f t="shared" si="61"/>
        <v>-8.5381630012936638E-2</v>
      </c>
      <c r="I607" s="76">
        <f t="shared" si="62"/>
        <v>-0.18965517241379312</v>
      </c>
    </row>
    <row r="608" spans="2:10" x14ac:dyDescent="0.25">
      <c r="B608" s="10">
        <v>41873</v>
      </c>
      <c r="C608" s="13" t="s">
        <v>509</v>
      </c>
      <c r="D608" s="16">
        <v>0.35</v>
      </c>
      <c r="E608" s="16">
        <v>0.21</v>
      </c>
      <c r="F608" s="12">
        <v>41885</v>
      </c>
      <c r="G608" s="19">
        <v>0.48</v>
      </c>
      <c r="H608" s="18">
        <f t="shared" si="61"/>
        <v>0.37142857142857144</v>
      </c>
      <c r="I608" s="76">
        <f t="shared" si="62"/>
        <v>0.92857142857142871</v>
      </c>
    </row>
    <row r="609" spans="2:11" x14ac:dyDescent="0.25">
      <c r="B609" s="10">
        <v>41883</v>
      </c>
      <c r="C609" s="13" t="s">
        <v>473</v>
      </c>
      <c r="D609" s="16">
        <v>1.59</v>
      </c>
      <c r="E609" s="16">
        <v>0.89</v>
      </c>
      <c r="F609" s="12">
        <v>41885</v>
      </c>
      <c r="G609" s="19">
        <v>2.13</v>
      </c>
      <c r="H609" s="18">
        <f t="shared" si="61"/>
        <v>0.33962264150943389</v>
      </c>
      <c r="I609" s="76">
        <f t="shared" si="62"/>
        <v>0.77142857142857113</v>
      </c>
    </row>
    <row r="610" spans="2:11" x14ac:dyDescent="0.25">
      <c r="B610" s="10">
        <v>41890</v>
      </c>
      <c r="C610" s="13" t="s">
        <v>484</v>
      </c>
      <c r="D610" s="16">
        <v>1.63</v>
      </c>
      <c r="E610" s="16">
        <v>0.95</v>
      </c>
      <c r="F610" s="12">
        <v>41893</v>
      </c>
      <c r="G610" s="19">
        <v>1.0900000000000001</v>
      </c>
      <c r="H610" s="18">
        <f t="shared" si="61"/>
        <v>-0.33128834355828207</v>
      </c>
      <c r="I610" s="76">
        <f t="shared" si="62"/>
        <v>-0.79411764705882337</v>
      </c>
    </row>
    <row r="611" spans="2:11" x14ac:dyDescent="0.25">
      <c r="B611" s="10">
        <v>41897</v>
      </c>
      <c r="C611" s="13" t="s">
        <v>494</v>
      </c>
      <c r="D611" s="16">
        <v>2.85</v>
      </c>
      <c r="E611" s="16">
        <v>2.12</v>
      </c>
      <c r="F611" s="12">
        <v>41898</v>
      </c>
      <c r="G611" s="19">
        <v>2.5</v>
      </c>
      <c r="H611" s="18">
        <f t="shared" si="61"/>
        <v>-0.1228070175438597</v>
      </c>
      <c r="I611" s="76">
        <f t="shared" ref="I611:I618" si="63">(G611-D611)/(D611-E611)</f>
        <v>-0.47945205479452069</v>
      </c>
    </row>
    <row r="612" spans="2:11" x14ac:dyDescent="0.25">
      <c r="B612" s="10">
        <v>41886</v>
      </c>
      <c r="C612" s="13" t="s">
        <v>482</v>
      </c>
      <c r="D612" s="16">
        <v>1.02</v>
      </c>
      <c r="E612" s="16">
        <v>0.59</v>
      </c>
      <c r="F612" s="12">
        <v>41898</v>
      </c>
      <c r="G612" s="19">
        <v>1.1399999999999999</v>
      </c>
      <c r="H612" s="18">
        <f t="shared" si="61"/>
        <v>0.11764705882352922</v>
      </c>
      <c r="I612" s="76">
        <f t="shared" si="63"/>
        <v>0.27906976744186018</v>
      </c>
    </row>
    <row r="613" spans="2:11" x14ac:dyDescent="0.25">
      <c r="B613" s="10">
        <v>41891</v>
      </c>
      <c r="C613" s="13" t="s">
        <v>487</v>
      </c>
      <c r="D613" s="16">
        <v>1.08</v>
      </c>
      <c r="E613" s="16">
        <v>0.65</v>
      </c>
      <c r="F613" s="12">
        <v>41900</v>
      </c>
      <c r="G613" s="25">
        <v>1.1499999999999999</v>
      </c>
      <c r="H613" s="18">
        <f t="shared" si="61"/>
        <v>6.4814814814814659E-2</v>
      </c>
      <c r="I613" s="76">
        <f t="shared" si="63"/>
        <v>0.16279069767441823</v>
      </c>
      <c r="J613" s="58" t="s">
        <v>41</v>
      </c>
    </row>
    <row r="614" spans="2:11" x14ac:dyDescent="0.25">
      <c r="B614" s="10">
        <v>41898</v>
      </c>
      <c r="C614" s="13" t="s">
        <v>499</v>
      </c>
      <c r="D614" s="16">
        <v>1.97</v>
      </c>
      <c r="E614" s="16">
        <v>1.24</v>
      </c>
      <c r="F614" s="12">
        <v>41901</v>
      </c>
      <c r="G614" s="19">
        <v>1.1399999999999999</v>
      </c>
      <c r="H614" s="18">
        <f t="shared" si="61"/>
        <v>-0.42131979695431476</v>
      </c>
      <c r="I614" s="76">
        <f t="shared" si="63"/>
        <v>-1.1369863013698631</v>
      </c>
    </row>
    <row r="615" spans="2:11" x14ac:dyDescent="0.25">
      <c r="B615" s="10" t="s">
        <v>500</v>
      </c>
      <c r="C615" s="13" t="s">
        <v>501</v>
      </c>
      <c r="D615" s="16">
        <v>3.91</v>
      </c>
      <c r="E615" s="16">
        <v>2.19</v>
      </c>
      <c r="F615" s="12">
        <v>41905</v>
      </c>
      <c r="G615" s="25">
        <v>5</v>
      </c>
      <c r="H615" s="18">
        <f t="shared" si="61"/>
        <v>0.27877237851662406</v>
      </c>
      <c r="I615" s="76">
        <f t="shared" si="63"/>
        <v>0.63372093023255793</v>
      </c>
      <c r="J615" s="58" t="s">
        <v>41</v>
      </c>
      <c r="K615" s="58" t="s">
        <v>1</v>
      </c>
    </row>
    <row r="616" spans="2:11" x14ac:dyDescent="0.25">
      <c r="B616" s="10">
        <v>41898</v>
      </c>
      <c r="C616" s="13" t="s">
        <v>498</v>
      </c>
      <c r="D616" s="16">
        <v>2.99</v>
      </c>
      <c r="E616" s="16">
        <v>1.95</v>
      </c>
      <c r="F616" s="12">
        <v>41906</v>
      </c>
      <c r="G616" s="19">
        <v>2.72</v>
      </c>
      <c r="H616" s="18">
        <f t="shared" si="61"/>
        <v>-9.0301003344481656E-2</v>
      </c>
      <c r="I616" s="76">
        <f t="shared" si="63"/>
        <v>-0.25961538461538458</v>
      </c>
    </row>
    <row r="617" spans="2:11" x14ac:dyDescent="0.25">
      <c r="B617" s="10">
        <v>41901</v>
      </c>
      <c r="C617" s="13" t="s">
        <v>510</v>
      </c>
      <c r="D617" s="16">
        <v>0.47</v>
      </c>
      <c r="E617" s="16">
        <v>0.27</v>
      </c>
      <c r="F617" s="12">
        <v>41907</v>
      </c>
      <c r="G617" s="19">
        <v>0.41</v>
      </c>
      <c r="H617" s="18">
        <f t="shared" si="61"/>
        <v>-0.12765957446808507</v>
      </c>
      <c r="I617" s="76">
        <f t="shared" si="63"/>
        <v>-0.30000000000000004</v>
      </c>
    </row>
    <row r="618" spans="2:11" x14ac:dyDescent="0.25">
      <c r="B618" s="10">
        <v>41905</v>
      </c>
      <c r="C618" s="13" t="s">
        <v>519</v>
      </c>
      <c r="D618" s="16">
        <v>1.06</v>
      </c>
      <c r="E618" s="16">
        <v>0.67</v>
      </c>
      <c r="F618" s="12">
        <v>41907</v>
      </c>
      <c r="G618" s="19">
        <v>1.0900000000000001</v>
      </c>
      <c r="H618" s="18">
        <f t="shared" si="61"/>
        <v>2.8301886792452935E-2</v>
      </c>
      <c r="I618" s="76">
        <f t="shared" si="63"/>
        <v>7.6923076923076983E-2</v>
      </c>
    </row>
    <row r="619" spans="2:11" x14ac:dyDescent="0.25">
      <c r="B619" s="10">
        <v>41907</v>
      </c>
      <c r="C619" s="13" t="s">
        <v>524</v>
      </c>
      <c r="D619" s="16">
        <v>6.22</v>
      </c>
      <c r="E619" s="16">
        <v>3.72</v>
      </c>
      <c r="F619" s="12">
        <v>41911</v>
      </c>
      <c r="G619" s="19">
        <v>6.25</v>
      </c>
      <c r="H619" s="18">
        <f t="shared" ref="H619:H638" si="64">(G619/D619-1)</f>
        <v>4.8231511254019921E-3</v>
      </c>
      <c r="I619" s="76">
        <f t="shared" ref="I619:I638" si="65">(G619-D619)/(D619-E619)</f>
        <v>1.2000000000000101E-2</v>
      </c>
    </row>
    <row r="620" spans="2:11" x14ac:dyDescent="0.25">
      <c r="B620" s="10">
        <v>41908</v>
      </c>
      <c r="C620" s="13" t="s">
        <v>526</v>
      </c>
      <c r="D620" s="16">
        <v>1.74</v>
      </c>
      <c r="E620" s="16">
        <v>1.1499999999999999</v>
      </c>
      <c r="F620" s="12">
        <v>41912</v>
      </c>
      <c r="G620" s="25">
        <v>1.75</v>
      </c>
      <c r="H620" s="18">
        <f t="shared" si="64"/>
        <v>5.7471264367816577E-3</v>
      </c>
      <c r="I620" s="76">
        <f t="shared" si="65"/>
        <v>1.6949152542372895E-2</v>
      </c>
      <c r="J620" s="58" t="s">
        <v>41</v>
      </c>
    </row>
    <row r="621" spans="2:11" x14ac:dyDescent="0.25">
      <c r="B621" s="10">
        <v>41911</v>
      </c>
      <c r="C621" s="13" t="s">
        <v>510</v>
      </c>
      <c r="D621" s="16">
        <v>0.43</v>
      </c>
      <c r="E621" s="16">
        <v>0.31</v>
      </c>
      <c r="F621" s="12">
        <v>41914</v>
      </c>
      <c r="G621" s="19">
        <v>0.37</v>
      </c>
      <c r="H621" s="18">
        <f t="shared" si="64"/>
        <v>-0.13953488372093026</v>
      </c>
      <c r="I621" s="76">
        <f t="shared" si="65"/>
        <v>-0.5</v>
      </c>
    </row>
    <row r="622" spans="2:11" x14ac:dyDescent="0.25">
      <c r="B622" s="10">
        <v>41911</v>
      </c>
      <c r="C622" s="13" t="s">
        <v>531</v>
      </c>
      <c r="D622" s="16">
        <v>1.39</v>
      </c>
      <c r="E622" s="16">
        <v>0.73</v>
      </c>
      <c r="F622" s="12">
        <v>41914</v>
      </c>
      <c r="G622" s="19">
        <v>1.01</v>
      </c>
      <c r="H622" s="18">
        <f t="shared" si="64"/>
        <v>-0.27338129496402874</v>
      </c>
      <c r="I622" s="76">
        <f t="shared" si="65"/>
        <v>-0.57575757575757569</v>
      </c>
    </row>
    <row r="623" spans="2:11" x14ac:dyDescent="0.25">
      <c r="B623" s="10">
        <v>41894</v>
      </c>
      <c r="C623" s="13" t="s">
        <v>493</v>
      </c>
      <c r="D623" s="16">
        <v>0.5</v>
      </c>
      <c r="E623" s="16">
        <v>0.28999999999999998</v>
      </c>
      <c r="F623" s="12">
        <v>41919</v>
      </c>
      <c r="G623" s="19">
        <v>0.42</v>
      </c>
      <c r="H623" s="18">
        <f t="shared" si="64"/>
        <v>-0.16000000000000003</v>
      </c>
      <c r="I623" s="76">
        <f t="shared" si="65"/>
        <v>-0.38095238095238099</v>
      </c>
    </row>
    <row r="624" spans="2:11" x14ac:dyDescent="0.25">
      <c r="B624" s="10">
        <v>41918</v>
      </c>
      <c r="C624" s="13" t="s">
        <v>543</v>
      </c>
      <c r="D624" s="16">
        <v>4.3099999999999996</v>
      </c>
      <c r="E624" s="16">
        <v>2.75</v>
      </c>
      <c r="F624" s="12">
        <v>41919</v>
      </c>
      <c r="G624" s="19">
        <v>2.75</v>
      </c>
      <c r="H624" s="18">
        <f t="shared" si="64"/>
        <v>-0.36194895591647325</v>
      </c>
      <c r="I624" s="76">
        <f t="shared" si="65"/>
        <v>-1</v>
      </c>
    </row>
    <row r="625" spans="2:10" x14ac:dyDescent="0.25">
      <c r="B625" s="10">
        <v>41918</v>
      </c>
      <c r="C625" s="13" t="s">
        <v>542</v>
      </c>
      <c r="D625" s="16">
        <v>7.32</v>
      </c>
      <c r="E625" s="16">
        <v>4.25</v>
      </c>
      <c r="F625" s="12">
        <v>41919</v>
      </c>
      <c r="G625" s="19">
        <v>5.59</v>
      </c>
      <c r="H625" s="18">
        <f t="shared" si="64"/>
        <v>-0.23633879781420775</v>
      </c>
      <c r="I625" s="76">
        <f t="shared" si="65"/>
        <v>-0.56351791530944639</v>
      </c>
    </row>
    <row r="626" spans="2:10" x14ac:dyDescent="0.25">
      <c r="B626" s="10">
        <v>41920</v>
      </c>
      <c r="C626" s="13" t="s">
        <v>550</v>
      </c>
      <c r="D626" s="16">
        <v>6.15</v>
      </c>
      <c r="E626" s="16">
        <v>3.37</v>
      </c>
      <c r="F626" s="12">
        <v>41921</v>
      </c>
      <c r="G626" s="19">
        <v>3.37</v>
      </c>
      <c r="H626" s="18">
        <f t="shared" si="64"/>
        <v>-0.45203252032520325</v>
      </c>
      <c r="I626" s="76">
        <f t="shared" si="65"/>
        <v>-1</v>
      </c>
    </row>
    <row r="627" spans="2:10" x14ac:dyDescent="0.25">
      <c r="B627" s="10">
        <v>41921</v>
      </c>
      <c r="C627" s="13" t="s">
        <v>553</v>
      </c>
      <c r="D627" s="16">
        <v>2.3199999999999998</v>
      </c>
      <c r="E627" s="16">
        <v>1.81</v>
      </c>
      <c r="F627" s="12">
        <v>41922</v>
      </c>
      <c r="G627" s="19">
        <v>2.64</v>
      </c>
      <c r="H627" s="18">
        <f t="shared" si="64"/>
        <v>0.13793103448275867</v>
      </c>
      <c r="I627" s="76">
        <f t="shared" si="65"/>
        <v>0.62745098039215763</v>
      </c>
    </row>
    <row r="628" spans="2:10" x14ac:dyDescent="0.25">
      <c r="B628" s="10">
        <v>41926</v>
      </c>
      <c r="C628" s="13" t="s">
        <v>562</v>
      </c>
      <c r="D628" s="16">
        <v>6.24</v>
      </c>
      <c r="E628" s="16">
        <v>2.89</v>
      </c>
      <c r="F628" s="12">
        <v>41927</v>
      </c>
      <c r="G628" s="19">
        <v>5.47</v>
      </c>
      <c r="H628" s="18">
        <f t="shared" si="64"/>
        <v>-0.12339743589743601</v>
      </c>
      <c r="I628" s="76">
        <f t="shared" si="65"/>
        <v>-0.22985074626865684</v>
      </c>
    </row>
    <row r="629" spans="2:10" x14ac:dyDescent="0.25">
      <c r="B629" s="10">
        <v>41927</v>
      </c>
      <c r="C629" s="13" t="s">
        <v>566</v>
      </c>
      <c r="D629" s="16">
        <v>1.38</v>
      </c>
      <c r="E629" s="16">
        <v>0.69</v>
      </c>
      <c r="F629" s="12">
        <v>41935</v>
      </c>
      <c r="G629" s="19">
        <v>1.55</v>
      </c>
      <c r="H629" s="18">
        <f t="shared" si="64"/>
        <v>0.12318840579710155</v>
      </c>
      <c r="I629" s="76">
        <f t="shared" si="65"/>
        <v>0.24637681159420313</v>
      </c>
    </row>
    <row r="630" spans="2:10" x14ac:dyDescent="0.25">
      <c r="B630" s="10">
        <v>41928</v>
      </c>
      <c r="C630" s="13" t="s">
        <v>570</v>
      </c>
      <c r="D630" s="16">
        <v>6.16</v>
      </c>
      <c r="E630" s="16">
        <v>3.82</v>
      </c>
      <c r="F630" s="12">
        <v>41935</v>
      </c>
      <c r="G630" s="19">
        <v>9.5</v>
      </c>
      <c r="H630" s="18">
        <f t="shared" si="64"/>
        <v>0.54220779220779214</v>
      </c>
      <c r="I630" s="76">
        <f t="shared" si="65"/>
        <v>1.4273504273504272</v>
      </c>
    </row>
    <row r="631" spans="2:10" x14ac:dyDescent="0.25">
      <c r="B631" s="10">
        <v>41933</v>
      </c>
      <c r="C631" s="13" t="s">
        <v>546</v>
      </c>
      <c r="D631" s="16">
        <v>4.5599999999999996</v>
      </c>
      <c r="E631" s="16">
        <v>3.16</v>
      </c>
      <c r="F631" s="12">
        <v>41935</v>
      </c>
      <c r="G631" s="25">
        <v>3.16</v>
      </c>
      <c r="H631" s="18">
        <f t="shared" si="64"/>
        <v>-0.30701754385964908</v>
      </c>
      <c r="I631" s="76">
        <f t="shared" si="65"/>
        <v>-1</v>
      </c>
    </row>
    <row r="632" spans="2:10" x14ac:dyDescent="0.25">
      <c r="B632" s="10">
        <v>41939</v>
      </c>
      <c r="C632" s="13" t="s">
        <v>578</v>
      </c>
      <c r="D632" s="16">
        <v>2.93</v>
      </c>
      <c r="E632" s="16">
        <v>1.99</v>
      </c>
      <c r="F632" s="12">
        <v>41940</v>
      </c>
      <c r="G632" s="19">
        <v>2.5499999999999998</v>
      </c>
      <c r="H632" s="18">
        <f t="shared" si="64"/>
        <v>-0.12969283276450527</v>
      </c>
      <c r="I632" s="76">
        <f t="shared" si="65"/>
        <v>-0.40425531914893648</v>
      </c>
    </row>
    <row r="633" spans="2:10" x14ac:dyDescent="0.25">
      <c r="B633" s="10">
        <v>41939</v>
      </c>
      <c r="C633" s="13" t="s">
        <v>575</v>
      </c>
      <c r="D633" s="16">
        <v>3.95</v>
      </c>
      <c r="E633" s="16">
        <v>2.44</v>
      </c>
      <c r="F633" s="12">
        <v>41941</v>
      </c>
      <c r="G633" s="25">
        <v>3.48</v>
      </c>
      <c r="H633" s="18">
        <f t="shared" si="64"/>
        <v>-0.11898734177215198</v>
      </c>
      <c r="I633" s="76">
        <f t="shared" si="65"/>
        <v>-0.31125827814569546</v>
      </c>
    </row>
    <row r="634" spans="2:10" x14ac:dyDescent="0.25">
      <c r="B634" s="10">
        <v>41920</v>
      </c>
      <c r="C634" s="13" t="s">
        <v>551</v>
      </c>
      <c r="D634" s="16">
        <v>1.82</v>
      </c>
      <c r="E634" s="16">
        <v>0.94</v>
      </c>
      <c r="F634" s="12">
        <v>41942</v>
      </c>
      <c r="G634" s="19">
        <v>2.02</v>
      </c>
      <c r="H634" s="18">
        <f t="shared" si="64"/>
        <v>0.10989010989010994</v>
      </c>
      <c r="I634" s="76">
        <f t="shared" si="65"/>
        <v>0.22727272727272718</v>
      </c>
    </row>
    <row r="635" spans="2:10" x14ac:dyDescent="0.25">
      <c r="B635" s="10">
        <v>41940</v>
      </c>
      <c r="C635" s="13" t="s">
        <v>581</v>
      </c>
      <c r="D635" s="16">
        <v>3.57</v>
      </c>
      <c r="E635" s="16">
        <v>1.9</v>
      </c>
      <c r="F635" s="12">
        <v>41942</v>
      </c>
      <c r="G635" s="25">
        <v>4.16</v>
      </c>
      <c r="H635" s="18">
        <f t="shared" si="64"/>
        <v>0.16526610644257711</v>
      </c>
      <c r="I635" s="76">
        <f t="shared" si="65"/>
        <v>0.35329341317365287</v>
      </c>
    </row>
    <row r="636" spans="2:10" x14ac:dyDescent="0.25">
      <c r="B636" s="10">
        <v>41941</v>
      </c>
      <c r="C636" s="13" t="s">
        <v>587</v>
      </c>
      <c r="D636" s="16">
        <v>6.15</v>
      </c>
      <c r="E636" s="16">
        <v>3.73</v>
      </c>
      <c r="F636" s="12">
        <v>41948</v>
      </c>
      <c r="G636" s="25">
        <v>7.67</v>
      </c>
      <c r="H636" s="18">
        <f t="shared" si="64"/>
        <v>0.24715447154471537</v>
      </c>
      <c r="I636" s="76">
        <f t="shared" si="65"/>
        <v>0.62809917355371869</v>
      </c>
    </row>
    <row r="637" spans="2:10" x14ac:dyDescent="0.25">
      <c r="B637" s="10" t="s">
        <v>584</v>
      </c>
      <c r="C637" s="13" t="s">
        <v>601</v>
      </c>
      <c r="D637" s="16">
        <v>1.115</v>
      </c>
      <c r="E637" s="16">
        <v>0.64</v>
      </c>
      <c r="F637" s="12">
        <v>41949</v>
      </c>
      <c r="G637" s="25">
        <v>1.45</v>
      </c>
      <c r="H637" s="18">
        <f t="shared" si="64"/>
        <v>0.30044843049327352</v>
      </c>
      <c r="I637" s="76">
        <f t="shared" si="65"/>
        <v>0.70526315789473681</v>
      </c>
      <c r="J637" s="58" t="s">
        <v>41</v>
      </c>
    </row>
    <row r="638" spans="2:10" x14ac:dyDescent="0.25">
      <c r="B638" s="10">
        <v>41949</v>
      </c>
      <c r="C638" s="13" t="s">
        <v>602</v>
      </c>
      <c r="D638" s="16">
        <v>1.3</v>
      </c>
      <c r="E638" s="16">
        <v>1.06</v>
      </c>
      <c r="F638" s="12">
        <v>41953</v>
      </c>
      <c r="G638" s="25">
        <v>1.64</v>
      </c>
      <c r="H638" s="18">
        <f t="shared" si="64"/>
        <v>0.2615384615384615</v>
      </c>
      <c r="I638" s="76">
        <f t="shared" si="65"/>
        <v>1.4166666666666661</v>
      </c>
      <c r="J638" s="58" t="s">
        <v>41</v>
      </c>
    </row>
    <row r="639" spans="2:10" x14ac:dyDescent="0.25">
      <c r="B639" s="128"/>
      <c r="C639" s="129" t="s">
        <v>596</v>
      </c>
      <c r="D639" s="130"/>
      <c r="E639" s="130" t="s">
        <v>603</v>
      </c>
      <c r="F639" s="131" t="s">
        <v>599</v>
      </c>
      <c r="G639" s="132" t="s">
        <v>619</v>
      </c>
      <c r="H639" s="133"/>
      <c r="I639" s="134">
        <v>0.51</v>
      </c>
    </row>
    <row r="640" spans="2:10" x14ac:dyDescent="0.25">
      <c r="B640" s="10">
        <v>41949</v>
      </c>
      <c r="C640" s="13" t="s">
        <v>597</v>
      </c>
      <c r="D640" s="16">
        <v>9.4499999999999993</v>
      </c>
      <c r="E640" s="16" t="s">
        <v>1</v>
      </c>
      <c r="F640" s="12">
        <v>38309</v>
      </c>
      <c r="G640" s="19">
        <v>10.67</v>
      </c>
      <c r="H640" s="18">
        <f t="shared" ref="H640:H652" si="66">(G640/D640-1)</f>
        <v>0.12910052910052916</v>
      </c>
      <c r="I640" s="76" t="s">
        <v>1</v>
      </c>
    </row>
    <row r="641" spans="2:10" x14ac:dyDescent="0.25">
      <c r="B641" s="135">
        <v>41949</v>
      </c>
      <c r="C641" s="136" t="s">
        <v>598</v>
      </c>
      <c r="D641" s="137">
        <v>1.54</v>
      </c>
      <c r="E641" s="137" t="s">
        <v>1</v>
      </c>
      <c r="F641" s="138">
        <v>38309</v>
      </c>
      <c r="G641" s="139">
        <v>1.58</v>
      </c>
      <c r="H641" s="140">
        <f t="shared" si="66"/>
        <v>2.5974025974025983E-2</v>
      </c>
      <c r="I641" s="141"/>
    </row>
    <row r="642" spans="2:10" x14ac:dyDescent="0.25">
      <c r="B642" s="10">
        <v>41955</v>
      </c>
      <c r="C642" s="13" t="s">
        <v>628</v>
      </c>
      <c r="D642" s="16">
        <v>8.41</v>
      </c>
      <c r="E642" s="16">
        <v>4.6500000000000004</v>
      </c>
      <c r="F642" s="12">
        <v>41976</v>
      </c>
      <c r="G642" s="25">
        <v>15.4</v>
      </c>
      <c r="H642" s="18">
        <f t="shared" si="66"/>
        <v>0.83115338882282996</v>
      </c>
      <c r="I642" s="76">
        <f>(G642-D642)/(D642-E642)</f>
        <v>1.8590425531914896</v>
      </c>
    </row>
    <row r="643" spans="2:10" x14ac:dyDescent="0.25">
      <c r="B643" s="10">
        <v>41968</v>
      </c>
      <c r="C643" s="13" t="s">
        <v>629</v>
      </c>
      <c r="D643" s="16">
        <v>8.2200000000000006</v>
      </c>
      <c r="E643" s="16">
        <v>4.29</v>
      </c>
      <c r="F643" s="12">
        <v>41976</v>
      </c>
      <c r="G643" s="25">
        <v>9.09</v>
      </c>
      <c r="H643" s="18">
        <f t="shared" si="66"/>
        <v>0.10583941605839398</v>
      </c>
      <c r="I643" s="76">
        <f>(G643-D643)/(D643-E643)</f>
        <v>0.22137404580152648</v>
      </c>
    </row>
    <row r="644" spans="2:10" x14ac:dyDescent="0.25">
      <c r="B644" s="10">
        <v>41968</v>
      </c>
      <c r="C644" s="13" t="s">
        <v>627</v>
      </c>
      <c r="D644" s="16">
        <v>0.83</v>
      </c>
      <c r="E644" s="16">
        <v>0.49</v>
      </c>
      <c r="F644" s="12">
        <v>41976</v>
      </c>
      <c r="G644" s="19">
        <v>0.49</v>
      </c>
      <c r="H644" s="18">
        <f t="shared" si="66"/>
        <v>-0.40963855421686746</v>
      </c>
      <c r="I644" s="76">
        <f t="shared" ref="I644:I652" si="67">(G644-D644)/(D644-E644)</f>
        <v>-1</v>
      </c>
    </row>
    <row r="645" spans="2:10" x14ac:dyDescent="0.25">
      <c r="B645" s="10">
        <v>41977</v>
      </c>
      <c r="C645" s="13" t="s">
        <v>645</v>
      </c>
      <c r="D645" s="16">
        <v>1.17</v>
      </c>
      <c r="E645" s="16">
        <v>0.57999999999999996</v>
      </c>
      <c r="F645" s="12">
        <v>41983</v>
      </c>
      <c r="G645" s="19">
        <v>0.75</v>
      </c>
      <c r="H645" s="18">
        <f t="shared" si="66"/>
        <v>-0.35897435897435892</v>
      </c>
      <c r="I645" s="76">
        <f t="shared" si="67"/>
        <v>-0.7118644067796609</v>
      </c>
    </row>
    <row r="646" spans="2:10" x14ac:dyDescent="0.25">
      <c r="B646" s="10">
        <v>41969</v>
      </c>
      <c r="C646" s="13" t="s">
        <v>633</v>
      </c>
      <c r="D646" s="16">
        <v>0.93</v>
      </c>
      <c r="E646" s="16">
        <v>0.54</v>
      </c>
      <c r="F646" s="12">
        <v>41983</v>
      </c>
      <c r="G646" s="25">
        <v>0.78</v>
      </c>
      <c r="H646" s="18">
        <f t="shared" si="66"/>
        <v>-0.16129032258064513</v>
      </c>
      <c r="I646" s="76">
        <f t="shared" si="67"/>
        <v>-0.38461538461538464</v>
      </c>
      <c r="J646" s="58" t="s">
        <v>41</v>
      </c>
    </row>
    <row r="647" spans="2:10" x14ac:dyDescent="0.25">
      <c r="B647" s="10">
        <v>41971</v>
      </c>
      <c r="C647" s="13" t="s">
        <v>634</v>
      </c>
      <c r="D647" s="16">
        <v>0.94</v>
      </c>
      <c r="E647" s="16">
        <v>0.54</v>
      </c>
      <c r="F647" s="12">
        <v>41985</v>
      </c>
      <c r="G647" s="19">
        <v>0.68</v>
      </c>
      <c r="H647" s="18">
        <f t="shared" si="66"/>
        <v>-0.27659574468085102</v>
      </c>
      <c r="I647" s="76">
        <f t="shared" si="67"/>
        <v>-0.64999999999999991</v>
      </c>
    </row>
    <row r="648" spans="2:10" x14ac:dyDescent="0.25">
      <c r="B648" s="10">
        <v>41977</v>
      </c>
      <c r="C648" s="13" t="s">
        <v>646</v>
      </c>
      <c r="D648" s="16">
        <v>7.48</v>
      </c>
      <c r="E648" s="16">
        <v>3.89</v>
      </c>
      <c r="F648" s="12">
        <v>41988</v>
      </c>
      <c r="G648" s="25">
        <v>3.89</v>
      </c>
      <c r="H648" s="18">
        <f t="shared" si="66"/>
        <v>-0.47994652406417115</v>
      </c>
      <c r="I648" s="76">
        <f t="shared" si="67"/>
        <v>-1</v>
      </c>
    </row>
    <row r="649" spans="2:10" x14ac:dyDescent="0.25">
      <c r="B649" s="10">
        <v>41983</v>
      </c>
      <c r="C649" s="13" t="s">
        <v>654</v>
      </c>
      <c r="D649" s="16">
        <v>1.94</v>
      </c>
      <c r="E649" s="16">
        <v>1.31</v>
      </c>
      <c r="F649" s="12">
        <v>41988</v>
      </c>
      <c r="G649" s="25">
        <v>1.31</v>
      </c>
      <c r="H649" s="18">
        <f t="shared" si="66"/>
        <v>-0.32474226804123707</v>
      </c>
      <c r="I649" s="76">
        <f t="shared" si="67"/>
        <v>-1</v>
      </c>
    </row>
    <row r="650" spans="2:10" x14ac:dyDescent="0.25">
      <c r="B650" s="10">
        <v>41984</v>
      </c>
      <c r="C650" s="13" t="s">
        <v>656</v>
      </c>
      <c r="D650" s="16">
        <v>1.27</v>
      </c>
      <c r="E650" s="16">
        <v>0.76</v>
      </c>
      <c r="F650" s="12">
        <v>41988</v>
      </c>
      <c r="G650" s="25">
        <v>0.8</v>
      </c>
      <c r="H650" s="18">
        <f t="shared" si="66"/>
        <v>-0.37007874015748032</v>
      </c>
      <c r="I650" s="76">
        <f t="shared" si="67"/>
        <v>-0.92156862745098034</v>
      </c>
    </row>
    <row r="651" spans="2:10" x14ac:dyDescent="0.25">
      <c r="B651" s="10">
        <v>41983</v>
      </c>
      <c r="C651" s="13" t="s">
        <v>653</v>
      </c>
      <c r="D651" s="16">
        <v>2.54</v>
      </c>
      <c r="E651" s="16">
        <v>1.37</v>
      </c>
      <c r="F651" s="12">
        <v>41989</v>
      </c>
      <c r="G651" s="25">
        <v>1.37</v>
      </c>
      <c r="H651" s="18">
        <f t="shared" si="66"/>
        <v>-0.46062992125984248</v>
      </c>
      <c r="I651" s="76">
        <f t="shared" si="67"/>
        <v>-1</v>
      </c>
    </row>
    <row r="652" spans="2:10" x14ac:dyDescent="0.25">
      <c r="B652" s="10">
        <v>41982</v>
      </c>
      <c r="C652" s="13" t="s">
        <v>650</v>
      </c>
      <c r="D652" s="16">
        <v>0.56000000000000005</v>
      </c>
      <c r="E652" s="16">
        <v>0.32</v>
      </c>
      <c r="F652" s="12">
        <v>41989</v>
      </c>
      <c r="G652" s="19">
        <v>0.32</v>
      </c>
      <c r="H652" s="18">
        <f t="shared" si="66"/>
        <v>-0.4285714285714286</v>
      </c>
      <c r="I652" s="76">
        <f t="shared" si="67"/>
        <v>-1</v>
      </c>
    </row>
    <row r="653" spans="2:10" x14ac:dyDescent="0.25">
      <c r="B653" s="10">
        <v>41982</v>
      </c>
      <c r="C653" s="13" t="s">
        <v>651</v>
      </c>
      <c r="D653" s="16">
        <v>0.71</v>
      </c>
      <c r="E653" s="16">
        <v>0.45</v>
      </c>
      <c r="F653" s="12">
        <v>41992</v>
      </c>
      <c r="G653" s="19">
        <v>0.71</v>
      </c>
      <c r="H653" s="18">
        <f>(G653/D653-1)</f>
        <v>0</v>
      </c>
      <c r="I653" s="76">
        <f>(G653-D653)/(D653-E653)</f>
        <v>0</v>
      </c>
    </row>
    <row r="654" spans="2:10" x14ac:dyDescent="0.25">
      <c r="B654" s="10">
        <v>41989</v>
      </c>
      <c r="C654" s="13" t="s">
        <v>666</v>
      </c>
      <c r="D654" s="16">
        <v>4.54</v>
      </c>
      <c r="E654" s="16">
        <v>2.4300000000000002</v>
      </c>
      <c r="F654" s="12">
        <v>41992</v>
      </c>
      <c r="G654" s="19">
        <v>7.63</v>
      </c>
      <c r="H654" s="18">
        <f>(G654/D654-1)</f>
        <v>0.6806167400881058</v>
      </c>
      <c r="I654" s="76">
        <f>(G654-D654)/(D654-E654)</f>
        <v>1.4644549763033174</v>
      </c>
    </row>
    <row r="655" spans="2:10" x14ac:dyDescent="0.25">
      <c r="B655" s="10"/>
      <c r="C655" s="13"/>
      <c r="D655" s="19"/>
      <c r="E655" s="19"/>
      <c r="F655" s="12"/>
      <c r="G655" s="21"/>
      <c r="H655" s="18"/>
      <c r="I655" s="14"/>
    </row>
    <row r="656" spans="2:10" x14ac:dyDescent="0.25">
      <c r="B656" s="10"/>
      <c r="C656" s="22" t="s">
        <v>54</v>
      </c>
      <c r="D656" s="13"/>
      <c r="E656" s="13"/>
      <c r="F656" s="23" t="s">
        <v>1</v>
      </c>
      <c r="G656" s="71" t="s">
        <v>12</v>
      </c>
      <c r="H656" s="72" t="s">
        <v>10</v>
      </c>
      <c r="I656" s="81">
        <f>SUM(I524:I655)</f>
        <v>1.3456348929399471</v>
      </c>
    </row>
    <row r="657" spans="2:10" x14ac:dyDescent="0.25">
      <c r="B657" s="10"/>
      <c r="C657" s="22" t="s">
        <v>62</v>
      </c>
      <c r="D657" s="13"/>
      <c r="E657" s="13"/>
      <c r="F657" s="23"/>
      <c r="G657" s="71" t="s">
        <v>12</v>
      </c>
      <c r="H657" s="72" t="s">
        <v>10</v>
      </c>
      <c r="I657" s="79">
        <f>I656/100</f>
        <v>1.345634892939947E-2</v>
      </c>
    </row>
    <row r="658" spans="2:10" ht="15.75" thickBot="1" x14ac:dyDescent="0.3">
      <c r="B658" s="10"/>
      <c r="C658" s="22"/>
      <c r="D658" s="13"/>
      <c r="E658" s="13"/>
      <c r="F658" s="23"/>
      <c r="G658" s="11"/>
      <c r="H658" s="24"/>
      <c r="I658" s="14"/>
    </row>
    <row r="659" spans="2:10" ht="31.5" customHeight="1" x14ac:dyDescent="0.25">
      <c r="B659" s="5" t="s">
        <v>1</v>
      </c>
      <c r="C659" s="57" t="s">
        <v>13</v>
      </c>
      <c r="D659" s="35" t="s">
        <v>1</v>
      </c>
      <c r="E659" s="35"/>
      <c r="F659" s="7" t="s">
        <v>1</v>
      </c>
      <c r="G659" s="35" t="s">
        <v>1</v>
      </c>
      <c r="H659" s="35" t="s">
        <v>1</v>
      </c>
      <c r="I659" s="36" t="s">
        <v>1</v>
      </c>
    </row>
    <row r="660" spans="2:10" x14ac:dyDescent="0.25">
      <c r="B660" s="37" t="s">
        <v>6</v>
      </c>
      <c r="C660" s="38" t="s">
        <v>1</v>
      </c>
      <c r="D660" s="38" t="s">
        <v>2</v>
      </c>
      <c r="E660" s="74" t="s">
        <v>18</v>
      </c>
      <c r="F660" s="39"/>
      <c r="G660" s="38" t="s">
        <v>8</v>
      </c>
      <c r="H660" s="38" t="s">
        <v>5</v>
      </c>
      <c r="I660" s="40" t="s">
        <v>5</v>
      </c>
    </row>
    <row r="661" spans="2:10" x14ac:dyDescent="0.25">
      <c r="B661" s="10"/>
      <c r="C661" s="62" t="s">
        <v>28</v>
      </c>
      <c r="D661" s="41"/>
      <c r="E661" s="62" t="s">
        <v>19</v>
      </c>
      <c r="F661" s="12"/>
      <c r="G661" s="142">
        <v>42003</v>
      </c>
      <c r="H661" s="15" t="s">
        <v>16</v>
      </c>
      <c r="I661" s="64" t="s">
        <v>20</v>
      </c>
    </row>
    <row r="662" spans="2:10" x14ac:dyDescent="0.25">
      <c r="B662" s="10"/>
      <c r="C662" s="11" t="s">
        <v>1</v>
      </c>
      <c r="D662" s="41" t="s">
        <v>1</v>
      </c>
      <c r="E662" s="41"/>
      <c r="F662" s="12" t="s">
        <v>1</v>
      </c>
      <c r="G662" s="15" t="s">
        <v>1</v>
      </c>
      <c r="H662" s="15"/>
      <c r="I662" s="42"/>
    </row>
    <row r="663" spans="2:10" x14ac:dyDescent="0.25">
      <c r="B663" s="10" t="s">
        <v>1</v>
      </c>
      <c r="C663" s="13" t="s">
        <v>1</v>
      </c>
      <c r="D663" s="16" t="s">
        <v>1</v>
      </c>
      <c r="E663" s="16" t="s">
        <v>1</v>
      </c>
      <c r="F663" s="12" t="s">
        <v>1</v>
      </c>
      <c r="G663" s="25" t="s">
        <v>1</v>
      </c>
      <c r="H663" s="18" t="s">
        <v>1</v>
      </c>
      <c r="I663" s="76" t="s">
        <v>1</v>
      </c>
      <c r="J663" s="58" t="s">
        <v>41</v>
      </c>
    </row>
    <row r="664" spans="2:10" x14ac:dyDescent="0.25">
      <c r="B664" s="10">
        <v>41982</v>
      </c>
      <c r="C664" s="13" t="s">
        <v>649</v>
      </c>
      <c r="D664" s="16">
        <v>1.68</v>
      </c>
      <c r="E664" s="16">
        <v>1.03</v>
      </c>
      <c r="F664" s="12" t="s">
        <v>1</v>
      </c>
      <c r="G664" s="25">
        <v>2.2000000000000002</v>
      </c>
      <c r="H664" s="18">
        <f>(G664/D664-1)</f>
        <v>0.30952380952380976</v>
      </c>
      <c r="I664" s="76">
        <f>(G664-D664)/(D664-E664)</f>
        <v>0.80000000000000049</v>
      </c>
    </row>
    <row r="665" spans="2:10" x14ac:dyDescent="0.25">
      <c r="B665" s="10">
        <v>41991</v>
      </c>
      <c r="C665" s="13" t="s">
        <v>671</v>
      </c>
      <c r="D665" s="16">
        <v>3.42</v>
      </c>
      <c r="E665" s="16">
        <v>2.14</v>
      </c>
      <c r="F665" s="12" t="s">
        <v>1</v>
      </c>
      <c r="G665" s="25">
        <v>2.38</v>
      </c>
      <c r="H665" s="18">
        <f t="shared" ref="H665:H666" si="68">(G665/D665-1)</f>
        <v>-0.30409356725146197</v>
      </c>
      <c r="I665" s="76">
        <f t="shared" ref="I665:I666" si="69">(G665-D665)/(D665-E665)</f>
        <v>-0.81250000000000011</v>
      </c>
    </row>
    <row r="666" spans="2:10" x14ac:dyDescent="0.25">
      <c r="B666" s="10">
        <v>41992</v>
      </c>
      <c r="C666" s="13" t="s">
        <v>672</v>
      </c>
      <c r="D666" s="16">
        <v>0.89</v>
      </c>
      <c r="E666" s="16">
        <v>0.56999999999999995</v>
      </c>
      <c r="F666" s="12" t="s">
        <v>1</v>
      </c>
      <c r="G666" s="25">
        <v>1</v>
      </c>
      <c r="H666" s="18">
        <f t="shared" si="68"/>
        <v>0.12359550561797761</v>
      </c>
      <c r="I666" s="76">
        <f t="shared" si="69"/>
        <v>0.34374999999999989</v>
      </c>
      <c r="J666" s="58" t="s">
        <v>41</v>
      </c>
    </row>
    <row r="667" spans="2:10" x14ac:dyDescent="0.25">
      <c r="B667" s="10">
        <v>41995</v>
      </c>
      <c r="C667" s="13" t="s">
        <v>675</v>
      </c>
      <c r="D667" s="16">
        <v>5.43</v>
      </c>
      <c r="E667" s="16">
        <v>3.27</v>
      </c>
      <c r="F667" s="12" t="s">
        <v>1</v>
      </c>
      <c r="G667" s="19">
        <v>5.8</v>
      </c>
      <c r="H667" s="18">
        <f>(G667/D667-1)</f>
        <v>6.8139963167587414E-2</v>
      </c>
      <c r="I667" s="76">
        <f>(G667-D667)/(D667-E667)</f>
        <v>0.17129629629629636</v>
      </c>
    </row>
    <row r="668" spans="2:10" x14ac:dyDescent="0.25">
      <c r="B668" s="10"/>
      <c r="C668" s="13"/>
      <c r="D668" s="16"/>
      <c r="E668" s="16"/>
      <c r="F668" s="12"/>
      <c r="G668" s="25" t="s">
        <v>541</v>
      </c>
      <c r="H668" s="18"/>
      <c r="I668" s="76"/>
    </row>
    <row r="669" spans="2:10" ht="15.75" thickBot="1" x14ac:dyDescent="0.3">
      <c r="B669" s="27" t="s">
        <v>1</v>
      </c>
      <c r="C669" s="29"/>
      <c r="D669" s="44" t="s">
        <v>1</v>
      </c>
      <c r="E669" s="44"/>
      <c r="F669" s="45" t="s">
        <v>1</v>
      </c>
      <c r="G669" s="107" t="s">
        <v>35</v>
      </c>
      <c r="H669" s="108" t="s">
        <v>34</v>
      </c>
      <c r="I669" s="81">
        <f>SUM(I662:I668)</f>
        <v>0.50254629629629666</v>
      </c>
    </row>
    <row r="670" spans="2:10" ht="33.75" customHeight="1" x14ac:dyDescent="0.25">
      <c r="B670" s="93"/>
      <c r="C670" s="57" t="s">
        <v>33</v>
      </c>
      <c r="D670" s="94"/>
      <c r="E670" s="94"/>
      <c r="F670" s="95"/>
      <c r="G670" s="94"/>
      <c r="H670" s="94"/>
      <c r="I670" s="96" t="s">
        <v>1</v>
      </c>
    </row>
    <row r="671" spans="2:10" ht="11.25" customHeight="1" x14ac:dyDescent="0.25">
      <c r="B671" s="103"/>
      <c r="C671" s="104"/>
      <c r="D671" s="66"/>
      <c r="E671" s="66"/>
      <c r="F671" s="105"/>
      <c r="G671" s="66"/>
      <c r="H671" s="66"/>
      <c r="I671" s="106"/>
    </row>
    <row r="672" spans="2:10" x14ac:dyDescent="0.25">
      <c r="B672" s="97"/>
      <c r="C672" s="101" t="s">
        <v>31</v>
      </c>
      <c r="D672" s="66"/>
      <c r="E672" s="66"/>
      <c r="F672" s="66"/>
      <c r="G672" s="66"/>
      <c r="H672" s="66"/>
      <c r="I672" s="98"/>
    </row>
    <row r="673" spans="2:9" x14ac:dyDescent="0.25">
      <c r="B673" s="97"/>
      <c r="C673" s="66" t="s">
        <v>32</v>
      </c>
      <c r="D673" s="66"/>
      <c r="E673" s="66"/>
      <c r="F673" s="102">
        <f>I506+I656</f>
        <v>-13.258312486066824</v>
      </c>
      <c r="G673" s="66"/>
      <c r="H673" s="66"/>
      <c r="I673" s="98"/>
    </row>
    <row r="674" spans="2:9" x14ac:dyDescent="0.25">
      <c r="B674" s="97"/>
      <c r="C674" s="66" t="s">
        <v>44</v>
      </c>
      <c r="D674" s="66"/>
      <c r="E674" s="66"/>
      <c r="F674" s="24">
        <f>F673/100</f>
        <v>-0.13258312486066826</v>
      </c>
      <c r="G674" s="66"/>
      <c r="H674" s="66"/>
      <c r="I674" s="98"/>
    </row>
    <row r="675" spans="2:9" x14ac:dyDescent="0.25">
      <c r="B675" s="97"/>
      <c r="C675" s="66"/>
      <c r="D675" s="66"/>
      <c r="E675" s="66"/>
      <c r="F675" s="110" t="s">
        <v>36</v>
      </c>
      <c r="G675" s="111" t="s">
        <v>35</v>
      </c>
      <c r="H675" s="43" t="s">
        <v>37</v>
      </c>
      <c r="I675" s="91">
        <f>SUM(I669+I516)</f>
        <v>0.50254629629629666</v>
      </c>
    </row>
    <row r="676" spans="2:9" x14ac:dyDescent="0.25">
      <c r="B676" s="97"/>
      <c r="C676" s="66"/>
      <c r="D676" s="66"/>
      <c r="E676" s="66"/>
      <c r="F676" s="110"/>
      <c r="G676" s="111"/>
      <c r="H676" s="43"/>
      <c r="I676" s="91"/>
    </row>
    <row r="677" spans="2:9" ht="18" customHeight="1" thickBot="1" x14ac:dyDescent="0.4">
      <c r="B677" s="99"/>
      <c r="C677" s="100"/>
      <c r="D677" s="126" t="s">
        <v>63</v>
      </c>
      <c r="E677" s="100"/>
      <c r="F677" s="109"/>
      <c r="G677" s="113" t="s">
        <v>38</v>
      </c>
      <c r="H677" s="114" t="s">
        <v>39</v>
      </c>
      <c r="I677" s="112">
        <f>(F673+I675)/100</f>
        <v>-0.12755766189770529</v>
      </c>
    </row>
    <row r="679" spans="2:9" ht="36" customHeight="1" x14ac:dyDescent="0.35">
      <c r="C679" s="115" t="s">
        <v>45</v>
      </c>
    </row>
    <row r="682" spans="2:9" x14ac:dyDescent="0.25">
      <c r="C682" s="58" t="s">
        <v>1</v>
      </c>
      <c r="F682" s="58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6"/>
  <sheetViews>
    <sheetView topLeftCell="A118" workbookViewId="0">
      <selection activeCell="G134" sqref="G134"/>
    </sheetView>
  </sheetViews>
  <sheetFormatPr baseColWidth="10" defaultRowHeight="15" x14ac:dyDescent="0.25"/>
  <cols>
    <col min="1" max="2" width="11.42578125" style="58"/>
    <col min="3" max="3" width="39.28515625" style="58" customWidth="1"/>
    <col min="4" max="16384" width="11.42578125" style="58"/>
  </cols>
  <sheetData>
    <row r="1" spans="2:8" ht="15.75" thickBot="1" x14ac:dyDescent="0.3"/>
    <row r="2" spans="2:8" ht="33" customHeight="1" thickBot="1" x14ac:dyDescent="0.3">
      <c r="B2" s="1"/>
      <c r="C2" s="54" t="s">
        <v>56</v>
      </c>
      <c r="D2" s="2"/>
      <c r="E2" s="3"/>
      <c r="F2" s="2"/>
      <c r="G2" s="2"/>
      <c r="H2" s="4"/>
    </row>
    <row r="3" spans="2:8" x14ac:dyDescent="0.25">
      <c r="B3" s="5"/>
      <c r="C3" s="52" t="s">
        <v>1</v>
      </c>
      <c r="D3" s="78" t="s">
        <v>1</v>
      </c>
      <c r="E3" s="7"/>
      <c r="F3" s="8"/>
      <c r="G3" s="8"/>
      <c r="H3" s="9"/>
    </row>
    <row r="4" spans="2:8" ht="15.75" thickBot="1" x14ac:dyDescent="0.3">
      <c r="B4" s="10"/>
      <c r="C4" s="60"/>
      <c r="D4" s="53"/>
      <c r="E4" s="12"/>
      <c r="F4" s="13"/>
      <c r="G4" s="13"/>
      <c r="H4" s="14"/>
    </row>
    <row r="5" spans="2:8" ht="33.75" customHeight="1" thickBot="1" x14ac:dyDescent="0.3">
      <c r="B5" s="1"/>
      <c r="C5" s="55" t="s">
        <v>55</v>
      </c>
      <c r="D5" s="2"/>
      <c r="E5" s="3"/>
      <c r="F5" s="2"/>
      <c r="G5" s="2"/>
      <c r="H5" s="4"/>
    </row>
    <row r="6" spans="2:8" x14ac:dyDescent="0.25">
      <c r="B6" s="10"/>
      <c r="C6" s="60"/>
      <c r="D6" s="53"/>
      <c r="E6" s="12"/>
      <c r="F6" s="13"/>
      <c r="G6" s="13"/>
      <c r="H6" s="14"/>
    </row>
    <row r="7" spans="2:8" x14ac:dyDescent="0.25">
      <c r="B7" s="10"/>
      <c r="C7" s="11" t="s">
        <v>0</v>
      </c>
      <c r="D7" s="11"/>
      <c r="E7" s="12"/>
      <c r="F7" s="13"/>
      <c r="G7" s="13"/>
      <c r="H7" s="14"/>
    </row>
    <row r="8" spans="2:8" x14ac:dyDescent="0.25">
      <c r="B8" s="10"/>
      <c r="C8" s="15" t="s">
        <v>1</v>
      </c>
      <c r="D8" s="11"/>
      <c r="E8" s="12"/>
      <c r="F8" s="13"/>
      <c r="G8" s="13"/>
      <c r="H8" s="14"/>
    </row>
    <row r="9" spans="2:8" x14ac:dyDescent="0.25">
      <c r="B9" s="10"/>
      <c r="C9" s="22"/>
      <c r="D9" s="13"/>
      <c r="E9" s="23"/>
      <c r="F9" s="11"/>
      <c r="G9" s="24"/>
      <c r="H9" s="14"/>
    </row>
    <row r="10" spans="2:8" x14ac:dyDescent="0.25">
      <c r="B10" s="61"/>
      <c r="C10" s="62" t="s">
        <v>3</v>
      </c>
      <c r="D10" s="62" t="s">
        <v>2</v>
      </c>
      <c r="E10" s="63" t="s">
        <v>4</v>
      </c>
      <c r="F10" s="62" t="s">
        <v>4</v>
      </c>
      <c r="G10" s="62" t="s">
        <v>5</v>
      </c>
      <c r="H10" s="64" t="s">
        <v>1</v>
      </c>
    </row>
    <row r="11" spans="2:8" x14ac:dyDescent="0.25">
      <c r="B11" s="61" t="s">
        <v>6</v>
      </c>
      <c r="C11" s="62" t="s">
        <v>27</v>
      </c>
      <c r="D11" s="62" t="s">
        <v>7</v>
      </c>
      <c r="E11" s="63" t="s">
        <v>6</v>
      </c>
      <c r="F11" s="62" t="s">
        <v>8</v>
      </c>
      <c r="G11" s="62" t="s">
        <v>11</v>
      </c>
      <c r="H11" s="64" t="s">
        <v>1</v>
      </c>
    </row>
    <row r="12" spans="2:8" x14ac:dyDescent="0.25">
      <c r="B12" s="61"/>
      <c r="C12" s="62" t="s">
        <v>1</v>
      </c>
      <c r="D12" s="62"/>
      <c r="E12" s="63"/>
      <c r="F12" s="62"/>
      <c r="G12" s="62"/>
      <c r="H12" s="64"/>
    </row>
    <row r="13" spans="2:8" x14ac:dyDescent="0.25">
      <c r="B13" s="10">
        <v>41638</v>
      </c>
      <c r="C13" s="11" t="s">
        <v>48</v>
      </c>
      <c r="D13" s="16">
        <v>48</v>
      </c>
      <c r="E13" s="12">
        <v>41641</v>
      </c>
      <c r="F13" s="25">
        <v>42.5</v>
      </c>
      <c r="G13" s="18">
        <f t="shared" ref="G13:G56" si="0">(F13/D13-1)*-1</f>
        <v>0.11458333333333337</v>
      </c>
      <c r="H13" s="26"/>
    </row>
    <row r="14" spans="2:8" x14ac:dyDescent="0.25">
      <c r="B14" s="10">
        <v>41642</v>
      </c>
      <c r="C14" s="11" t="s">
        <v>66</v>
      </c>
      <c r="D14" s="16">
        <v>55.5</v>
      </c>
      <c r="E14" s="12">
        <v>41642</v>
      </c>
      <c r="F14" s="25">
        <v>52</v>
      </c>
      <c r="G14" s="18">
        <f t="shared" si="0"/>
        <v>6.3063063063063085E-2</v>
      </c>
      <c r="H14" s="26"/>
    </row>
    <row r="15" spans="2:8" x14ac:dyDescent="0.25">
      <c r="B15" s="10">
        <v>41645</v>
      </c>
      <c r="C15" s="11" t="s">
        <v>48</v>
      </c>
      <c r="D15" s="16">
        <v>61</v>
      </c>
      <c r="E15" s="12">
        <v>41646</v>
      </c>
      <c r="F15" s="25">
        <v>60</v>
      </c>
      <c r="G15" s="18">
        <f t="shared" si="0"/>
        <v>1.6393442622950838E-2</v>
      </c>
      <c r="H15" s="26"/>
    </row>
    <row r="16" spans="2:8" x14ac:dyDescent="0.25">
      <c r="B16" s="10">
        <v>41646</v>
      </c>
      <c r="C16" s="11" t="s">
        <v>66</v>
      </c>
      <c r="D16" s="16">
        <v>45.5</v>
      </c>
      <c r="E16" s="12">
        <v>41646</v>
      </c>
      <c r="F16" s="25">
        <v>56</v>
      </c>
      <c r="G16" s="18">
        <f t="shared" si="0"/>
        <v>-0.23076923076923084</v>
      </c>
      <c r="H16" s="26"/>
    </row>
    <row r="17" spans="2:8" x14ac:dyDescent="0.25">
      <c r="B17" s="10">
        <v>41647</v>
      </c>
      <c r="C17" s="11" t="s">
        <v>73</v>
      </c>
      <c r="D17" s="16">
        <v>38.799999999999997</v>
      </c>
      <c r="E17" s="12">
        <v>41648</v>
      </c>
      <c r="F17" s="25">
        <v>40.5</v>
      </c>
      <c r="G17" s="18">
        <f t="shared" si="0"/>
        <v>-4.3814432989690788E-2</v>
      </c>
      <c r="H17" s="26"/>
    </row>
    <row r="18" spans="2:8" x14ac:dyDescent="0.25">
      <c r="B18" s="10">
        <v>41648</v>
      </c>
      <c r="C18" s="11" t="s">
        <v>66</v>
      </c>
      <c r="D18" s="16">
        <v>42.7</v>
      </c>
      <c r="E18" s="12">
        <v>41649</v>
      </c>
      <c r="F18" s="25">
        <v>52</v>
      </c>
      <c r="G18" s="18">
        <f t="shared" si="0"/>
        <v>-0.2177985948477752</v>
      </c>
      <c r="H18" s="26"/>
    </row>
    <row r="19" spans="2:8" x14ac:dyDescent="0.25">
      <c r="B19" s="10">
        <v>41649</v>
      </c>
      <c r="C19" s="11" t="s">
        <v>66</v>
      </c>
      <c r="D19" s="16">
        <v>50.5</v>
      </c>
      <c r="E19" s="12">
        <v>41652</v>
      </c>
      <c r="F19" s="25">
        <v>50</v>
      </c>
      <c r="G19" s="18">
        <f t="shared" si="0"/>
        <v>9.9009900990099098E-3</v>
      </c>
      <c r="H19" s="26"/>
    </row>
    <row r="20" spans="2:8" x14ac:dyDescent="0.25">
      <c r="B20" s="10">
        <v>41652</v>
      </c>
      <c r="C20" s="11" t="s">
        <v>48</v>
      </c>
      <c r="D20" s="16">
        <v>43</v>
      </c>
      <c r="E20" s="12">
        <v>41653</v>
      </c>
      <c r="F20" s="25">
        <v>60</v>
      </c>
      <c r="G20" s="18">
        <f t="shared" si="0"/>
        <v>-0.39534883720930236</v>
      </c>
      <c r="H20" s="26"/>
    </row>
    <row r="21" spans="2:8" x14ac:dyDescent="0.25">
      <c r="B21" s="10">
        <v>41653</v>
      </c>
      <c r="C21" s="11" t="s">
        <v>48</v>
      </c>
      <c r="D21" s="16">
        <v>45.5</v>
      </c>
      <c r="E21" s="12">
        <v>41654</v>
      </c>
      <c r="F21" s="25">
        <v>26.2</v>
      </c>
      <c r="G21" s="18">
        <f t="shared" si="0"/>
        <v>0.42417582417582422</v>
      </c>
      <c r="H21" s="26"/>
    </row>
    <row r="22" spans="2:8" x14ac:dyDescent="0.25">
      <c r="B22" s="10">
        <v>41655</v>
      </c>
      <c r="C22" s="11" t="s">
        <v>95</v>
      </c>
      <c r="D22" s="16">
        <v>54.5</v>
      </c>
      <c r="E22" s="12">
        <v>41655</v>
      </c>
      <c r="F22" s="25">
        <v>50.8</v>
      </c>
      <c r="G22" s="18">
        <f t="shared" si="0"/>
        <v>6.7889908256880793E-2</v>
      </c>
      <c r="H22" s="26"/>
    </row>
    <row r="23" spans="2:8" x14ac:dyDescent="0.25">
      <c r="B23" s="10">
        <v>41656</v>
      </c>
      <c r="C23" s="11" t="s">
        <v>95</v>
      </c>
      <c r="D23" s="16">
        <v>50.5</v>
      </c>
      <c r="E23" s="12">
        <v>41656</v>
      </c>
      <c r="F23" s="25">
        <v>60.5</v>
      </c>
      <c r="G23" s="18">
        <f t="shared" si="0"/>
        <v>-0.19801980198019797</v>
      </c>
      <c r="H23" s="26"/>
    </row>
    <row r="24" spans="2:8" x14ac:dyDescent="0.25">
      <c r="B24" s="10">
        <v>41656</v>
      </c>
      <c r="C24" s="11" t="s">
        <v>95</v>
      </c>
      <c r="D24" s="16">
        <v>47</v>
      </c>
      <c r="E24" s="12">
        <v>41660</v>
      </c>
      <c r="F24" s="25">
        <v>39</v>
      </c>
      <c r="G24" s="18">
        <f t="shared" si="0"/>
        <v>0.17021276595744683</v>
      </c>
      <c r="H24" s="26"/>
    </row>
    <row r="25" spans="2:8" x14ac:dyDescent="0.25">
      <c r="B25" s="10">
        <v>41660</v>
      </c>
      <c r="C25" s="11" t="s">
        <v>95</v>
      </c>
      <c r="D25" s="16">
        <v>44</v>
      </c>
      <c r="E25" s="12">
        <v>41296</v>
      </c>
      <c r="F25" s="25">
        <v>39</v>
      </c>
      <c r="G25" s="18">
        <f t="shared" si="0"/>
        <v>0.11363636363636365</v>
      </c>
      <c r="H25" s="26"/>
    </row>
    <row r="26" spans="2:8" x14ac:dyDescent="0.25">
      <c r="B26" s="10">
        <v>41662</v>
      </c>
      <c r="C26" s="11" t="s">
        <v>95</v>
      </c>
      <c r="D26" s="16">
        <v>37</v>
      </c>
      <c r="E26" s="12">
        <v>41663</v>
      </c>
      <c r="F26" s="25">
        <v>26.7</v>
      </c>
      <c r="G26" s="18">
        <f t="shared" si="0"/>
        <v>0.27837837837837842</v>
      </c>
      <c r="H26" s="26"/>
    </row>
    <row r="27" spans="2:8" x14ac:dyDescent="0.25">
      <c r="B27" s="10">
        <v>41666</v>
      </c>
      <c r="C27" s="11" t="s">
        <v>111</v>
      </c>
      <c r="D27" s="16">
        <v>83</v>
      </c>
      <c r="E27" s="12">
        <v>41666</v>
      </c>
      <c r="F27" s="25">
        <v>82</v>
      </c>
      <c r="G27" s="18">
        <f t="shared" si="0"/>
        <v>1.2048192771084376E-2</v>
      </c>
      <c r="H27" s="26"/>
    </row>
    <row r="28" spans="2:8" x14ac:dyDescent="0.25">
      <c r="B28" s="10">
        <v>41666</v>
      </c>
      <c r="C28" s="11" t="s">
        <v>111</v>
      </c>
      <c r="D28" s="16">
        <v>85</v>
      </c>
      <c r="E28" s="12">
        <v>1.1675231481481483</v>
      </c>
      <c r="F28" s="25">
        <v>76</v>
      </c>
      <c r="G28" s="18">
        <f t="shared" si="0"/>
        <v>0.10588235294117643</v>
      </c>
      <c r="H28" s="26"/>
    </row>
    <row r="29" spans="2:8" x14ac:dyDescent="0.25">
      <c r="B29" s="10">
        <v>41667</v>
      </c>
      <c r="C29" s="11" t="s">
        <v>111</v>
      </c>
      <c r="D29" s="16">
        <v>75</v>
      </c>
      <c r="E29" s="12">
        <v>41668</v>
      </c>
      <c r="F29" s="25">
        <v>51.5</v>
      </c>
      <c r="G29" s="18">
        <f t="shared" si="0"/>
        <v>0.31333333333333335</v>
      </c>
      <c r="H29" s="26"/>
    </row>
    <row r="30" spans="2:8" x14ac:dyDescent="0.25">
      <c r="B30" s="10">
        <v>41668</v>
      </c>
      <c r="C30" s="11" t="s">
        <v>117</v>
      </c>
      <c r="D30" s="16">
        <v>46.8</v>
      </c>
      <c r="E30" s="12">
        <v>41668</v>
      </c>
      <c r="F30" s="25">
        <v>31</v>
      </c>
      <c r="G30" s="18">
        <f t="shared" si="0"/>
        <v>0.33760683760683752</v>
      </c>
      <c r="H30" s="26"/>
    </row>
    <row r="31" spans="2:8" x14ac:dyDescent="0.25">
      <c r="B31" s="10">
        <v>41668</v>
      </c>
      <c r="C31" s="11" t="s">
        <v>123</v>
      </c>
      <c r="D31" s="16">
        <v>63</v>
      </c>
      <c r="E31" s="12">
        <v>41669</v>
      </c>
      <c r="F31" s="25">
        <v>54</v>
      </c>
      <c r="G31" s="18">
        <f t="shared" si="0"/>
        <v>0.1428571428571429</v>
      </c>
      <c r="H31" s="26"/>
    </row>
    <row r="32" spans="2:8" x14ac:dyDescent="0.25">
      <c r="B32" s="10">
        <v>41669</v>
      </c>
      <c r="C32" s="11" t="s">
        <v>124</v>
      </c>
      <c r="D32" s="16">
        <v>45.7</v>
      </c>
      <c r="E32" s="12">
        <v>41670</v>
      </c>
      <c r="F32" s="25">
        <v>27</v>
      </c>
      <c r="G32" s="18">
        <f t="shared" si="0"/>
        <v>0.4091903719912473</v>
      </c>
      <c r="H32" s="26"/>
    </row>
    <row r="33" spans="2:8" x14ac:dyDescent="0.25">
      <c r="B33" s="10">
        <v>41670</v>
      </c>
      <c r="C33" s="11" t="s">
        <v>123</v>
      </c>
      <c r="D33" s="16">
        <v>42.5</v>
      </c>
      <c r="E33" s="12">
        <v>41670</v>
      </c>
      <c r="F33" s="25">
        <v>51</v>
      </c>
      <c r="G33" s="18">
        <f t="shared" si="0"/>
        <v>-0.19999999999999996</v>
      </c>
      <c r="H33" s="26"/>
    </row>
    <row r="34" spans="2:8" x14ac:dyDescent="0.25">
      <c r="B34" s="10">
        <v>41680</v>
      </c>
      <c r="C34" s="11" t="s">
        <v>148</v>
      </c>
      <c r="D34" s="16">
        <v>71</v>
      </c>
      <c r="E34" s="12">
        <v>41681</v>
      </c>
      <c r="F34" s="25">
        <v>104.4</v>
      </c>
      <c r="G34" s="18">
        <f t="shared" si="0"/>
        <v>-0.47042253521126765</v>
      </c>
      <c r="H34" s="26"/>
    </row>
    <row r="35" spans="2:8" x14ac:dyDescent="0.25">
      <c r="B35" s="10">
        <v>41683</v>
      </c>
      <c r="C35" s="11" t="s">
        <v>123</v>
      </c>
      <c r="D35" s="16">
        <v>65</v>
      </c>
      <c r="E35" s="12">
        <v>41683</v>
      </c>
      <c r="F35" s="25">
        <v>64.5</v>
      </c>
      <c r="G35" s="18">
        <f t="shared" si="0"/>
        <v>7.692307692307665E-3</v>
      </c>
      <c r="H35" s="26"/>
    </row>
    <row r="36" spans="2:8" x14ac:dyDescent="0.25">
      <c r="B36" s="10">
        <v>41688</v>
      </c>
      <c r="C36" s="11" t="s">
        <v>124</v>
      </c>
      <c r="D36" s="16">
        <v>58</v>
      </c>
      <c r="E36" s="12">
        <v>41688</v>
      </c>
      <c r="F36" s="25">
        <v>65</v>
      </c>
      <c r="G36" s="18">
        <f t="shared" si="0"/>
        <v>-0.1206896551724137</v>
      </c>
      <c r="H36" s="26"/>
    </row>
    <row r="37" spans="2:8" x14ac:dyDescent="0.25">
      <c r="B37" s="10">
        <v>41689</v>
      </c>
      <c r="C37" s="11" t="s">
        <v>124</v>
      </c>
      <c r="D37" s="16">
        <v>48.5</v>
      </c>
      <c r="E37" s="12">
        <v>41689</v>
      </c>
      <c r="F37" s="25">
        <v>56</v>
      </c>
      <c r="G37" s="18">
        <f t="shared" si="0"/>
        <v>-0.15463917525773185</v>
      </c>
      <c r="H37" s="26"/>
    </row>
    <row r="38" spans="2:8" x14ac:dyDescent="0.25">
      <c r="B38" s="10">
        <v>41690</v>
      </c>
      <c r="C38" s="11" t="s">
        <v>124</v>
      </c>
      <c r="D38" s="16">
        <v>60</v>
      </c>
      <c r="E38" s="12">
        <v>41691</v>
      </c>
      <c r="F38" s="25">
        <v>79.7</v>
      </c>
      <c r="G38" s="18">
        <f t="shared" si="0"/>
        <v>-0.32833333333333337</v>
      </c>
      <c r="H38" s="26"/>
    </row>
    <row r="39" spans="2:8" x14ac:dyDescent="0.25">
      <c r="B39" s="10">
        <v>41702</v>
      </c>
      <c r="C39" s="11" t="s">
        <v>193</v>
      </c>
      <c r="D39" s="16">
        <v>26.5</v>
      </c>
      <c r="E39" s="12">
        <v>41702</v>
      </c>
      <c r="F39" s="25">
        <v>31</v>
      </c>
      <c r="G39" s="18">
        <f t="shared" si="0"/>
        <v>-0.16981132075471694</v>
      </c>
      <c r="H39" s="26"/>
    </row>
    <row r="40" spans="2:8" x14ac:dyDescent="0.25">
      <c r="B40" s="10">
        <v>41705</v>
      </c>
      <c r="C40" s="11" t="s">
        <v>194</v>
      </c>
      <c r="D40" s="16">
        <v>63.5</v>
      </c>
      <c r="E40" s="12">
        <v>41705</v>
      </c>
      <c r="F40" s="25">
        <v>74</v>
      </c>
      <c r="G40" s="18">
        <f t="shared" si="0"/>
        <v>-0.16535433070866135</v>
      </c>
      <c r="H40" s="26"/>
    </row>
    <row r="41" spans="2:8" x14ac:dyDescent="0.25">
      <c r="B41" s="10">
        <v>41705</v>
      </c>
      <c r="C41" s="11" t="s">
        <v>194</v>
      </c>
      <c r="D41" s="16">
        <v>64</v>
      </c>
      <c r="E41" s="12">
        <v>41708</v>
      </c>
      <c r="F41" s="25">
        <v>34</v>
      </c>
      <c r="G41" s="18">
        <f t="shared" si="0"/>
        <v>0.46875</v>
      </c>
      <c r="H41" s="26"/>
    </row>
    <row r="42" spans="2:8" x14ac:dyDescent="0.25">
      <c r="B42" s="10">
        <v>41708</v>
      </c>
      <c r="C42" s="11" t="s">
        <v>199</v>
      </c>
      <c r="D42" s="16">
        <v>93</v>
      </c>
      <c r="E42" s="12">
        <v>41708</v>
      </c>
      <c r="F42" s="25">
        <v>84</v>
      </c>
      <c r="G42" s="18">
        <f t="shared" si="0"/>
        <v>9.6774193548387122E-2</v>
      </c>
      <c r="H42" s="26"/>
    </row>
    <row r="43" spans="2:8" x14ac:dyDescent="0.25">
      <c r="B43" s="10">
        <v>41709</v>
      </c>
      <c r="C43" s="11" t="s">
        <v>199</v>
      </c>
      <c r="D43" s="16">
        <v>69.3</v>
      </c>
      <c r="E43" s="12">
        <v>41709</v>
      </c>
      <c r="F43" s="25">
        <v>74</v>
      </c>
      <c r="G43" s="18">
        <f t="shared" si="0"/>
        <v>-6.7821067821067782E-2</v>
      </c>
      <c r="H43" s="26"/>
    </row>
    <row r="44" spans="2:8" x14ac:dyDescent="0.25">
      <c r="B44" s="10">
        <v>41710</v>
      </c>
      <c r="C44" s="11" t="s">
        <v>199</v>
      </c>
      <c r="D44" s="16">
        <v>48</v>
      </c>
      <c r="E44" s="12">
        <v>41711</v>
      </c>
      <c r="F44" s="25">
        <v>49</v>
      </c>
      <c r="G44" s="18">
        <f t="shared" si="0"/>
        <v>-2.0833333333333259E-2</v>
      </c>
      <c r="H44" s="26"/>
    </row>
    <row r="45" spans="2:8" x14ac:dyDescent="0.25">
      <c r="B45" s="10">
        <v>41715</v>
      </c>
      <c r="C45" s="11" t="s">
        <v>212</v>
      </c>
      <c r="D45" s="16">
        <v>53</v>
      </c>
      <c r="E45" s="12">
        <v>41715</v>
      </c>
      <c r="F45" s="25">
        <v>61</v>
      </c>
      <c r="G45" s="18">
        <f t="shared" si="0"/>
        <v>-0.15094339622641506</v>
      </c>
      <c r="H45" s="26"/>
    </row>
    <row r="46" spans="2:8" x14ac:dyDescent="0.25">
      <c r="B46" s="10">
        <v>41715</v>
      </c>
      <c r="C46" s="11" t="s">
        <v>214</v>
      </c>
      <c r="D46" s="16">
        <v>44</v>
      </c>
      <c r="E46" s="12">
        <v>41716</v>
      </c>
      <c r="F46" s="25">
        <v>38.5</v>
      </c>
      <c r="G46" s="18">
        <f t="shared" si="0"/>
        <v>0.125</v>
      </c>
      <c r="H46" s="26"/>
    </row>
    <row r="47" spans="2:8" x14ac:dyDescent="0.25">
      <c r="B47" s="10">
        <v>41716</v>
      </c>
      <c r="C47" s="11" t="s">
        <v>214</v>
      </c>
      <c r="D47" s="16">
        <v>52</v>
      </c>
      <c r="E47" s="12">
        <v>41716</v>
      </c>
      <c r="F47" s="25">
        <v>62</v>
      </c>
      <c r="G47" s="18">
        <f t="shared" si="0"/>
        <v>-0.19230769230769229</v>
      </c>
      <c r="H47" s="26"/>
    </row>
    <row r="48" spans="2:8" x14ac:dyDescent="0.25">
      <c r="B48" s="10">
        <v>41718</v>
      </c>
      <c r="C48" s="11" t="s">
        <v>214</v>
      </c>
      <c r="D48" s="16">
        <v>42</v>
      </c>
      <c r="E48" s="12">
        <v>41718</v>
      </c>
      <c r="F48" s="25">
        <v>44</v>
      </c>
      <c r="G48" s="18">
        <f t="shared" si="0"/>
        <v>-4.7619047619047672E-2</v>
      </c>
      <c r="H48" s="26"/>
    </row>
    <row r="49" spans="2:8" x14ac:dyDescent="0.25">
      <c r="B49" s="10">
        <v>41722</v>
      </c>
      <c r="C49" s="11" t="s">
        <v>214</v>
      </c>
      <c r="D49" s="16">
        <v>54</v>
      </c>
      <c r="E49" s="12">
        <v>41722</v>
      </c>
      <c r="F49" s="25">
        <v>32</v>
      </c>
      <c r="G49" s="18">
        <f t="shared" si="0"/>
        <v>0.40740740740740744</v>
      </c>
      <c r="H49" s="26"/>
    </row>
    <row r="50" spans="2:8" x14ac:dyDescent="0.25">
      <c r="B50" s="10">
        <v>41723</v>
      </c>
      <c r="C50" s="11" t="s">
        <v>230</v>
      </c>
      <c r="D50" s="16">
        <v>85</v>
      </c>
      <c r="E50" s="12">
        <v>41723</v>
      </c>
      <c r="F50" s="25">
        <v>93</v>
      </c>
      <c r="G50" s="18">
        <f t="shared" si="0"/>
        <v>-9.4117647058823639E-2</v>
      </c>
      <c r="H50" s="26"/>
    </row>
    <row r="51" spans="2:8" x14ac:dyDescent="0.25">
      <c r="B51" s="10">
        <v>41725</v>
      </c>
      <c r="C51" s="11" t="s">
        <v>214</v>
      </c>
      <c r="D51" s="16">
        <v>72</v>
      </c>
      <c r="E51" s="12">
        <v>41725</v>
      </c>
      <c r="F51" s="25">
        <v>72</v>
      </c>
      <c r="G51" s="18">
        <f t="shared" si="0"/>
        <v>0</v>
      </c>
      <c r="H51" s="26"/>
    </row>
    <row r="52" spans="2:8" x14ac:dyDescent="0.25">
      <c r="B52" s="10">
        <v>41725</v>
      </c>
      <c r="C52" s="11" t="s">
        <v>214</v>
      </c>
      <c r="D52" s="16">
        <v>66</v>
      </c>
      <c r="E52" s="12">
        <v>41726</v>
      </c>
      <c r="F52" s="25">
        <v>82.1</v>
      </c>
      <c r="G52" s="18">
        <f t="shared" si="0"/>
        <v>-0.2439393939393939</v>
      </c>
      <c r="H52" s="26"/>
    </row>
    <row r="53" spans="2:8" x14ac:dyDescent="0.25">
      <c r="B53" s="10">
        <v>41729</v>
      </c>
      <c r="C53" s="11" t="s">
        <v>241</v>
      </c>
      <c r="D53" s="16">
        <v>53</v>
      </c>
      <c r="E53" s="12">
        <v>41730</v>
      </c>
      <c r="F53" s="25">
        <v>49</v>
      </c>
      <c r="G53" s="18">
        <f t="shared" si="0"/>
        <v>7.547169811320753E-2</v>
      </c>
      <c r="H53" s="26"/>
    </row>
    <row r="54" spans="2:8" x14ac:dyDescent="0.25">
      <c r="B54" s="10">
        <v>41731</v>
      </c>
      <c r="C54" s="11" t="s">
        <v>246</v>
      </c>
      <c r="D54" s="16">
        <v>74.5</v>
      </c>
      <c r="E54" s="12">
        <v>41732</v>
      </c>
      <c r="F54" s="25">
        <v>75</v>
      </c>
      <c r="G54" s="18">
        <f t="shared" si="0"/>
        <v>-6.7114093959732557E-3</v>
      </c>
      <c r="H54" s="26"/>
    </row>
    <row r="55" spans="2:8" x14ac:dyDescent="0.25">
      <c r="B55" s="10">
        <v>41736</v>
      </c>
      <c r="C55" s="11" t="s">
        <v>241</v>
      </c>
      <c r="D55" s="16">
        <v>41.7</v>
      </c>
      <c r="E55" s="12">
        <v>41737</v>
      </c>
      <c r="F55" s="25">
        <v>29</v>
      </c>
      <c r="G55" s="18">
        <f t="shared" si="0"/>
        <v>0.30455635491606714</v>
      </c>
      <c r="H55" s="26"/>
    </row>
    <row r="56" spans="2:8" x14ac:dyDescent="0.25">
      <c r="B56" s="10">
        <v>41738</v>
      </c>
      <c r="C56" s="11" t="s">
        <v>214</v>
      </c>
      <c r="D56" s="16">
        <v>64.5</v>
      </c>
      <c r="E56" s="12">
        <v>41739</v>
      </c>
      <c r="F56" s="25">
        <v>69.2</v>
      </c>
      <c r="G56" s="18">
        <f t="shared" si="0"/>
        <v>-7.2868217054263607E-2</v>
      </c>
      <c r="H56" s="26"/>
    </row>
    <row r="57" spans="2:8" x14ac:dyDescent="0.25">
      <c r="B57" s="10">
        <v>41739</v>
      </c>
      <c r="C57" s="11" t="s">
        <v>214</v>
      </c>
      <c r="D57" s="16">
        <v>68</v>
      </c>
      <c r="E57" s="12">
        <v>41739</v>
      </c>
      <c r="F57" s="25">
        <v>68</v>
      </c>
      <c r="G57" s="18">
        <f t="shared" ref="G57:G65" si="1">(F57/D57-1)*-1</f>
        <v>0</v>
      </c>
      <c r="H57" s="26"/>
    </row>
    <row r="58" spans="2:8" x14ac:dyDescent="0.25">
      <c r="B58" s="10">
        <v>41739</v>
      </c>
      <c r="C58" s="11" t="s">
        <v>214</v>
      </c>
      <c r="D58" s="16">
        <v>64</v>
      </c>
      <c r="E58" s="12">
        <v>41740</v>
      </c>
      <c r="F58" s="25">
        <v>31</v>
      </c>
      <c r="G58" s="18">
        <f t="shared" si="1"/>
        <v>0.515625</v>
      </c>
      <c r="H58" s="26"/>
    </row>
    <row r="59" spans="2:8" x14ac:dyDescent="0.25">
      <c r="B59" s="10">
        <v>41743</v>
      </c>
      <c r="C59" s="11" t="s">
        <v>212</v>
      </c>
      <c r="D59" s="16">
        <v>42</v>
      </c>
      <c r="E59" s="12" t="s">
        <v>266</v>
      </c>
      <c r="F59" s="25">
        <v>39.799999999999997</v>
      </c>
      <c r="G59" s="18">
        <f t="shared" si="1"/>
        <v>5.2380952380952417E-2</v>
      </c>
      <c r="H59" s="26"/>
    </row>
    <row r="60" spans="2:8" x14ac:dyDescent="0.25">
      <c r="B60" s="10">
        <v>41750</v>
      </c>
      <c r="C60" s="11" t="s">
        <v>214</v>
      </c>
      <c r="D60" s="16">
        <v>35</v>
      </c>
      <c r="E60" s="12">
        <v>41751</v>
      </c>
      <c r="F60" s="25">
        <v>55</v>
      </c>
      <c r="G60" s="18">
        <f t="shared" si="1"/>
        <v>-0.5714285714285714</v>
      </c>
      <c r="H60" s="26"/>
    </row>
    <row r="61" spans="2:8" x14ac:dyDescent="0.25">
      <c r="B61" s="10">
        <v>41757</v>
      </c>
      <c r="C61" s="11" t="s">
        <v>280</v>
      </c>
      <c r="D61" s="16">
        <v>90</v>
      </c>
      <c r="E61" s="12">
        <v>41758</v>
      </c>
      <c r="F61" s="25">
        <v>109</v>
      </c>
      <c r="G61" s="18">
        <f t="shared" si="1"/>
        <v>-0.21111111111111103</v>
      </c>
      <c r="H61" s="26"/>
    </row>
    <row r="62" spans="2:8" x14ac:dyDescent="0.25">
      <c r="B62" s="10">
        <v>41774</v>
      </c>
      <c r="C62" s="11" t="s">
        <v>316</v>
      </c>
      <c r="D62" s="16">
        <v>78.5</v>
      </c>
      <c r="E62" s="12">
        <v>41775</v>
      </c>
      <c r="F62" s="25">
        <v>49.8</v>
      </c>
      <c r="G62" s="18">
        <f t="shared" si="1"/>
        <v>0.3656050955414013</v>
      </c>
      <c r="H62" s="26"/>
    </row>
    <row r="63" spans="2:8" x14ac:dyDescent="0.25">
      <c r="B63" s="10">
        <v>41775</v>
      </c>
      <c r="C63" s="11" t="s">
        <v>318</v>
      </c>
      <c r="D63" s="16">
        <v>72</v>
      </c>
      <c r="E63" s="12">
        <v>41778</v>
      </c>
      <c r="F63" s="25">
        <v>62.3</v>
      </c>
      <c r="G63" s="18">
        <f t="shared" si="1"/>
        <v>0.1347222222222223</v>
      </c>
      <c r="H63" s="26"/>
    </row>
    <row r="64" spans="2:8" x14ac:dyDescent="0.25">
      <c r="B64" s="10">
        <v>41779</v>
      </c>
      <c r="C64" s="11" t="s">
        <v>318</v>
      </c>
      <c r="D64" s="16">
        <v>66.2</v>
      </c>
      <c r="E64" s="12">
        <v>41780</v>
      </c>
      <c r="F64" s="25">
        <v>50</v>
      </c>
      <c r="G64" s="18">
        <f t="shared" si="1"/>
        <v>0.24471299093655596</v>
      </c>
      <c r="H64" s="26"/>
    </row>
    <row r="65" spans="2:8" x14ac:dyDescent="0.25">
      <c r="B65" s="10">
        <v>41781</v>
      </c>
      <c r="C65" s="11" t="s">
        <v>330</v>
      </c>
      <c r="D65" s="16">
        <v>81.3</v>
      </c>
      <c r="E65" s="12">
        <v>41782</v>
      </c>
      <c r="F65" s="25">
        <v>76</v>
      </c>
      <c r="G65" s="18">
        <f t="shared" si="1"/>
        <v>6.519065190651907E-2</v>
      </c>
      <c r="H65" s="26"/>
    </row>
    <row r="66" spans="2:8" x14ac:dyDescent="0.25">
      <c r="B66" s="10">
        <v>41785</v>
      </c>
      <c r="C66" s="11" t="s">
        <v>333</v>
      </c>
      <c r="D66" s="16">
        <v>74</v>
      </c>
      <c r="E66" s="12">
        <v>41785</v>
      </c>
      <c r="F66" s="25">
        <v>67</v>
      </c>
      <c r="G66" s="18">
        <f t="shared" ref="G66:G129" si="2">(F66/D66-1)*-1</f>
        <v>9.4594594594594628E-2</v>
      </c>
      <c r="H66" s="26"/>
    </row>
    <row r="67" spans="2:8" x14ac:dyDescent="0.25">
      <c r="B67" s="10">
        <v>41787</v>
      </c>
      <c r="C67" s="11" t="s">
        <v>339</v>
      </c>
      <c r="D67" s="16">
        <v>62.8</v>
      </c>
      <c r="E67" s="12">
        <v>41792</v>
      </c>
      <c r="F67" s="25">
        <v>60</v>
      </c>
      <c r="G67" s="18">
        <f t="shared" si="2"/>
        <v>4.4585987261146487E-2</v>
      </c>
      <c r="H67" s="26"/>
    </row>
    <row r="68" spans="2:8" x14ac:dyDescent="0.25">
      <c r="B68" s="10">
        <v>41793</v>
      </c>
      <c r="C68" s="11" t="s">
        <v>345</v>
      </c>
      <c r="D68" s="16">
        <v>81</v>
      </c>
      <c r="E68" s="12">
        <v>41793</v>
      </c>
      <c r="F68" s="25">
        <v>87</v>
      </c>
      <c r="G68" s="18">
        <f t="shared" si="2"/>
        <v>-7.4074074074074181E-2</v>
      </c>
      <c r="H68" s="26"/>
    </row>
    <row r="69" spans="2:8" x14ac:dyDescent="0.25">
      <c r="B69" s="10">
        <v>41801</v>
      </c>
      <c r="C69" s="11" t="s">
        <v>360</v>
      </c>
      <c r="D69" s="16">
        <v>48</v>
      </c>
      <c r="E69" s="12">
        <v>41801</v>
      </c>
      <c r="F69" s="25">
        <v>57</v>
      </c>
      <c r="G69" s="18">
        <f t="shared" si="2"/>
        <v>-0.1875</v>
      </c>
      <c r="H69" s="26"/>
    </row>
    <row r="70" spans="2:8" x14ac:dyDescent="0.25">
      <c r="B70" s="10">
        <v>41801</v>
      </c>
      <c r="C70" s="11" t="s">
        <v>363</v>
      </c>
      <c r="D70" s="16">
        <v>53</v>
      </c>
      <c r="E70" s="12">
        <v>41802</v>
      </c>
      <c r="F70" s="25">
        <v>45.4</v>
      </c>
      <c r="G70" s="18">
        <f t="shared" si="2"/>
        <v>0.14339622641509442</v>
      </c>
      <c r="H70" s="26"/>
    </row>
    <row r="71" spans="2:8" x14ac:dyDescent="0.25">
      <c r="B71" s="10">
        <v>41803</v>
      </c>
      <c r="C71" s="11" t="s">
        <v>339</v>
      </c>
      <c r="D71" s="16">
        <v>33</v>
      </c>
      <c r="E71" s="12">
        <v>41803</v>
      </c>
      <c r="F71" s="25">
        <v>42.5</v>
      </c>
      <c r="G71" s="18">
        <f t="shared" si="2"/>
        <v>-0.28787878787878785</v>
      </c>
      <c r="H71" s="26"/>
    </row>
    <row r="72" spans="2:8" x14ac:dyDescent="0.25">
      <c r="B72" s="10">
        <v>41808</v>
      </c>
      <c r="C72" s="11" t="s">
        <v>363</v>
      </c>
      <c r="D72" s="16">
        <v>32.700000000000003</v>
      </c>
      <c r="E72" s="12">
        <v>41809</v>
      </c>
      <c r="F72" s="25">
        <v>44</v>
      </c>
      <c r="G72" s="18">
        <f t="shared" si="2"/>
        <v>-0.34556574923547378</v>
      </c>
      <c r="H72" s="26"/>
    </row>
    <row r="73" spans="2:8" x14ac:dyDescent="0.25">
      <c r="B73" s="10">
        <v>41823</v>
      </c>
      <c r="C73" s="11" t="s">
        <v>392</v>
      </c>
      <c r="D73" s="16">
        <v>54</v>
      </c>
      <c r="E73" s="12">
        <v>41824</v>
      </c>
      <c r="F73" s="25">
        <v>63.4</v>
      </c>
      <c r="G73" s="18">
        <f t="shared" si="2"/>
        <v>-0.17407407407407405</v>
      </c>
      <c r="H73" s="26"/>
    </row>
    <row r="74" spans="2:8" x14ac:dyDescent="0.25">
      <c r="B74" s="10">
        <v>41827</v>
      </c>
      <c r="C74" s="11" t="s">
        <v>392</v>
      </c>
      <c r="D74" s="16">
        <v>57</v>
      </c>
      <c r="E74" s="12">
        <v>41828</v>
      </c>
      <c r="F74" s="25">
        <v>34</v>
      </c>
      <c r="G74" s="18">
        <f t="shared" si="2"/>
        <v>0.40350877192982459</v>
      </c>
      <c r="H74" s="26"/>
    </row>
    <row r="75" spans="2:8" x14ac:dyDescent="0.25">
      <c r="B75" s="10">
        <v>41831</v>
      </c>
      <c r="C75" s="11" t="s">
        <v>406</v>
      </c>
      <c r="D75" s="16">
        <v>65.5</v>
      </c>
      <c r="E75" s="12">
        <v>41834</v>
      </c>
      <c r="F75" s="25">
        <v>53.5</v>
      </c>
      <c r="G75" s="18">
        <f t="shared" si="2"/>
        <v>0.18320610687022898</v>
      </c>
      <c r="H75" s="26"/>
    </row>
    <row r="76" spans="2:8" x14ac:dyDescent="0.25">
      <c r="B76" s="10">
        <v>41848</v>
      </c>
      <c r="C76" s="11" t="s">
        <v>407</v>
      </c>
      <c r="D76" s="16">
        <v>29</v>
      </c>
      <c r="E76" s="12">
        <v>41848</v>
      </c>
      <c r="F76" s="25">
        <v>31</v>
      </c>
      <c r="G76" s="18">
        <f t="shared" si="2"/>
        <v>-6.8965517241379226E-2</v>
      </c>
      <c r="H76" s="26"/>
    </row>
    <row r="77" spans="2:8" x14ac:dyDescent="0.25">
      <c r="B77" s="10">
        <v>41849</v>
      </c>
      <c r="C77" s="11" t="s">
        <v>407</v>
      </c>
      <c r="D77" s="16">
        <v>28.5</v>
      </c>
      <c r="E77" s="12">
        <v>41849</v>
      </c>
      <c r="F77" s="25">
        <v>19.5</v>
      </c>
      <c r="G77" s="18">
        <f t="shared" si="2"/>
        <v>0.31578947368421051</v>
      </c>
      <c r="H77" s="26"/>
    </row>
    <row r="78" spans="2:8" x14ac:dyDescent="0.25">
      <c r="B78" s="10">
        <v>41849</v>
      </c>
      <c r="C78" s="11" t="s">
        <v>419</v>
      </c>
      <c r="D78" s="16">
        <v>64</v>
      </c>
      <c r="E78" s="12">
        <v>41850</v>
      </c>
      <c r="F78" s="25">
        <v>67</v>
      </c>
      <c r="G78" s="18">
        <f t="shared" si="2"/>
        <v>-4.6875E-2</v>
      </c>
      <c r="H78" s="26"/>
    </row>
    <row r="79" spans="2:8" x14ac:dyDescent="0.25">
      <c r="B79" s="10">
        <v>41851</v>
      </c>
      <c r="C79" s="11" t="s">
        <v>418</v>
      </c>
      <c r="D79" s="16">
        <v>65</v>
      </c>
      <c r="E79" s="12">
        <v>41851</v>
      </c>
      <c r="F79" s="25">
        <v>56.5</v>
      </c>
      <c r="G79" s="18">
        <f t="shared" si="2"/>
        <v>0.13076923076923075</v>
      </c>
      <c r="H79" s="26"/>
    </row>
    <row r="80" spans="2:8" x14ac:dyDescent="0.25">
      <c r="B80" s="10">
        <v>41851</v>
      </c>
      <c r="C80" s="11" t="s">
        <v>422</v>
      </c>
      <c r="D80" s="16">
        <v>80</v>
      </c>
      <c r="E80" s="12">
        <v>41852</v>
      </c>
      <c r="F80" s="25">
        <v>32</v>
      </c>
      <c r="G80" s="18">
        <f t="shared" si="2"/>
        <v>0.6</v>
      </c>
      <c r="H80" s="26"/>
    </row>
    <row r="81" spans="2:8" x14ac:dyDescent="0.25">
      <c r="B81" s="10">
        <v>41856</v>
      </c>
      <c r="C81" s="11" t="s">
        <v>435</v>
      </c>
      <c r="D81" s="16">
        <v>65</v>
      </c>
      <c r="E81" s="12">
        <v>41857</v>
      </c>
      <c r="F81" s="25">
        <v>78</v>
      </c>
      <c r="G81" s="18">
        <f t="shared" si="2"/>
        <v>-0.19999999999999996</v>
      </c>
      <c r="H81" s="26"/>
    </row>
    <row r="82" spans="2:8" x14ac:dyDescent="0.25">
      <c r="B82" s="10">
        <v>41857</v>
      </c>
      <c r="C82" s="11" t="s">
        <v>438</v>
      </c>
      <c r="D82" s="16">
        <v>58</v>
      </c>
      <c r="E82" s="12">
        <v>41858</v>
      </c>
      <c r="F82" s="25">
        <v>60</v>
      </c>
      <c r="G82" s="18">
        <f t="shared" si="2"/>
        <v>-3.4482758620689724E-2</v>
      </c>
      <c r="H82" s="26"/>
    </row>
    <row r="83" spans="2:8" x14ac:dyDescent="0.25">
      <c r="B83" s="10">
        <v>41862</v>
      </c>
      <c r="C83" s="11" t="s">
        <v>435</v>
      </c>
      <c r="D83" s="16">
        <v>78.400000000000006</v>
      </c>
      <c r="E83" s="12">
        <v>41863</v>
      </c>
      <c r="F83" s="25">
        <v>63</v>
      </c>
      <c r="G83" s="18">
        <f t="shared" si="2"/>
        <v>0.19642857142857151</v>
      </c>
      <c r="H83" s="26"/>
    </row>
    <row r="84" spans="2:8" x14ac:dyDescent="0.25">
      <c r="B84" s="10">
        <v>41864</v>
      </c>
      <c r="C84" s="11" t="s">
        <v>438</v>
      </c>
      <c r="D84" s="16">
        <v>48.5</v>
      </c>
      <c r="E84" s="12">
        <v>41864</v>
      </c>
      <c r="F84" s="25">
        <v>52.5</v>
      </c>
      <c r="G84" s="18">
        <f t="shared" si="2"/>
        <v>-8.247422680412364E-2</v>
      </c>
      <c r="H84" s="26"/>
    </row>
    <row r="85" spans="2:8" x14ac:dyDescent="0.25">
      <c r="B85" s="10">
        <v>41865</v>
      </c>
      <c r="C85" s="11" t="s">
        <v>435</v>
      </c>
      <c r="D85" s="16">
        <v>51</v>
      </c>
      <c r="E85" s="12">
        <v>41866</v>
      </c>
      <c r="F85" s="25">
        <v>29.6</v>
      </c>
      <c r="G85" s="18">
        <f t="shared" si="2"/>
        <v>0.41960784313725485</v>
      </c>
      <c r="H85" s="26"/>
    </row>
    <row r="86" spans="2:8" x14ac:dyDescent="0.25">
      <c r="B86" s="10">
        <v>41870</v>
      </c>
      <c r="C86" s="11" t="s">
        <v>454</v>
      </c>
      <c r="D86" s="16">
        <v>40.5</v>
      </c>
      <c r="E86" s="12">
        <v>41871</v>
      </c>
      <c r="F86" s="25">
        <v>37</v>
      </c>
      <c r="G86" s="18">
        <f t="shared" si="2"/>
        <v>8.6419753086419804E-2</v>
      </c>
      <c r="H86" s="26"/>
    </row>
    <row r="87" spans="2:8" x14ac:dyDescent="0.25">
      <c r="B87" s="10">
        <v>41872</v>
      </c>
      <c r="C87" s="11" t="s">
        <v>435</v>
      </c>
      <c r="D87" s="16">
        <v>24.8</v>
      </c>
      <c r="E87" s="12">
        <v>41872</v>
      </c>
      <c r="F87" s="25">
        <v>18.2</v>
      </c>
      <c r="G87" s="18">
        <f t="shared" si="2"/>
        <v>0.26612903225806461</v>
      </c>
      <c r="H87" s="26"/>
    </row>
    <row r="88" spans="2:8" x14ac:dyDescent="0.25">
      <c r="B88" s="10">
        <v>41873</v>
      </c>
      <c r="C88" s="11" t="s">
        <v>454</v>
      </c>
      <c r="D88" s="16">
        <v>55.1</v>
      </c>
      <c r="E88" s="12">
        <v>41876</v>
      </c>
      <c r="F88" s="25">
        <v>74.7</v>
      </c>
      <c r="G88" s="18">
        <f t="shared" si="2"/>
        <v>-0.35571687840290389</v>
      </c>
      <c r="H88" s="26"/>
    </row>
    <row r="89" spans="2:8" x14ac:dyDescent="0.25">
      <c r="B89" s="10">
        <v>41877</v>
      </c>
      <c r="C89" s="11" t="s">
        <v>466</v>
      </c>
      <c r="D89" s="16">
        <v>71</v>
      </c>
      <c r="E89" s="12">
        <v>41877</v>
      </c>
      <c r="F89" s="25">
        <v>85</v>
      </c>
      <c r="G89" s="18">
        <f t="shared" si="2"/>
        <v>-0.19718309859154926</v>
      </c>
      <c r="H89" s="26"/>
    </row>
    <row r="90" spans="2:8" x14ac:dyDescent="0.25">
      <c r="B90" s="10">
        <v>41879</v>
      </c>
      <c r="C90" s="11" t="s">
        <v>471</v>
      </c>
      <c r="D90" s="16">
        <v>42</v>
      </c>
      <c r="E90" s="12">
        <v>41880</v>
      </c>
      <c r="F90" s="25">
        <v>40.799999999999997</v>
      </c>
      <c r="G90" s="18">
        <f t="shared" si="2"/>
        <v>2.8571428571428692E-2</v>
      </c>
      <c r="H90" s="26"/>
    </row>
    <row r="91" spans="2:8" x14ac:dyDescent="0.25">
      <c r="B91" s="10">
        <v>41883</v>
      </c>
      <c r="C91" s="11" t="s">
        <v>475</v>
      </c>
      <c r="D91" s="16">
        <v>55</v>
      </c>
      <c r="E91" s="12">
        <v>41884</v>
      </c>
      <c r="F91" s="25">
        <v>48</v>
      </c>
      <c r="G91" s="18">
        <f t="shared" si="2"/>
        <v>0.12727272727272732</v>
      </c>
      <c r="H91" s="26"/>
    </row>
    <row r="92" spans="2:8" x14ac:dyDescent="0.25">
      <c r="B92" s="10">
        <v>41885</v>
      </c>
      <c r="C92" s="11" t="s">
        <v>477</v>
      </c>
      <c r="D92" s="16">
        <v>66</v>
      </c>
      <c r="E92" s="12">
        <v>41885</v>
      </c>
      <c r="F92" s="25">
        <v>80</v>
      </c>
      <c r="G92" s="18">
        <f t="shared" si="2"/>
        <v>-0.21212121212121215</v>
      </c>
      <c r="H92" s="26"/>
    </row>
    <row r="93" spans="2:8" x14ac:dyDescent="0.25">
      <c r="B93" s="10">
        <v>41891</v>
      </c>
      <c r="C93" s="11" t="s">
        <v>485</v>
      </c>
      <c r="D93" s="16">
        <v>70</v>
      </c>
      <c r="E93" s="12">
        <v>41892</v>
      </c>
      <c r="F93" s="25">
        <v>46</v>
      </c>
      <c r="G93" s="18">
        <f t="shared" si="2"/>
        <v>0.34285714285714286</v>
      </c>
      <c r="H93" s="26"/>
    </row>
    <row r="94" spans="2:8" x14ac:dyDescent="0.25">
      <c r="B94" s="10">
        <v>41893</v>
      </c>
      <c r="C94" s="11" t="s">
        <v>485</v>
      </c>
      <c r="D94" s="16">
        <v>45</v>
      </c>
      <c r="E94" s="12">
        <v>41893</v>
      </c>
      <c r="F94" s="25">
        <v>50</v>
      </c>
      <c r="G94" s="18">
        <f t="shared" si="2"/>
        <v>-0.11111111111111116</v>
      </c>
      <c r="H94" s="26"/>
    </row>
    <row r="95" spans="2:8" x14ac:dyDescent="0.25">
      <c r="B95" s="10">
        <v>41894</v>
      </c>
      <c r="C95" s="11" t="s">
        <v>485</v>
      </c>
      <c r="D95" s="16">
        <v>38.5</v>
      </c>
      <c r="E95" s="12">
        <v>41897</v>
      </c>
      <c r="F95" s="25">
        <v>27.5</v>
      </c>
      <c r="G95" s="18">
        <f t="shared" si="2"/>
        <v>0.2857142857142857</v>
      </c>
      <c r="H95" s="26"/>
    </row>
    <row r="96" spans="2:8" x14ac:dyDescent="0.25">
      <c r="B96" s="10">
        <v>41897</v>
      </c>
      <c r="C96" s="11" t="s">
        <v>485</v>
      </c>
      <c r="D96" s="16">
        <v>33</v>
      </c>
      <c r="E96" s="12">
        <v>41898</v>
      </c>
      <c r="F96" s="25">
        <v>23.8</v>
      </c>
      <c r="G96" s="18">
        <f t="shared" si="2"/>
        <v>0.27878787878787881</v>
      </c>
      <c r="H96" s="26"/>
    </row>
    <row r="97" spans="2:8" x14ac:dyDescent="0.25">
      <c r="B97" s="10">
        <v>41899</v>
      </c>
      <c r="C97" s="11" t="s">
        <v>477</v>
      </c>
      <c r="D97" s="16">
        <v>56.9</v>
      </c>
      <c r="E97" s="12">
        <v>41899</v>
      </c>
      <c r="F97" s="25">
        <v>52</v>
      </c>
      <c r="G97" s="18">
        <f t="shared" si="2"/>
        <v>8.6115992970122957E-2</v>
      </c>
      <c r="H97" s="26"/>
    </row>
    <row r="98" spans="2:8" x14ac:dyDescent="0.25">
      <c r="B98" s="10">
        <v>41899</v>
      </c>
      <c r="C98" s="11" t="s">
        <v>503</v>
      </c>
      <c r="D98" s="16">
        <v>24.5</v>
      </c>
      <c r="E98" s="12">
        <v>41900</v>
      </c>
      <c r="F98" s="25">
        <v>24.6</v>
      </c>
      <c r="G98" s="18">
        <f t="shared" si="2"/>
        <v>-4.0816326530612734E-3</v>
      </c>
      <c r="H98" s="26"/>
    </row>
    <row r="99" spans="2:8" x14ac:dyDescent="0.25">
      <c r="B99" s="10">
        <v>41904</v>
      </c>
      <c r="C99" s="11" t="s">
        <v>485</v>
      </c>
      <c r="D99" s="16">
        <v>36.5</v>
      </c>
      <c r="E99" s="12">
        <v>41905</v>
      </c>
      <c r="F99" s="25">
        <v>21.8</v>
      </c>
      <c r="G99" s="18">
        <f t="shared" si="2"/>
        <v>0.40273972602739727</v>
      </c>
      <c r="H99" s="26"/>
    </row>
    <row r="100" spans="2:8" x14ac:dyDescent="0.25">
      <c r="B100" s="10">
        <v>41905</v>
      </c>
      <c r="C100" s="11" t="s">
        <v>466</v>
      </c>
      <c r="D100" s="16">
        <v>61</v>
      </c>
      <c r="E100" s="12">
        <v>41906</v>
      </c>
      <c r="F100" s="25">
        <v>45.5</v>
      </c>
      <c r="G100" s="18">
        <f t="shared" si="2"/>
        <v>0.25409836065573765</v>
      </c>
      <c r="H100" s="26"/>
    </row>
    <row r="101" spans="2:8" x14ac:dyDescent="0.25">
      <c r="B101" s="10">
        <v>41907</v>
      </c>
      <c r="C101" s="11" t="s">
        <v>485</v>
      </c>
      <c r="D101" s="16">
        <v>18.7</v>
      </c>
      <c r="E101" s="12">
        <v>41907</v>
      </c>
      <c r="F101" s="25">
        <v>20</v>
      </c>
      <c r="G101" s="18">
        <f t="shared" si="2"/>
        <v>-6.9518716577540163E-2</v>
      </c>
      <c r="H101" s="26"/>
    </row>
    <row r="102" spans="2:8" x14ac:dyDescent="0.25">
      <c r="B102" s="10">
        <v>41908</v>
      </c>
      <c r="C102" s="11" t="s">
        <v>522</v>
      </c>
      <c r="D102" s="16">
        <v>37</v>
      </c>
      <c r="E102" s="12">
        <v>40450</v>
      </c>
      <c r="F102" s="25">
        <v>37.5</v>
      </c>
      <c r="G102" s="18">
        <f t="shared" si="2"/>
        <v>-1.3513513513513598E-2</v>
      </c>
      <c r="H102" s="26"/>
    </row>
    <row r="103" spans="2:8" x14ac:dyDescent="0.25">
      <c r="B103" s="10">
        <v>41911</v>
      </c>
      <c r="C103" s="11" t="s">
        <v>530</v>
      </c>
      <c r="D103" s="16">
        <v>90</v>
      </c>
      <c r="E103" s="12">
        <v>41911</v>
      </c>
      <c r="F103" s="25">
        <v>98.5</v>
      </c>
      <c r="G103" s="18">
        <f t="shared" si="2"/>
        <v>-9.4444444444444553E-2</v>
      </c>
      <c r="H103" s="26"/>
    </row>
    <row r="104" spans="2:8" x14ac:dyDescent="0.25">
      <c r="B104" s="10">
        <v>41911</v>
      </c>
      <c r="C104" s="11" t="s">
        <v>530</v>
      </c>
      <c r="D104" s="16">
        <v>106</v>
      </c>
      <c r="E104" s="12">
        <v>41912</v>
      </c>
      <c r="F104" s="25">
        <v>98</v>
      </c>
      <c r="G104" s="18">
        <f t="shared" si="2"/>
        <v>7.547169811320753E-2</v>
      </c>
      <c r="H104" s="26"/>
    </row>
    <row r="105" spans="2:8" x14ac:dyDescent="0.25">
      <c r="B105" s="10">
        <v>41911</v>
      </c>
      <c r="C105" s="11" t="s">
        <v>530</v>
      </c>
      <c r="D105" s="16">
        <v>96</v>
      </c>
      <c r="E105" s="12">
        <v>41913</v>
      </c>
      <c r="F105" s="25">
        <v>81.599999999999994</v>
      </c>
      <c r="G105" s="18">
        <f t="shared" si="2"/>
        <v>0.15000000000000002</v>
      </c>
      <c r="H105" s="26"/>
    </row>
    <row r="106" spans="2:8" x14ac:dyDescent="0.25">
      <c r="B106" s="10">
        <v>41913</v>
      </c>
      <c r="C106" s="11" t="s">
        <v>530</v>
      </c>
      <c r="D106" s="16">
        <v>101</v>
      </c>
      <c r="E106" s="12">
        <v>41913</v>
      </c>
      <c r="F106" s="25">
        <v>120</v>
      </c>
      <c r="G106" s="18">
        <f t="shared" si="2"/>
        <v>-0.18811881188118806</v>
      </c>
      <c r="H106" s="26"/>
    </row>
    <row r="107" spans="2:8" x14ac:dyDescent="0.25">
      <c r="B107" s="10">
        <v>41918</v>
      </c>
      <c r="C107" s="11" t="s">
        <v>530</v>
      </c>
      <c r="D107" s="16">
        <v>122</v>
      </c>
      <c r="E107" s="12">
        <v>41918</v>
      </c>
      <c r="F107" s="25">
        <v>144</v>
      </c>
      <c r="G107" s="18">
        <f t="shared" si="2"/>
        <v>-0.18032786885245899</v>
      </c>
      <c r="H107" s="26"/>
    </row>
    <row r="108" spans="2:8" x14ac:dyDescent="0.25">
      <c r="B108" s="10">
        <v>41920</v>
      </c>
      <c r="C108" s="11" t="s">
        <v>549</v>
      </c>
      <c r="D108" s="16">
        <v>30.1</v>
      </c>
      <c r="E108" s="12">
        <v>41922</v>
      </c>
      <c r="F108" s="25">
        <v>16</v>
      </c>
      <c r="G108" s="18">
        <f t="shared" si="2"/>
        <v>0.46843853820598014</v>
      </c>
      <c r="H108" s="26"/>
    </row>
    <row r="109" spans="2:8" x14ac:dyDescent="0.25">
      <c r="B109" s="10">
        <v>41926</v>
      </c>
      <c r="C109" s="11" t="s">
        <v>561</v>
      </c>
      <c r="D109" s="16">
        <v>46</v>
      </c>
      <c r="E109" s="12">
        <v>41927</v>
      </c>
      <c r="F109" s="25">
        <v>41</v>
      </c>
      <c r="G109" s="18">
        <f t="shared" si="2"/>
        <v>0.10869565217391308</v>
      </c>
      <c r="H109" s="26"/>
    </row>
    <row r="110" spans="2:8" x14ac:dyDescent="0.25">
      <c r="B110" s="10">
        <v>41939</v>
      </c>
      <c r="C110" s="11" t="s">
        <v>577</v>
      </c>
      <c r="D110" s="16">
        <v>62.5</v>
      </c>
      <c r="E110" s="12">
        <v>41940</v>
      </c>
      <c r="F110" s="25">
        <v>77</v>
      </c>
      <c r="G110" s="18">
        <f t="shared" si="2"/>
        <v>-0.23199999999999998</v>
      </c>
      <c r="H110" s="26"/>
    </row>
    <row r="111" spans="2:8" x14ac:dyDescent="0.25">
      <c r="B111" s="10">
        <v>41940</v>
      </c>
      <c r="C111" s="11" t="s">
        <v>579</v>
      </c>
      <c r="D111" s="16">
        <v>88</v>
      </c>
      <c r="E111" s="12">
        <v>41941</v>
      </c>
      <c r="F111" s="25">
        <v>58.5</v>
      </c>
      <c r="G111" s="18">
        <f t="shared" si="2"/>
        <v>0.33522727272727271</v>
      </c>
      <c r="H111" s="26"/>
    </row>
    <row r="112" spans="2:8" x14ac:dyDescent="0.25">
      <c r="B112" s="10">
        <v>41941</v>
      </c>
      <c r="C112" s="11" t="s">
        <v>585</v>
      </c>
      <c r="D112" s="16">
        <v>87.6</v>
      </c>
      <c r="E112" s="12">
        <v>41942</v>
      </c>
      <c r="F112" s="25">
        <v>86.5</v>
      </c>
      <c r="G112" s="18">
        <f t="shared" si="2"/>
        <v>1.2557077625570678E-2</v>
      </c>
      <c r="H112" s="26"/>
    </row>
    <row r="113" spans="2:8" x14ac:dyDescent="0.25">
      <c r="B113" s="10">
        <v>41942</v>
      </c>
      <c r="C113" s="11" t="s">
        <v>585</v>
      </c>
      <c r="D113" s="16">
        <v>91</v>
      </c>
      <c r="E113" s="12">
        <v>41942</v>
      </c>
      <c r="F113" s="25">
        <v>113</v>
      </c>
      <c r="G113" s="18">
        <f t="shared" si="2"/>
        <v>-0.24175824175824179</v>
      </c>
      <c r="H113" s="26"/>
    </row>
    <row r="114" spans="2:8" x14ac:dyDescent="0.25">
      <c r="B114" s="10">
        <v>41946</v>
      </c>
      <c r="C114" s="11" t="s">
        <v>591</v>
      </c>
      <c r="D114" s="16">
        <v>95.8</v>
      </c>
      <c r="E114" s="12">
        <v>41947</v>
      </c>
      <c r="F114" s="25">
        <v>69.8</v>
      </c>
      <c r="G114" s="18">
        <f t="shared" si="2"/>
        <v>0.27139874739039671</v>
      </c>
      <c r="H114" s="26"/>
    </row>
    <row r="115" spans="2:8" x14ac:dyDescent="0.25">
      <c r="B115" s="10">
        <v>41948</v>
      </c>
      <c r="C115" s="11" t="s">
        <v>591</v>
      </c>
      <c r="D115" s="16">
        <v>83</v>
      </c>
      <c r="E115" s="12">
        <v>41948</v>
      </c>
      <c r="F115" s="25">
        <v>102</v>
      </c>
      <c r="G115" s="18">
        <f t="shared" si="2"/>
        <v>-0.22891566265060237</v>
      </c>
      <c r="H115" s="26"/>
    </row>
    <row r="116" spans="2:8" x14ac:dyDescent="0.25">
      <c r="B116" s="10">
        <v>41949</v>
      </c>
      <c r="C116" s="11" t="s">
        <v>595</v>
      </c>
      <c r="D116" s="16">
        <v>32.9</v>
      </c>
      <c r="E116" s="12">
        <v>41953</v>
      </c>
      <c r="F116" s="25">
        <v>12</v>
      </c>
      <c r="G116" s="18">
        <f t="shared" si="2"/>
        <v>0.63525835866261393</v>
      </c>
      <c r="H116" s="26"/>
    </row>
    <row r="117" spans="2:8" x14ac:dyDescent="0.25">
      <c r="B117" s="10">
        <v>41953</v>
      </c>
      <c r="C117" s="11" t="s">
        <v>612</v>
      </c>
      <c r="D117" s="16">
        <v>39</v>
      </c>
      <c r="E117" s="12">
        <v>41954</v>
      </c>
      <c r="F117" s="25">
        <v>40.1</v>
      </c>
      <c r="G117" s="18">
        <f t="shared" si="2"/>
        <v>-2.8205128205128327E-2</v>
      </c>
      <c r="H117" s="26"/>
    </row>
    <row r="118" spans="2:8" x14ac:dyDescent="0.25">
      <c r="B118" s="10">
        <v>41954</v>
      </c>
      <c r="C118" s="11" t="s">
        <v>612</v>
      </c>
      <c r="D118" s="16">
        <v>35.5</v>
      </c>
      <c r="E118" s="12">
        <v>41955</v>
      </c>
      <c r="F118" s="25">
        <v>25</v>
      </c>
      <c r="G118" s="18">
        <f t="shared" si="2"/>
        <v>0.29577464788732399</v>
      </c>
      <c r="H118" s="26"/>
    </row>
    <row r="119" spans="2:8" x14ac:dyDescent="0.25">
      <c r="B119" s="10">
        <v>41956</v>
      </c>
      <c r="C119" s="11" t="s">
        <v>591</v>
      </c>
      <c r="D119" s="16">
        <v>50</v>
      </c>
      <c r="E119" s="12">
        <v>41960</v>
      </c>
      <c r="F119" s="25">
        <v>49</v>
      </c>
      <c r="G119" s="18">
        <f t="shared" si="2"/>
        <v>2.0000000000000018E-2</v>
      </c>
      <c r="H119" s="26"/>
    </row>
    <row r="120" spans="2:8" x14ac:dyDescent="0.25">
      <c r="B120" s="10">
        <v>41961</v>
      </c>
      <c r="C120" s="11" t="s">
        <v>591</v>
      </c>
      <c r="D120" s="16">
        <v>67.5</v>
      </c>
      <c r="E120" s="12">
        <v>41961</v>
      </c>
      <c r="F120" s="25">
        <v>81</v>
      </c>
      <c r="G120" s="18">
        <f t="shared" si="2"/>
        <v>-0.19999999999999996</v>
      </c>
      <c r="H120" s="26"/>
    </row>
    <row r="121" spans="2:8" x14ac:dyDescent="0.25">
      <c r="B121" s="10">
        <v>41962</v>
      </c>
      <c r="C121" s="11" t="s">
        <v>621</v>
      </c>
      <c r="D121" s="16">
        <v>53.5</v>
      </c>
      <c r="E121" s="12">
        <v>41962</v>
      </c>
      <c r="F121" s="25">
        <v>43</v>
      </c>
      <c r="G121" s="18">
        <f t="shared" si="2"/>
        <v>0.19626168224299068</v>
      </c>
      <c r="H121" s="26"/>
    </row>
    <row r="122" spans="2:8" x14ac:dyDescent="0.25">
      <c r="B122" s="10">
        <v>41963</v>
      </c>
      <c r="C122" s="11" t="s">
        <v>623</v>
      </c>
      <c r="D122" s="16">
        <v>60</v>
      </c>
      <c r="E122" s="12">
        <v>41963</v>
      </c>
      <c r="F122" s="25">
        <v>76</v>
      </c>
      <c r="G122" s="18">
        <f t="shared" si="2"/>
        <v>-0.26666666666666661</v>
      </c>
      <c r="H122" s="26"/>
    </row>
    <row r="123" spans="2:8" x14ac:dyDescent="0.25">
      <c r="B123" s="10">
        <v>41968</v>
      </c>
      <c r="C123" s="11" t="s">
        <v>630</v>
      </c>
      <c r="D123" s="16">
        <v>56.2</v>
      </c>
      <c r="E123" s="12">
        <v>38318</v>
      </c>
      <c r="F123" s="25">
        <v>47.5</v>
      </c>
      <c r="G123" s="18">
        <f t="shared" si="2"/>
        <v>0.15480427046263345</v>
      </c>
      <c r="H123" s="26"/>
    </row>
    <row r="124" spans="2:8" x14ac:dyDescent="0.25">
      <c r="B124" s="10">
        <v>41971</v>
      </c>
      <c r="C124" s="11" t="s">
        <v>636</v>
      </c>
      <c r="D124" s="16">
        <v>60</v>
      </c>
      <c r="E124" s="12">
        <v>41974</v>
      </c>
      <c r="F124" s="25">
        <v>54.8</v>
      </c>
      <c r="G124" s="18">
        <f t="shared" si="2"/>
        <v>8.666666666666667E-2</v>
      </c>
      <c r="H124" s="26"/>
    </row>
    <row r="125" spans="2:8" x14ac:dyDescent="0.25">
      <c r="B125" s="10">
        <v>41975</v>
      </c>
      <c r="C125" s="11" t="s">
        <v>636</v>
      </c>
      <c r="D125" s="16">
        <v>61</v>
      </c>
      <c r="E125" s="12">
        <v>41976</v>
      </c>
      <c r="F125" s="25">
        <v>61.5</v>
      </c>
      <c r="G125" s="18">
        <f t="shared" si="2"/>
        <v>-8.1967213114753079E-3</v>
      </c>
      <c r="H125" s="26"/>
    </row>
    <row r="126" spans="2:8" x14ac:dyDescent="0.25">
      <c r="B126" s="10">
        <v>41981</v>
      </c>
      <c r="C126" s="11" t="s">
        <v>636</v>
      </c>
      <c r="D126" s="16">
        <v>59</v>
      </c>
      <c r="E126" s="12">
        <v>41982</v>
      </c>
      <c r="F126" s="25">
        <v>34.799999999999997</v>
      </c>
      <c r="G126" s="18">
        <f t="shared" si="2"/>
        <v>0.41016949152542381</v>
      </c>
      <c r="H126" s="26"/>
    </row>
    <row r="127" spans="2:8" x14ac:dyDescent="0.25">
      <c r="B127" s="10">
        <v>41984</v>
      </c>
      <c r="C127" s="11" t="s">
        <v>660</v>
      </c>
      <c r="D127" s="16">
        <v>37</v>
      </c>
      <c r="E127" s="12">
        <v>41985</v>
      </c>
      <c r="F127" s="25">
        <v>43.3</v>
      </c>
      <c r="G127" s="18">
        <f t="shared" si="2"/>
        <v>-0.17027027027027009</v>
      </c>
      <c r="H127" s="26"/>
    </row>
    <row r="128" spans="2:8" x14ac:dyDescent="0.25">
      <c r="B128" s="10">
        <v>41988</v>
      </c>
      <c r="C128" s="11" t="s">
        <v>660</v>
      </c>
      <c r="D128" s="16">
        <v>75</v>
      </c>
      <c r="E128" s="12">
        <v>41988</v>
      </c>
      <c r="F128" s="25">
        <v>58</v>
      </c>
      <c r="G128" s="18">
        <f t="shared" si="2"/>
        <v>0.22666666666666668</v>
      </c>
      <c r="H128" s="26"/>
    </row>
    <row r="129" spans="2:8" x14ac:dyDescent="0.25">
      <c r="B129" s="10">
        <v>41988</v>
      </c>
      <c r="C129" s="11" t="s">
        <v>663</v>
      </c>
      <c r="D129" s="16">
        <v>78.599999999999994</v>
      </c>
      <c r="E129" s="12">
        <v>41988</v>
      </c>
      <c r="F129" s="25">
        <v>93</v>
      </c>
      <c r="G129" s="18">
        <f t="shared" si="2"/>
        <v>-0.18320610687022909</v>
      </c>
      <c r="H129" s="26"/>
    </row>
    <row r="130" spans="2:8" x14ac:dyDescent="0.25">
      <c r="B130" s="10">
        <v>41989</v>
      </c>
      <c r="C130" s="11" t="s">
        <v>664</v>
      </c>
      <c r="D130" s="16">
        <v>89</v>
      </c>
      <c r="E130" s="12">
        <v>41989</v>
      </c>
      <c r="F130" s="25">
        <v>110</v>
      </c>
      <c r="G130" s="18">
        <f>(F130/D130-1)*-1</f>
        <v>-0.23595505617977519</v>
      </c>
      <c r="H130" s="26"/>
    </row>
    <row r="131" spans="2:8" x14ac:dyDescent="0.25">
      <c r="B131" s="10">
        <v>41991</v>
      </c>
      <c r="C131" s="11" t="s">
        <v>660</v>
      </c>
      <c r="D131" s="16">
        <v>47</v>
      </c>
      <c r="E131" s="12">
        <v>41992</v>
      </c>
      <c r="F131" s="25">
        <v>23.1</v>
      </c>
      <c r="G131" s="18">
        <f t="shared" ref="G131:G132" si="3">(F131/D131-1)*-1</f>
        <v>0.50851063829787235</v>
      </c>
      <c r="H131" s="26"/>
    </row>
    <row r="132" spans="2:8" x14ac:dyDescent="0.25">
      <c r="B132" s="10">
        <v>41992</v>
      </c>
      <c r="C132" s="11" t="s">
        <v>673</v>
      </c>
      <c r="D132" s="16">
        <v>46.5</v>
      </c>
      <c r="E132" s="12">
        <v>41992</v>
      </c>
      <c r="F132" s="25">
        <v>64</v>
      </c>
      <c r="G132" s="18">
        <f t="shared" si="3"/>
        <v>-0.37634408602150549</v>
      </c>
      <c r="H132" s="26"/>
    </row>
    <row r="133" spans="2:8" ht="15.75" customHeight="1" x14ac:dyDescent="0.25">
      <c r="B133" s="10"/>
      <c r="C133" s="13"/>
      <c r="D133" s="19" t="s">
        <v>1</v>
      </c>
      <c r="E133" s="12"/>
      <c r="F133" s="21" t="s">
        <v>1</v>
      </c>
      <c r="G133" s="18"/>
      <c r="H133" s="14"/>
    </row>
    <row r="134" spans="2:8" ht="15.75" thickBot="1" x14ac:dyDescent="0.3">
      <c r="B134" s="27"/>
      <c r="C134" s="28" t="s">
        <v>42</v>
      </c>
      <c r="D134" s="29"/>
      <c r="E134" s="30" t="s">
        <v>12</v>
      </c>
      <c r="F134" s="31" t="s">
        <v>10</v>
      </c>
      <c r="G134" s="32">
        <f>SUM(G11:G133)/120</f>
        <v>3.8460734725729161E-2</v>
      </c>
      <c r="H134" s="33"/>
    </row>
    <row r="135" spans="2:8" ht="15.75" thickBot="1" x14ac:dyDescent="0.3">
      <c r="B135" s="27"/>
      <c r="C135" s="28" t="s">
        <v>43</v>
      </c>
      <c r="D135" s="29"/>
      <c r="E135" s="30" t="s">
        <v>12</v>
      </c>
      <c r="F135" s="31" t="s">
        <v>10</v>
      </c>
      <c r="G135" s="32">
        <f>SUM(G12:G133)</f>
        <v>4.615288167087499</v>
      </c>
      <c r="H135" s="33"/>
    </row>
    <row r="136" spans="2:8" ht="63" customHeight="1" thickBot="1" x14ac:dyDescent="0.3">
      <c r="B136" s="10"/>
      <c r="C136" s="13" t="s">
        <v>1</v>
      </c>
      <c r="D136" s="13"/>
      <c r="E136" s="12"/>
      <c r="F136" s="13"/>
      <c r="G136" s="34" t="s">
        <v>1</v>
      </c>
      <c r="H136" s="14"/>
    </row>
    <row r="137" spans="2:8" ht="23.25" customHeight="1" x14ac:dyDescent="0.25">
      <c r="B137" s="5" t="s">
        <v>1</v>
      </c>
      <c r="C137" s="77" t="s">
        <v>13</v>
      </c>
      <c r="D137" s="35" t="s">
        <v>1</v>
      </c>
      <c r="E137" s="7" t="s">
        <v>1</v>
      </c>
      <c r="F137" s="35" t="s">
        <v>1</v>
      </c>
      <c r="G137" s="35" t="s">
        <v>1</v>
      </c>
      <c r="H137" s="36" t="s">
        <v>1</v>
      </c>
    </row>
    <row r="138" spans="2:8" x14ac:dyDescent="0.25">
      <c r="B138" s="37" t="s">
        <v>6</v>
      </c>
      <c r="C138" s="38" t="s">
        <v>1</v>
      </c>
      <c r="D138" s="38" t="s">
        <v>2</v>
      </c>
      <c r="E138" s="39"/>
      <c r="F138" s="38" t="s">
        <v>8</v>
      </c>
      <c r="G138" s="38" t="s">
        <v>5</v>
      </c>
      <c r="H138" s="40" t="s">
        <v>5</v>
      </c>
    </row>
    <row r="139" spans="2:8" x14ac:dyDescent="0.25">
      <c r="B139" s="10"/>
      <c r="C139" s="15" t="s">
        <v>14</v>
      </c>
      <c r="D139" s="41"/>
      <c r="E139" s="12"/>
      <c r="F139" s="15" t="s">
        <v>15</v>
      </c>
      <c r="G139" s="15" t="s">
        <v>16</v>
      </c>
      <c r="H139" s="42" t="s">
        <v>9</v>
      </c>
    </row>
    <row r="140" spans="2:8" x14ac:dyDescent="0.25">
      <c r="B140" s="10"/>
      <c r="C140" s="15"/>
      <c r="D140" s="41"/>
      <c r="E140" s="12"/>
      <c r="F140" s="15"/>
      <c r="G140" s="15"/>
      <c r="H140" s="42"/>
    </row>
    <row r="141" spans="2:8" x14ac:dyDescent="0.25">
      <c r="B141" s="10" t="s">
        <v>1</v>
      </c>
      <c r="C141" s="11" t="s">
        <v>1</v>
      </c>
      <c r="D141" s="16" t="s">
        <v>1</v>
      </c>
      <c r="E141" s="12" t="s">
        <v>1</v>
      </c>
      <c r="F141" s="25" t="s">
        <v>1</v>
      </c>
      <c r="G141" s="18" t="s">
        <v>1</v>
      </c>
      <c r="H141" s="26"/>
    </row>
    <row r="142" spans="2:8" x14ac:dyDescent="0.25">
      <c r="B142" s="10">
        <v>41995</v>
      </c>
      <c r="C142" s="11" t="s">
        <v>630</v>
      </c>
      <c r="D142" s="16">
        <v>35.5</v>
      </c>
      <c r="E142" s="12" t="s">
        <v>1</v>
      </c>
      <c r="F142" s="25">
        <v>35</v>
      </c>
      <c r="G142" s="18">
        <f t="shared" ref="G142" si="4">(F142/D142-1)*-1</f>
        <v>1.4084507042253502E-2</v>
      </c>
      <c r="H142" s="26"/>
    </row>
    <row r="143" spans="2:8" ht="15.75" thickBot="1" x14ac:dyDescent="0.3">
      <c r="B143" s="27" t="s">
        <v>1</v>
      </c>
      <c r="C143" s="29"/>
      <c r="D143" s="44" t="s">
        <v>1</v>
      </c>
      <c r="E143" s="45" t="s">
        <v>1</v>
      </c>
      <c r="F143" s="20" t="s">
        <v>1</v>
      </c>
      <c r="G143" s="46" t="s">
        <v>1</v>
      </c>
      <c r="H143" s="33" t="s">
        <v>1</v>
      </c>
    </row>
    <row r="144" spans="2:8" x14ac:dyDescent="0.25">
      <c r="B144" s="67"/>
      <c r="E144" s="67"/>
      <c r="H144" s="68" t="s">
        <v>1</v>
      </c>
    </row>
    <row r="146" spans="4:4" x14ac:dyDescent="0.25">
      <c r="D146" s="11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Hebelprodukte</vt:lpstr>
      <vt:lpstr>Stillhalter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hjhaack</dc:creator>
  <cp:lastModifiedBy>Hans-Jürgen</cp:lastModifiedBy>
  <cp:lastPrinted>2013-01-02T07:55:27Z</cp:lastPrinted>
  <dcterms:created xsi:type="dcterms:W3CDTF">2011-01-17T07:42:08Z</dcterms:created>
  <dcterms:modified xsi:type="dcterms:W3CDTF">2015-01-02T07:57:43Z</dcterms:modified>
</cp:coreProperties>
</file>