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845" windowWidth="12600" windowHeight="4545"/>
  </bookViews>
  <sheets>
    <sheet name="Hebelprodukte" sheetId="2" r:id="rId1"/>
    <sheet name="Stillhalter" sheetId="3" r:id="rId2"/>
  </sheets>
  <calcPr calcId="145621"/>
</workbook>
</file>

<file path=xl/calcChain.xml><?xml version="1.0" encoding="utf-8"?>
<calcChain xmlns="http://schemas.openxmlformats.org/spreadsheetml/2006/main">
  <c r="G138" i="3" l="1"/>
  <c r="I257" i="2" l="1"/>
  <c r="H257" i="2"/>
  <c r="I605" i="2" l="1"/>
  <c r="I172" i="2" l="1"/>
  <c r="H172" i="2"/>
  <c r="I256" i="2" l="1"/>
  <c r="H256" i="2"/>
  <c r="I453" i="2" l="1"/>
  <c r="H453" i="2"/>
  <c r="I325" i="2" l="1"/>
  <c r="H325" i="2"/>
  <c r="G137" i="3" l="1"/>
  <c r="I171" i="2" l="1"/>
  <c r="H171" i="2"/>
  <c r="I373" i="2"/>
  <c r="H373" i="2"/>
  <c r="I255" i="2" l="1"/>
  <c r="H255" i="2"/>
  <c r="I228" i="2" l="1"/>
  <c r="H228" i="2"/>
  <c r="I170" i="2" l="1"/>
  <c r="H170" i="2"/>
  <c r="I324" i="2"/>
  <c r="H324" i="2"/>
  <c r="I372" i="2" l="1"/>
  <c r="H372" i="2"/>
  <c r="I254" i="2" l="1"/>
  <c r="H254" i="2"/>
  <c r="I371" i="2"/>
  <c r="I253" i="2"/>
  <c r="H253" i="2"/>
  <c r="I323" i="2" l="1"/>
  <c r="H323" i="2"/>
  <c r="I452" i="2" l="1"/>
  <c r="H452" i="2"/>
  <c r="I604" i="2" l="1"/>
  <c r="H604" i="2"/>
  <c r="G656" i="2" l="1"/>
  <c r="I656" i="2" s="1"/>
  <c r="H655" i="2"/>
  <c r="H654" i="2"/>
  <c r="H656" i="2" l="1"/>
  <c r="G652" i="2" l="1"/>
  <c r="I652" i="2" s="1"/>
  <c r="H651" i="2"/>
  <c r="H650" i="2"/>
  <c r="I322" i="2"/>
  <c r="H322" i="2"/>
  <c r="H652" i="2" l="1"/>
  <c r="G136" i="3"/>
  <c r="I169" i="2" l="1"/>
  <c r="H169" i="2"/>
  <c r="I321" i="2" l="1"/>
  <c r="H321" i="2"/>
  <c r="I168" i="2"/>
  <c r="H168" i="2"/>
  <c r="G135" i="3"/>
  <c r="I648" i="2" l="1"/>
  <c r="H648" i="2"/>
  <c r="I451" i="2"/>
  <c r="H451" i="2"/>
  <c r="I603" i="2" l="1"/>
  <c r="H603" i="2"/>
  <c r="G134" i="3" l="1"/>
  <c r="I167" i="2"/>
  <c r="H167" i="2"/>
  <c r="I227" i="2" l="1"/>
  <c r="H227" i="2"/>
  <c r="G133" i="3" l="1"/>
  <c r="I166" i="2"/>
  <c r="H166" i="2"/>
  <c r="G132" i="3" l="1"/>
  <c r="I647" i="2" l="1"/>
  <c r="H647" i="2"/>
  <c r="I165" i="2"/>
  <c r="H165" i="2"/>
  <c r="I370" i="2" l="1"/>
  <c r="I252" i="2" l="1"/>
  <c r="H252" i="2"/>
  <c r="I602" i="2" l="1"/>
  <c r="H602" i="2"/>
  <c r="I601" i="2" l="1"/>
  <c r="H601" i="2"/>
  <c r="I226" i="2" l="1"/>
  <c r="H226" i="2"/>
  <c r="I225" i="2" l="1"/>
  <c r="H225" i="2"/>
  <c r="I450" i="2"/>
  <c r="H450" i="2"/>
  <c r="I600" i="2" l="1"/>
  <c r="H600" i="2"/>
  <c r="I164" i="2" l="1"/>
  <c r="H164" i="2"/>
  <c r="G131" i="3"/>
  <c r="G130" i="3" l="1"/>
  <c r="I163" i="2" l="1"/>
  <c r="H163" i="2"/>
  <c r="G129" i="3" l="1"/>
  <c r="I162" i="2"/>
  <c r="H162" i="2"/>
  <c r="I320" i="2"/>
  <c r="H320" i="2"/>
  <c r="I599" i="2"/>
  <c r="H599" i="2"/>
  <c r="I369" i="2" l="1"/>
  <c r="H369" i="2"/>
  <c r="I224" i="2" l="1"/>
  <c r="H224" i="2"/>
  <c r="I392" i="2" l="1"/>
  <c r="H392" i="2"/>
  <c r="G128" i="3" l="1"/>
  <c r="I161" i="2"/>
  <c r="H161" i="2"/>
  <c r="I160" i="2"/>
  <c r="H160" i="2"/>
  <c r="G127" i="3"/>
  <c r="I159" i="2" l="1"/>
  <c r="H159" i="2"/>
  <c r="I449" i="2"/>
  <c r="H449" i="2"/>
  <c r="G126" i="3"/>
  <c r="I251" i="2"/>
  <c r="H251" i="2"/>
  <c r="I319" i="2" l="1"/>
  <c r="H319" i="2"/>
  <c r="I598" i="2"/>
  <c r="H598" i="2"/>
  <c r="I597" i="2"/>
  <c r="H597" i="2"/>
  <c r="I596" i="2"/>
  <c r="H596" i="2"/>
  <c r="I158" i="2" l="1"/>
  <c r="H158" i="2"/>
  <c r="I368" i="2"/>
  <c r="H368" i="2"/>
  <c r="G125" i="3"/>
  <c r="I318" i="2" l="1"/>
  <c r="H318" i="2"/>
  <c r="I595" i="2" l="1"/>
  <c r="H595" i="2"/>
  <c r="I317" i="2"/>
  <c r="H317" i="2"/>
  <c r="G124" i="3" l="1"/>
  <c r="I157" i="2"/>
  <c r="H157" i="2"/>
  <c r="I367" i="2"/>
  <c r="H367" i="2"/>
  <c r="I448" i="2" l="1"/>
  <c r="H448" i="2"/>
  <c r="I156" i="2" l="1"/>
  <c r="H156" i="2"/>
  <c r="G123" i="3"/>
  <c r="I250" i="2"/>
  <c r="H250" i="2"/>
  <c r="I594" i="2" l="1"/>
  <c r="H594" i="2"/>
  <c r="I646" i="2" l="1"/>
  <c r="H646" i="2"/>
  <c r="G122" i="3" l="1"/>
  <c r="I447" i="2" l="1"/>
  <c r="H447" i="2"/>
  <c r="I155" i="2" l="1"/>
  <c r="H155" i="2"/>
  <c r="I366" i="2" l="1"/>
  <c r="H366" i="2"/>
  <c r="G121" i="3"/>
  <c r="I446" i="2" l="1"/>
  <c r="H446" i="2"/>
  <c r="I154" i="2"/>
  <c r="H154" i="2"/>
  <c r="I593" i="2"/>
  <c r="H593" i="2"/>
  <c r="I316" i="2" l="1"/>
  <c r="H316" i="2"/>
  <c r="I315" i="2"/>
  <c r="H315" i="2"/>
  <c r="I445" i="2" l="1"/>
  <c r="H445" i="2"/>
  <c r="I645" i="2"/>
  <c r="H645" i="2"/>
  <c r="I223" i="2"/>
  <c r="H223" i="2"/>
  <c r="I592" i="2"/>
  <c r="H592" i="2"/>
  <c r="I591" i="2"/>
  <c r="H591" i="2"/>
  <c r="I153" i="2" l="1"/>
  <c r="H153" i="2"/>
  <c r="G120" i="3"/>
  <c r="I590" i="2" l="1"/>
  <c r="H590" i="2"/>
  <c r="I222" i="2"/>
  <c r="H222" i="2"/>
  <c r="I589" i="2" l="1"/>
  <c r="H589" i="2"/>
  <c r="G119" i="3"/>
  <c r="I152" i="2"/>
  <c r="H152" i="2"/>
  <c r="I588" i="2"/>
  <c r="H588" i="2"/>
  <c r="I587" i="2" l="1"/>
  <c r="H587" i="2"/>
  <c r="I444" i="2" l="1"/>
  <c r="H444" i="2"/>
  <c r="I443" i="2"/>
  <c r="H443" i="2"/>
  <c r="I365" i="2" l="1"/>
  <c r="H365" i="2"/>
  <c r="I151" i="2" l="1"/>
  <c r="H151" i="2"/>
  <c r="I221" i="2" l="1"/>
  <c r="H221" i="2"/>
  <c r="H249" i="2"/>
  <c r="I249" i="2"/>
  <c r="G118" i="3" l="1"/>
  <c r="I442" i="2"/>
  <c r="H442" i="2"/>
  <c r="I644" i="2"/>
  <c r="H644" i="2"/>
  <c r="I150" i="2"/>
  <c r="H150" i="2"/>
  <c r="I149" i="2" l="1"/>
  <c r="H149" i="2"/>
  <c r="I220" i="2" l="1"/>
  <c r="H220" i="2"/>
  <c r="I364" i="2" l="1"/>
  <c r="H364" i="2"/>
  <c r="I643" i="2"/>
  <c r="H643" i="2"/>
  <c r="I586" i="2"/>
  <c r="H586" i="2"/>
  <c r="I441" i="2" l="1"/>
  <c r="H441" i="2"/>
  <c r="I642" i="2"/>
  <c r="H642" i="2"/>
  <c r="I440" i="2"/>
  <c r="H440" i="2"/>
  <c r="I314" i="2" l="1"/>
  <c r="H314" i="2"/>
  <c r="I585" i="2" l="1"/>
  <c r="H585" i="2"/>
  <c r="I219" i="2"/>
  <c r="H219" i="2"/>
  <c r="I148" i="2"/>
  <c r="H148" i="2"/>
  <c r="G117" i="3"/>
  <c r="I584" i="2"/>
  <c r="H584" i="2"/>
  <c r="I147" i="2" l="1"/>
  <c r="H147" i="2"/>
  <c r="I583" i="2"/>
  <c r="H583" i="2"/>
  <c r="I582" i="2" l="1"/>
  <c r="H582" i="2"/>
  <c r="I641" i="2" l="1"/>
  <c r="H641" i="2"/>
  <c r="I313" i="2" l="1"/>
  <c r="H313" i="2"/>
  <c r="G116" i="3"/>
  <c r="I146" i="2" l="1"/>
  <c r="H146" i="2"/>
  <c r="I218" i="2"/>
  <c r="H218" i="2"/>
  <c r="I439" i="2" l="1"/>
  <c r="H439" i="2"/>
  <c r="I145" i="2" l="1"/>
  <c r="H145" i="2"/>
  <c r="I581" i="2"/>
  <c r="H581" i="2"/>
  <c r="I363" i="2" l="1"/>
  <c r="H363" i="2"/>
  <c r="I391" i="2" l="1"/>
  <c r="H391" i="2"/>
  <c r="I144" i="2" l="1"/>
  <c r="H144" i="2"/>
  <c r="G115" i="3"/>
  <c r="I143" i="2"/>
  <c r="H143" i="2"/>
  <c r="I580" i="2"/>
  <c r="H580" i="2"/>
  <c r="I438" i="2"/>
  <c r="H438" i="2"/>
  <c r="I579" i="2"/>
  <c r="H579" i="2"/>
  <c r="I640" i="2" l="1"/>
  <c r="H640" i="2"/>
  <c r="G114" i="3"/>
  <c r="I142" i="2"/>
  <c r="H142" i="2"/>
  <c r="I141" i="2" l="1"/>
  <c r="H141" i="2"/>
  <c r="I217" i="2" l="1"/>
  <c r="H217" i="2"/>
  <c r="I578" i="2" l="1"/>
  <c r="H578" i="2"/>
  <c r="I577" i="2"/>
  <c r="H577" i="2"/>
  <c r="I140" i="2" l="1"/>
  <c r="H140" i="2"/>
  <c r="I216" i="2" l="1"/>
  <c r="H216" i="2"/>
  <c r="I139" i="2" l="1"/>
  <c r="H139" i="2"/>
  <c r="I138" i="2" l="1"/>
  <c r="H138" i="2"/>
  <c r="G113" i="3"/>
  <c r="I576" i="2" l="1"/>
  <c r="H576" i="2"/>
  <c r="I312" i="2" l="1"/>
  <c r="H312" i="2"/>
  <c r="I575" i="2"/>
  <c r="H575" i="2"/>
  <c r="I574" i="2" l="1"/>
  <c r="H574" i="2"/>
  <c r="I137" i="2" l="1"/>
  <c r="H137" i="2"/>
  <c r="G112" i="3"/>
  <c r="I311" i="2" l="1"/>
  <c r="H311" i="2"/>
  <c r="I437" i="2" l="1"/>
  <c r="H437" i="2"/>
  <c r="I136" i="2"/>
  <c r="H136" i="2"/>
  <c r="I436" i="2"/>
  <c r="H436" i="2"/>
  <c r="I215" i="2"/>
  <c r="H215" i="2"/>
  <c r="I639" i="2"/>
  <c r="H639" i="2"/>
  <c r="I638" i="2"/>
  <c r="H638" i="2"/>
  <c r="I214" i="2" l="1"/>
  <c r="H214" i="2"/>
  <c r="I435" i="2" l="1"/>
  <c r="H435" i="2"/>
  <c r="I573" i="2" l="1"/>
  <c r="H573" i="2"/>
  <c r="G111" i="3"/>
  <c r="I572" i="2" l="1"/>
  <c r="H572" i="2"/>
  <c r="I571" i="2"/>
  <c r="H571" i="2"/>
  <c r="I310" i="2"/>
  <c r="H310" i="2"/>
  <c r="I135" i="2" l="1"/>
  <c r="H135" i="2"/>
  <c r="G110" i="3"/>
  <c r="I213" i="2"/>
  <c r="H213" i="2"/>
  <c r="I134" i="2" l="1"/>
  <c r="H134" i="2"/>
  <c r="G109" i="3"/>
  <c r="I570" i="2" l="1"/>
  <c r="H570" i="2"/>
  <c r="I362" i="2" l="1"/>
  <c r="H362" i="2"/>
  <c r="I637" i="2" l="1"/>
  <c r="H637" i="2"/>
  <c r="I636" i="2"/>
  <c r="H636" i="2"/>
  <c r="I569" i="2"/>
  <c r="H569" i="2"/>
  <c r="I212" i="2" l="1"/>
  <c r="H212" i="2"/>
  <c r="I568" i="2"/>
  <c r="H568" i="2"/>
  <c r="I635" i="2"/>
  <c r="H635" i="2"/>
  <c r="G108" i="3" l="1"/>
  <c r="I567" i="2"/>
  <c r="H567" i="2"/>
  <c r="I133" i="2"/>
  <c r="H133" i="2"/>
  <c r="G107" i="3" l="1"/>
  <c r="I566" i="2"/>
  <c r="H566" i="2"/>
  <c r="I132" i="2"/>
  <c r="H132" i="2"/>
  <c r="I309" i="2" l="1"/>
  <c r="H309" i="2"/>
  <c r="I211" i="2" l="1"/>
  <c r="H211" i="2"/>
  <c r="I248" i="2"/>
  <c r="H248" i="2"/>
  <c r="G106" i="3" l="1"/>
  <c r="I131" i="2"/>
  <c r="H131" i="2"/>
  <c r="I390" i="2" l="1"/>
  <c r="H390" i="2"/>
  <c r="I210" i="2" l="1"/>
  <c r="H210" i="2"/>
  <c r="G105" i="3" l="1"/>
  <c r="I130" i="2"/>
  <c r="H130" i="2"/>
  <c r="I434" i="2" l="1"/>
  <c r="H434" i="2"/>
  <c r="I129" i="2"/>
  <c r="H129" i="2"/>
  <c r="G104" i="3"/>
  <c r="I361" i="2" l="1"/>
  <c r="H361" i="2"/>
  <c r="G103" i="3" l="1"/>
  <c r="I128" i="2"/>
  <c r="H128" i="2"/>
  <c r="I565" i="2"/>
  <c r="H565" i="2"/>
  <c r="I209" i="2"/>
  <c r="H209" i="2"/>
  <c r="I127" i="2"/>
  <c r="H127" i="2"/>
  <c r="G102" i="3"/>
  <c r="I126" i="2" l="1"/>
  <c r="H126" i="2"/>
  <c r="G101" i="3"/>
  <c r="I308" i="2" l="1"/>
  <c r="H308" i="2"/>
  <c r="G100" i="3"/>
  <c r="I125" i="2"/>
  <c r="H125" i="2"/>
  <c r="I360" i="2"/>
  <c r="H360" i="2"/>
  <c r="I433" i="2" l="1"/>
  <c r="H433" i="2"/>
  <c r="I124" i="2" l="1"/>
  <c r="H124" i="2"/>
  <c r="I208" i="2" l="1"/>
  <c r="H208" i="2"/>
  <c r="G99" i="3" l="1"/>
  <c r="I123" i="2"/>
  <c r="H123" i="2"/>
  <c r="I564" i="2" l="1"/>
  <c r="H564" i="2"/>
  <c r="I563" i="2"/>
  <c r="H563" i="2"/>
  <c r="I562" i="2"/>
  <c r="H562" i="2"/>
  <c r="I359" i="2"/>
  <c r="H359" i="2"/>
  <c r="I122" i="2" l="1"/>
  <c r="H122" i="2"/>
  <c r="I432" i="2"/>
  <c r="H432" i="2"/>
  <c r="I561" i="2" l="1"/>
  <c r="H561" i="2"/>
  <c r="I121" i="2" l="1"/>
  <c r="H121" i="2"/>
  <c r="G98" i="3"/>
  <c r="I560" i="2" l="1"/>
  <c r="H560" i="2"/>
  <c r="I120" i="2"/>
  <c r="H120" i="2"/>
  <c r="G97" i="3"/>
  <c r="I307" i="2"/>
  <c r="H307" i="2"/>
  <c r="G96" i="3" l="1"/>
  <c r="I119" i="2"/>
  <c r="H119" i="2"/>
  <c r="I306" i="2"/>
  <c r="H306" i="2"/>
  <c r="I431" i="2" l="1"/>
  <c r="H431" i="2"/>
  <c r="I559" i="2"/>
  <c r="H559" i="2"/>
  <c r="I247" i="2"/>
  <c r="H247" i="2"/>
  <c r="I118" i="2"/>
  <c r="H118" i="2"/>
  <c r="G95" i="3"/>
  <c r="I117" i="2" l="1"/>
  <c r="H117" i="2"/>
  <c r="I558" i="2"/>
  <c r="H558" i="2"/>
  <c r="I207" i="2" l="1"/>
  <c r="H207" i="2"/>
  <c r="I557" i="2" l="1"/>
  <c r="H557" i="2"/>
  <c r="I305" i="2"/>
  <c r="H305" i="2"/>
  <c r="I304" i="2" l="1"/>
  <c r="H304" i="2"/>
  <c r="I634" i="2" l="1"/>
  <c r="H634" i="2"/>
  <c r="I358" i="2" l="1"/>
  <c r="H358" i="2"/>
  <c r="I116" i="2"/>
  <c r="H116" i="2"/>
  <c r="I430" i="2"/>
  <c r="H430" i="2"/>
  <c r="G94" i="3"/>
  <c r="I633" i="2" l="1"/>
  <c r="H633" i="2"/>
  <c r="G93" i="3" l="1"/>
  <c r="I115" i="2" l="1"/>
  <c r="H115" i="2"/>
  <c r="I632" i="2"/>
  <c r="H632" i="2"/>
  <c r="I631" i="2"/>
  <c r="H631" i="2"/>
  <c r="I556" i="2" l="1"/>
  <c r="H556" i="2"/>
  <c r="I555" i="2" l="1"/>
  <c r="H555" i="2"/>
  <c r="I303" i="2"/>
  <c r="H303" i="2"/>
  <c r="I554" i="2"/>
  <c r="H554" i="2"/>
  <c r="G92" i="3" l="1"/>
  <c r="I114" i="2" l="1"/>
  <c r="H114" i="2"/>
  <c r="G91" i="3" l="1"/>
  <c r="I113" i="2"/>
  <c r="H113" i="2"/>
  <c r="I553" i="2" l="1"/>
  <c r="H553" i="2"/>
  <c r="I302" i="2" l="1"/>
  <c r="H302" i="2"/>
  <c r="I630" i="2"/>
  <c r="H630" i="2"/>
  <c r="G90" i="3" l="1"/>
  <c r="I112" i="2"/>
  <c r="H112" i="2"/>
  <c r="I111" i="2" l="1"/>
  <c r="H111" i="2"/>
  <c r="I429" i="2"/>
  <c r="H429" i="2"/>
  <c r="G89" i="3"/>
  <c r="I428" i="2" l="1"/>
  <c r="H428" i="2"/>
  <c r="I427" i="2"/>
  <c r="H427" i="2"/>
  <c r="I110" i="2"/>
  <c r="H110" i="2"/>
  <c r="I301" i="2"/>
  <c r="H301" i="2"/>
  <c r="I357" i="2"/>
  <c r="H357" i="2"/>
  <c r="G88" i="3"/>
  <c r="I109" i="2"/>
  <c r="H109" i="2"/>
  <c r="I552" i="2"/>
  <c r="H552" i="2"/>
  <c r="I300" i="2"/>
  <c r="H300" i="2"/>
  <c r="I299" i="2"/>
  <c r="H299" i="2"/>
  <c r="I298" i="2" l="1"/>
  <c r="H298" i="2"/>
  <c r="I551" i="2" l="1"/>
  <c r="H551" i="2"/>
  <c r="I297" i="2" l="1"/>
  <c r="H297" i="2"/>
  <c r="I108" i="2" l="1"/>
  <c r="H108" i="2"/>
  <c r="I550" i="2"/>
  <c r="H550" i="2"/>
  <c r="I356" i="2" l="1"/>
  <c r="H356" i="2"/>
  <c r="I549" i="2"/>
  <c r="H549" i="2"/>
  <c r="I107" i="2" l="1"/>
  <c r="H107" i="2"/>
  <c r="G87" i="3"/>
  <c r="I426" i="2" l="1"/>
  <c r="H426" i="2"/>
  <c r="I389" i="2" l="1"/>
  <c r="H389" i="2"/>
  <c r="I548" i="2" l="1"/>
  <c r="H548" i="2"/>
  <c r="G86" i="3" l="1"/>
  <c r="I629" i="2"/>
  <c r="H629" i="2"/>
  <c r="I355" i="2"/>
  <c r="H355" i="2"/>
  <c r="I354" i="2"/>
  <c r="H354" i="2"/>
  <c r="I106" i="2"/>
  <c r="H106" i="2"/>
  <c r="I353" i="2" l="1"/>
  <c r="H353" i="2"/>
  <c r="I352" i="2"/>
  <c r="H352" i="2"/>
  <c r="I105" i="2"/>
  <c r="H105" i="2"/>
  <c r="G85" i="3"/>
  <c r="I547" i="2" l="1"/>
  <c r="H547" i="2"/>
  <c r="I206" i="2"/>
  <c r="H206" i="2"/>
  <c r="I104" i="2" l="1"/>
  <c r="H104" i="2"/>
  <c r="G84" i="3"/>
  <c r="I351" i="2" l="1"/>
  <c r="H351" i="2"/>
  <c r="I546" i="2" l="1"/>
  <c r="H546" i="2"/>
  <c r="G83" i="3" l="1"/>
  <c r="I103" i="2" l="1"/>
  <c r="H103" i="2"/>
  <c r="I296" i="2" l="1"/>
  <c r="H296" i="2"/>
  <c r="I350" i="2"/>
  <c r="H350" i="2"/>
  <c r="I102" i="2" l="1"/>
  <c r="H102" i="2"/>
  <c r="G82" i="3"/>
  <c r="I388" i="2" l="1"/>
  <c r="H388" i="2"/>
  <c r="I425" i="2"/>
  <c r="H425" i="2"/>
  <c r="I101" i="2" l="1"/>
  <c r="H101" i="2"/>
  <c r="I628" i="2" l="1"/>
  <c r="H628" i="2"/>
  <c r="I295" i="2"/>
  <c r="H295" i="2"/>
  <c r="I349" i="2"/>
  <c r="H349" i="2"/>
  <c r="I205" i="2"/>
  <c r="H205" i="2"/>
  <c r="I545" i="2" l="1"/>
  <c r="H545" i="2"/>
  <c r="I100" i="2" l="1"/>
  <c r="H100" i="2"/>
  <c r="G81" i="3"/>
  <c r="I544" i="2"/>
  <c r="H544" i="2"/>
  <c r="I543" i="2" l="1"/>
  <c r="H543" i="2"/>
  <c r="I542" i="2"/>
  <c r="H542" i="2"/>
  <c r="I99" i="2" l="1"/>
  <c r="H99" i="2"/>
  <c r="G80" i="3"/>
  <c r="I541" i="2" l="1"/>
  <c r="H541" i="2"/>
  <c r="I294" i="2" l="1"/>
  <c r="H294" i="2"/>
  <c r="I540" i="2"/>
  <c r="H540" i="2"/>
  <c r="I539" i="2" l="1"/>
  <c r="H539" i="2"/>
  <c r="I627" i="2"/>
  <c r="H627" i="2"/>
  <c r="G79" i="3"/>
  <c r="I98" i="2"/>
  <c r="H98" i="2"/>
  <c r="I348" i="2" l="1"/>
  <c r="H348" i="2"/>
  <c r="I97" i="2"/>
  <c r="H97" i="2"/>
  <c r="I538" i="2"/>
  <c r="H538" i="2"/>
  <c r="I626" i="2" l="1"/>
  <c r="H626" i="2"/>
  <c r="I537" i="2" l="1"/>
  <c r="H537" i="2"/>
  <c r="I536" i="2"/>
  <c r="H536" i="2"/>
  <c r="I535" i="2"/>
  <c r="H535" i="2"/>
  <c r="I204" i="2"/>
  <c r="H204" i="2"/>
  <c r="G78" i="3" l="1"/>
  <c r="I96" i="2"/>
  <c r="H96" i="2"/>
  <c r="I424" i="2" l="1"/>
  <c r="H424" i="2"/>
  <c r="I293" i="2"/>
  <c r="H293" i="2"/>
  <c r="G77" i="3" l="1"/>
  <c r="I95" i="2"/>
  <c r="H95" i="2"/>
  <c r="I625" i="2" l="1"/>
  <c r="H625" i="2"/>
  <c r="G76" i="3"/>
  <c r="I534" i="2"/>
  <c r="H534" i="2"/>
  <c r="I94" i="2"/>
  <c r="H94" i="2"/>
  <c r="I292" i="2" l="1"/>
  <c r="H292" i="2"/>
  <c r="I533" i="2" l="1"/>
  <c r="H533" i="2"/>
  <c r="I291" i="2"/>
  <c r="H291" i="2"/>
  <c r="I532" i="2" l="1"/>
  <c r="H532" i="2"/>
  <c r="I531" i="2" l="1"/>
  <c r="H531" i="2"/>
  <c r="I290" i="2" l="1"/>
  <c r="H290" i="2"/>
  <c r="I289" i="2"/>
  <c r="H289" i="2"/>
  <c r="I93" i="2" l="1"/>
  <c r="H93" i="2"/>
  <c r="I530" i="2"/>
  <c r="H530" i="2"/>
  <c r="I529" i="2"/>
  <c r="H529" i="2"/>
  <c r="I347" i="2" l="1"/>
  <c r="H347" i="2"/>
  <c r="G75" i="3" l="1"/>
  <c r="I92" i="2"/>
  <c r="H92" i="2"/>
  <c r="I91" i="2" l="1"/>
  <c r="H91" i="2"/>
  <c r="I203" i="2" l="1"/>
  <c r="H203" i="2"/>
  <c r="I288" i="2" l="1"/>
  <c r="H288" i="2"/>
  <c r="G74" i="3"/>
  <c r="I90" i="2"/>
  <c r="H90" i="2"/>
  <c r="I528" i="2" l="1"/>
  <c r="H528" i="2"/>
  <c r="I624" i="2" l="1"/>
  <c r="H624" i="2"/>
  <c r="I346" i="2"/>
  <c r="H346" i="2"/>
  <c r="I89" i="2" l="1"/>
  <c r="H89" i="2"/>
  <c r="I287" i="2" l="1"/>
  <c r="H287" i="2"/>
  <c r="I527" i="2" l="1"/>
  <c r="H527" i="2"/>
  <c r="G73" i="3" l="1"/>
  <c r="I88" i="2"/>
  <c r="H88" i="2"/>
  <c r="G72" i="3"/>
  <c r="I87" i="2"/>
  <c r="H87" i="2"/>
  <c r="I526" i="2"/>
  <c r="H526" i="2"/>
  <c r="I525" i="2"/>
  <c r="H525" i="2"/>
  <c r="I524" i="2" l="1"/>
  <c r="H524" i="2"/>
  <c r="I86" i="2" l="1"/>
  <c r="H86" i="2"/>
  <c r="I523" i="2"/>
  <c r="H523" i="2"/>
  <c r="G71" i="3"/>
  <c r="G70" i="3" l="1"/>
  <c r="I85" i="2" l="1"/>
  <c r="H85" i="2"/>
  <c r="I522" i="2" l="1"/>
  <c r="H522" i="2"/>
  <c r="G69" i="3"/>
  <c r="I84" i="2"/>
  <c r="H84" i="2"/>
  <c r="I83" i="2" l="1"/>
  <c r="H83" i="2"/>
  <c r="G68" i="3"/>
  <c r="I202" i="2"/>
  <c r="H202" i="2"/>
  <c r="I521" i="2" l="1"/>
  <c r="H521" i="2"/>
  <c r="I520" i="2"/>
  <c r="H520" i="2"/>
  <c r="I201" i="2"/>
  <c r="H201" i="2"/>
  <c r="G67" i="3" l="1"/>
  <c r="I519" i="2"/>
  <c r="H519" i="2"/>
  <c r="I200" i="2"/>
  <c r="H200" i="2"/>
  <c r="I82" i="2"/>
  <c r="H82" i="2"/>
  <c r="I518" i="2" l="1"/>
  <c r="H518" i="2"/>
  <c r="G66" i="3" l="1"/>
  <c r="I81" i="2"/>
  <c r="H81" i="2"/>
  <c r="G65" i="3" l="1"/>
  <c r="I80" i="2"/>
  <c r="H80" i="2"/>
  <c r="I79" i="2" l="1"/>
  <c r="H79" i="2"/>
  <c r="G64" i="3"/>
  <c r="I623" i="2" l="1"/>
  <c r="H623" i="2"/>
  <c r="I423" i="2"/>
  <c r="H423" i="2"/>
  <c r="I422" i="2"/>
  <c r="H422" i="2"/>
  <c r="I199" i="2"/>
  <c r="H199" i="2"/>
  <c r="I517" i="2"/>
  <c r="H517" i="2"/>
  <c r="I345" i="2"/>
  <c r="H345" i="2"/>
  <c r="G63" i="3" l="1"/>
  <c r="I516" i="2"/>
  <c r="H516" i="2"/>
  <c r="I78" i="2"/>
  <c r="H78" i="2"/>
  <c r="I77" i="2" l="1"/>
  <c r="H77" i="2"/>
  <c r="I286" i="2"/>
  <c r="H286" i="2"/>
  <c r="I285" i="2" l="1"/>
  <c r="H285" i="2"/>
  <c r="I421" i="2"/>
  <c r="H421" i="2"/>
  <c r="I515" i="2"/>
  <c r="H515" i="2"/>
  <c r="G62" i="3" l="1"/>
  <c r="I76" i="2"/>
  <c r="H76" i="2"/>
  <c r="I514" i="2" l="1"/>
  <c r="H514" i="2"/>
  <c r="I75" i="2" l="1"/>
  <c r="H75" i="2"/>
  <c r="G61" i="3"/>
  <c r="I420" i="2" l="1"/>
  <c r="H420" i="2"/>
  <c r="I387" i="2" l="1"/>
  <c r="H387" i="2"/>
  <c r="I74" i="2"/>
  <c r="H74" i="2"/>
  <c r="G60" i="3"/>
  <c r="I419" i="2" l="1"/>
  <c r="H419" i="2"/>
  <c r="I513" i="2" l="1"/>
  <c r="H513" i="2"/>
  <c r="G59" i="3" l="1"/>
  <c r="I73" i="2"/>
  <c r="H73" i="2"/>
  <c r="G58" i="3" l="1"/>
  <c r="I72" i="2"/>
  <c r="H72" i="2"/>
  <c r="I512" i="2" l="1"/>
  <c r="H512" i="2"/>
  <c r="G57" i="3" l="1"/>
  <c r="I71" i="2"/>
  <c r="H71" i="2"/>
  <c r="I70" i="2" l="1"/>
  <c r="H70" i="2"/>
  <c r="G56" i="3"/>
  <c r="I198" i="2" l="1"/>
  <c r="H198" i="2"/>
  <c r="I511" i="2"/>
  <c r="H511" i="2"/>
  <c r="I418" i="2"/>
  <c r="H418" i="2"/>
  <c r="I510" i="2"/>
  <c r="H510" i="2"/>
  <c r="I69" i="2"/>
  <c r="H69" i="2"/>
  <c r="I509" i="2"/>
  <c r="H509" i="2"/>
  <c r="I508" i="2"/>
  <c r="H508" i="2"/>
  <c r="I507" i="2"/>
  <c r="H507" i="2"/>
  <c r="G55" i="3"/>
  <c r="I622" i="2"/>
  <c r="H622" i="2"/>
  <c r="G54" i="3" l="1"/>
  <c r="I68" i="2"/>
  <c r="H68" i="2"/>
  <c r="I506" i="2" l="1"/>
  <c r="H506" i="2"/>
  <c r="I505" i="2" l="1"/>
  <c r="H505" i="2"/>
  <c r="G53" i="3" l="1"/>
  <c r="I67" i="2" l="1"/>
  <c r="H67" i="2"/>
  <c r="I417" i="2" l="1"/>
  <c r="H417" i="2"/>
  <c r="I197" i="2" l="1"/>
  <c r="H197" i="2"/>
  <c r="I66" i="2" l="1"/>
  <c r="H66" i="2"/>
  <c r="G52" i="3"/>
  <c r="I504" i="2"/>
  <c r="H504" i="2"/>
  <c r="I503" i="2" l="1"/>
  <c r="H503" i="2"/>
  <c r="G51" i="3" l="1"/>
  <c r="I65" i="2"/>
  <c r="H65" i="2"/>
  <c r="I502" i="2" l="1"/>
  <c r="H502" i="2"/>
  <c r="I501" i="2" l="1"/>
  <c r="H501" i="2"/>
  <c r="G50" i="3" l="1"/>
  <c r="I64" i="2"/>
  <c r="H64" i="2"/>
  <c r="I344" i="2" l="1"/>
  <c r="H344" i="2"/>
  <c r="I284" i="2"/>
  <c r="H284" i="2"/>
  <c r="I500" i="2" l="1"/>
  <c r="H500" i="2"/>
  <c r="I246" i="2" l="1"/>
  <c r="H246" i="2"/>
  <c r="I416" i="2" l="1"/>
  <c r="H416" i="2"/>
  <c r="G49" i="3"/>
  <c r="I63" i="2"/>
  <c r="H63" i="2"/>
  <c r="I499" i="2" l="1"/>
  <c r="H499" i="2"/>
  <c r="I283" i="2" l="1"/>
  <c r="H283" i="2"/>
  <c r="I245" i="2" l="1"/>
  <c r="H245" i="2"/>
  <c r="I196" i="2" l="1"/>
  <c r="H196" i="2"/>
  <c r="G48" i="3"/>
  <c r="I62" i="2"/>
  <c r="H62" i="2"/>
  <c r="I195" i="2" l="1"/>
  <c r="H195" i="2"/>
  <c r="I621" i="2"/>
  <c r="H621" i="2"/>
  <c r="I244" i="2" l="1"/>
  <c r="H244" i="2"/>
  <c r="I498" i="2"/>
  <c r="H498" i="2"/>
  <c r="G47" i="3" l="1"/>
  <c r="I343" i="2"/>
  <c r="H343" i="2"/>
  <c r="I61" i="2" l="1"/>
  <c r="H61" i="2"/>
  <c r="I60" i="2" l="1"/>
  <c r="H60" i="2"/>
  <c r="G46" i="3"/>
  <c r="I415" i="2" l="1"/>
  <c r="H415" i="2"/>
  <c r="G45" i="3" l="1"/>
  <c r="I59" i="2"/>
  <c r="H59" i="2"/>
  <c r="I194" i="2"/>
  <c r="H194" i="2"/>
  <c r="G44" i="3" l="1"/>
  <c r="I58" i="2"/>
  <c r="H58" i="2"/>
  <c r="I282" i="2"/>
  <c r="H282" i="2"/>
  <c r="I620" i="2" l="1"/>
  <c r="H620" i="2"/>
  <c r="I497" i="2" l="1"/>
  <c r="H497" i="2"/>
  <c r="I243" i="2" l="1"/>
  <c r="H243" i="2"/>
  <c r="I281" i="2"/>
  <c r="H281" i="2"/>
  <c r="I342" i="2" l="1"/>
  <c r="H342" i="2"/>
  <c r="G43" i="3"/>
  <c r="I57" i="2"/>
  <c r="H57" i="2"/>
  <c r="I496" i="2" l="1"/>
  <c r="H496" i="2"/>
  <c r="I495" i="2"/>
  <c r="H495" i="2"/>
  <c r="I386" i="2" l="1"/>
  <c r="H386" i="2"/>
  <c r="I280" i="2" l="1"/>
  <c r="H280" i="2"/>
  <c r="I279" i="2"/>
  <c r="H279" i="2"/>
  <c r="G42" i="3" l="1"/>
  <c r="I193" i="2"/>
  <c r="H193" i="2"/>
  <c r="I56" i="2"/>
  <c r="H56" i="2"/>
  <c r="G41" i="3" l="1"/>
  <c r="I55" i="2"/>
  <c r="H55" i="2"/>
  <c r="I278" i="2" l="1"/>
  <c r="H278" i="2"/>
  <c r="I242" i="2"/>
  <c r="H242" i="2"/>
  <c r="I54" i="2" l="1"/>
  <c r="H54" i="2"/>
  <c r="G40" i="3"/>
  <c r="I619" i="2" l="1"/>
  <c r="H619" i="2"/>
  <c r="I341" i="2" l="1"/>
  <c r="H341" i="2"/>
  <c r="I192" i="2" l="1"/>
  <c r="H192" i="2"/>
  <c r="I618" i="2"/>
  <c r="H618" i="2"/>
  <c r="I414" i="2" l="1"/>
  <c r="H414" i="2"/>
  <c r="I494" i="2" l="1"/>
  <c r="H494" i="2"/>
  <c r="I53" i="2" l="1"/>
  <c r="H53" i="2"/>
  <c r="G39" i="3"/>
  <c r="I191" i="2" l="1"/>
  <c r="H191" i="2"/>
  <c r="I277" i="2" l="1"/>
  <c r="H277" i="2"/>
  <c r="I340" i="2" l="1"/>
  <c r="H340" i="2"/>
  <c r="I52" i="2" l="1"/>
  <c r="H52" i="2"/>
  <c r="G38" i="3"/>
  <c r="G37" i="3" l="1"/>
  <c r="I51" i="2" l="1"/>
  <c r="H51" i="2"/>
  <c r="I493" i="2"/>
  <c r="H493" i="2"/>
  <c r="I659" i="2" l="1"/>
  <c r="I492" i="2"/>
  <c r="H492" i="2"/>
  <c r="I662" i="2" l="1"/>
  <c r="I50" i="2"/>
  <c r="H50" i="2"/>
  <c r="G36" i="3"/>
  <c r="I49" i="2" l="1"/>
  <c r="H49" i="2"/>
  <c r="I491" i="2" l="1"/>
  <c r="H491" i="2"/>
  <c r="I490" i="2" l="1"/>
  <c r="H490" i="2"/>
  <c r="G35" i="3" l="1"/>
  <c r="I48" i="2"/>
  <c r="H48" i="2"/>
  <c r="I276" i="2" l="1"/>
  <c r="H276" i="2"/>
  <c r="I190" i="2" l="1"/>
  <c r="H190" i="2"/>
  <c r="I489" i="2"/>
  <c r="H489" i="2"/>
  <c r="I488" i="2" l="1"/>
  <c r="H488" i="2"/>
  <c r="I47" i="2" l="1"/>
  <c r="H47" i="2"/>
  <c r="G34" i="3"/>
  <c r="I46" i="2" l="1"/>
  <c r="H46" i="2"/>
  <c r="G33" i="3" l="1"/>
  <c r="I487" i="2"/>
  <c r="H487" i="2"/>
  <c r="I486" i="2"/>
  <c r="H486" i="2"/>
  <c r="I45" i="2"/>
  <c r="H45" i="2"/>
  <c r="I44" i="2" l="1"/>
  <c r="H44" i="2"/>
  <c r="I485" i="2"/>
  <c r="H485" i="2"/>
  <c r="I241" i="2" l="1"/>
  <c r="H241" i="2"/>
  <c r="I339" i="2" l="1"/>
  <c r="H339" i="2"/>
  <c r="I484" i="2" l="1"/>
  <c r="H484" i="2"/>
  <c r="I483" i="2"/>
  <c r="H483" i="2"/>
  <c r="I189" i="2" l="1"/>
  <c r="H189" i="2"/>
  <c r="I43" i="2"/>
  <c r="H43" i="2"/>
  <c r="G32" i="3" l="1"/>
  <c r="I413" i="2"/>
  <c r="H413" i="2"/>
  <c r="I42" i="2"/>
  <c r="H42" i="2"/>
  <c r="I275" i="2" l="1"/>
  <c r="H275" i="2"/>
  <c r="I274" i="2"/>
  <c r="H274" i="2"/>
  <c r="G31" i="3" l="1"/>
  <c r="I41" i="2"/>
  <c r="H41" i="2"/>
  <c r="I482" i="2" l="1"/>
  <c r="H482" i="2"/>
  <c r="I481" i="2"/>
  <c r="H481" i="2"/>
  <c r="G30" i="3" l="1"/>
  <c r="I480" i="2"/>
  <c r="H480" i="2"/>
  <c r="I40" i="2"/>
  <c r="H40" i="2"/>
  <c r="I273" i="2"/>
  <c r="H273" i="2"/>
  <c r="G29" i="3" l="1"/>
  <c r="I39" i="2"/>
  <c r="H39" i="2"/>
  <c r="I38" i="2"/>
  <c r="H38" i="2"/>
  <c r="I188" i="2" l="1"/>
  <c r="H188" i="2"/>
  <c r="I412" i="2"/>
  <c r="H412" i="2"/>
  <c r="G28" i="3" l="1"/>
  <c r="I411" i="2" l="1"/>
  <c r="H411" i="2"/>
  <c r="I479" i="2"/>
  <c r="H479" i="2"/>
  <c r="I37" i="2" l="1"/>
  <c r="H37" i="2"/>
  <c r="I36" i="2" l="1"/>
  <c r="H36" i="2"/>
  <c r="G27" i="3"/>
  <c r="I187" i="2" l="1"/>
  <c r="H187" i="2"/>
  <c r="I478" i="2" l="1"/>
  <c r="H478" i="2"/>
  <c r="I35" i="2"/>
  <c r="H35" i="2"/>
  <c r="I477" i="2"/>
  <c r="H477" i="2"/>
  <c r="G26" i="3"/>
  <c r="I272" i="2" l="1"/>
  <c r="H272" i="2"/>
  <c r="I410" i="2"/>
  <c r="H410" i="2"/>
  <c r="I34" i="2" l="1"/>
  <c r="H34" i="2"/>
  <c r="G25" i="3"/>
  <c r="G24" i="3" l="1"/>
  <c r="I476" i="2" l="1"/>
  <c r="H476" i="2"/>
  <c r="I33" i="2" l="1"/>
  <c r="H33" i="2"/>
  <c r="I409" i="2" l="1"/>
  <c r="H409" i="2"/>
  <c r="I475" i="2" l="1"/>
  <c r="H475" i="2"/>
  <c r="I338" i="2" l="1"/>
  <c r="H338" i="2"/>
  <c r="I32" i="2" l="1"/>
  <c r="H32" i="2"/>
  <c r="G23" i="3"/>
  <c r="I271" i="2" l="1"/>
  <c r="H271" i="2"/>
  <c r="G22" i="3" l="1"/>
  <c r="I31" i="2"/>
  <c r="H31" i="2"/>
  <c r="I385" i="2" l="1"/>
  <c r="H385" i="2"/>
  <c r="I474" i="2" l="1"/>
  <c r="H474" i="2"/>
  <c r="I186" i="2" l="1"/>
  <c r="H186" i="2"/>
  <c r="I408" i="2"/>
  <c r="H408" i="2"/>
  <c r="I30" i="2" l="1"/>
  <c r="H30" i="2"/>
  <c r="G21" i="3"/>
  <c r="I29" i="2" l="1"/>
  <c r="H29" i="2"/>
  <c r="I337" i="2" l="1"/>
  <c r="H337" i="2"/>
  <c r="I185" i="2"/>
  <c r="H185" i="2"/>
  <c r="I407" i="2"/>
  <c r="H407" i="2"/>
  <c r="I240" i="2"/>
  <c r="H240" i="2"/>
  <c r="G20" i="3" l="1"/>
  <c r="I28" i="2"/>
  <c r="H28" i="2"/>
  <c r="G19" i="3" l="1"/>
  <c r="I270" i="2"/>
  <c r="H270" i="2"/>
  <c r="I27" i="2"/>
  <c r="H27" i="2"/>
  <c r="I406" i="2"/>
  <c r="H406" i="2"/>
  <c r="I384" i="2"/>
  <c r="H384" i="2"/>
  <c r="I336" i="2" l="1"/>
  <c r="H336" i="2"/>
  <c r="I473" i="2" l="1"/>
  <c r="H473" i="2"/>
  <c r="I26" i="2"/>
  <c r="H26" i="2"/>
  <c r="I269" i="2"/>
  <c r="H269" i="2"/>
  <c r="I184" i="2"/>
  <c r="H184" i="2"/>
  <c r="G18" i="3" l="1"/>
  <c r="I25" i="2"/>
  <c r="H25" i="2"/>
  <c r="G17" i="3" l="1"/>
  <c r="I24" i="2"/>
  <c r="H24" i="2"/>
  <c r="I405" i="2"/>
  <c r="H405" i="2"/>
  <c r="I23" i="2"/>
  <c r="H23" i="2"/>
  <c r="I22" i="2" l="1"/>
  <c r="H22" i="2"/>
  <c r="G16" i="3"/>
  <c r="I239" i="2" l="1"/>
  <c r="H239" i="2"/>
  <c r="I21" i="2" l="1"/>
  <c r="H21" i="2"/>
  <c r="I472" i="2"/>
  <c r="H472" i="2"/>
  <c r="I404" i="2"/>
  <c r="H404" i="2"/>
  <c r="I471" i="2" l="1"/>
  <c r="H471" i="2"/>
  <c r="I20" i="2"/>
  <c r="H20" i="2"/>
  <c r="I268" i="2"/>
  <c r="H268" i="2"/>
  <c r="G15" i="3"/>
  <c r="I238" i="2" l="1"/>
  <c r="H238" i="2"/>
  <c r="G14" i="3" l="1"/>
  <c r="I19" i="2"/>
  <c r="H19" i="2"/>
  <c r="I470" i="2" l="1"/>
  <c r="H470" i="2"/>
  <c r="I469" i="2" l="1"/>
  <c r="I607" i="2" s="1"/>
  <c r="H469" i="2"/>
  <c r="I18" i="2"/>
  <c r="H18" i="2"/>
  <c r="I403" i="2"/>
  <c r="H403" i="2"/>
  <c r="I17" i="2" l="1"/>
  <c r="H17" i="2"/>
  <c r="G13" i="3" l="1"/>
  <c r="G141" i="3" s="1"/>
  <c r="I16" i="2"/>
  <c r="H16" i="2"/>
  <c r="I183" i="2" l="1"/>
  <c r="H183" i="2"/>
  <c r="I15" i="2"/>
  <c r="H15" i="2"/>
  <c r="I14" i="2" l="1"/>
  <c r="H14" i="2"/>
  <c r="I13" i="2" l="1"/>
  <c r="H13" i="2"/>
  <c r="G142" i="3" l="1"/>
  <c r="I259" i="2"/>
  <c r="I327" i="2"/>
  <c r="I394" i="2"/>
  <c r="I230" i="2"/>
  <c r="I375" i="2"/>
  <c r="I455" i="2"/>
  <c r="I174" i="2"/>
  <c r="I459" i="2" l="1"/>
  <c r="I668" i="2" s="1"/>
  <c r="I670" i="2" s="1"/>
</calcChain>
</file>

<file path=xl/sharedStrings.xml><?xml version="1.0" encoding="utf-8"?>
<sst xmlns="http://schemas.openxmlformats.org/spreadsheetml/2006/main" count="1026" uniqueCount="689">
  <si>
    <t>Einige Kauf- und Verkaufskurse sind Durchschnittskäufe aus gestaffelten Käufen/Verkäufen</t>
  </si>
  <si>
    <t xml:space="preserve"> </t>
  </si>
  <si>
    <t>Einstand</t>
  </si>
  <si>
    <t xml:space="preserve">         Titel</t>
  </si>
  <si>
    <t>Glattstell.</t>
  </si>
  <si>
    <t>Gewinn</t>
  </si>
  <si>
    <t>Datum</t>
  </si>
  <si>
    <t xml:space="preserve">  Kurs</t>
  </si>
  <si>
    <t>Kurs</t>
  </si>
  <si>
    <t>in Euro</t>
  </si>
  <si>
    <t>Gebühren</t>
  </si>
  <si>
    <t xml:space="preserve">   in %</t>
  </si>
  <si>
    <t>ohne</t>
  </si>
  <si>
    <t>Laufende Positionen</t>
  </si>
  <si>
    <t>Stillhalter</t>
  </si>
  <si>
    <t>akt.</t>
  </si>
  <si>
    <t>in %</t>
  </si>
  <si>
    <t>DAX</t>
  </si>
  <si>
    <t>Initialer</t>
  </si>
  <si>
    <t>Stopkurs</t>
  </si>
  <si>
    <t>in RE*</t>
  </si>
  <si>
    <t>Indizes außer DAX</t>
  </si>
  <si>
    <t>Zinsen</t>
  </si>
  <si>
    <t>Währungen</t>
  </si>
  <si>
    <t>Energie</t>
  </si>
  <si>
    <t>Aktien</t>
  </si>
  <si>
    <t>Optionen</t>
  </si>
  <si>
    <t>Hebelprodukt/Optionsschein</t>
  </si>
  <si>
    <t>* 1 Risiko-Einheit (RE) = 1 % vom Depot als je Trade riskierte Summe (z.B. 1 % von 15.000 € = 150 €)</t>
  </si>
  <si>
    <t>gesamt:</t>
  </si>
  <si>
    <t>Gew./Verl.</t>
  </si>
  <si>
    <t>unrealsierte</t>
  </si>
  <si>
    <t xml:space="preserve">Gesamt-Rendite </t>
  </si>
  <si>
    <t>ohne Gebühren</t>
  </si>
  <si>
    <t>Metalle + sonst. Rohstoffe</t>
  </si>
  <si>
    <t xml:space="preserve">  </t>
  </si>
  <si>
    <t>wenn je Trade 1 % des Depots (1 RE) riskiert wurden (in %):</t>
  </si>
  <si>
    <t xml:space="preserve">DAX-Call-OS (Vont.) 1/16,  10.900 - VS4MBB </t>
  </si>
  <si>
    <t>Strategische Sektion-Engagements 2016</t>
  </si>
  <si>
    <t>Kumulierter Gewinn 2016 in Risiko-Einheiten (RE)</t>
  </si>
  <si>
    <t>HAACK-DAILY-Gesamtperformance 2016</t>
  </si>
  <si>
    <t>Positionstrading-Engagements 2016</t>
  </si>
  <si>
    <t>Kummulierter Gewinn 2016 in %, wenn je Trade 1 % des Depots (1 RE) riskiert wurden</t>
  </si>
  <si>
    <t>Gesamter Gewinn 2016 in %, wenn je Trade 1 % des Depots (1 RE) riskiert wurden</t>
  </si>
  <si>
    <t>Ergebnis 2016:</t>
  </si>
  <si>
    <t>Durchschn. Gewinn Stillhalter-Optionen 2016</t>
  </si>
  <si>
    <t>Kumulierter Gewinn Stillhalter-Optionen 2016</t>
  </si>
  <si>
    <t>HAACK-DAILY Engagements 2016 in Stillhalter-Positionen</t>
  </si>
  <si>
    <t>Stillhalter-Engagements 2016</t>
  </si>
  <si>
    <t>Schlumberger-Turbo-BEST-Put (Co. Bk.), 79,29 - CN8P05</t>
  </si>
  <si>
    <t>Cancom open end Turbo-Long (Soc. Gen.), 34,43/37,81- SE2FD2</t>
  </si>
  <si>
    <t>DAX-Call-OS (Vont.) 1/16,  10.300 - VS4MA5</t>
  </si>
  <si>
    <t>S&amp;P 500-WAVE -Call (Dt.Bk.), 01/16 1960 - XM70Y6</t>
  </si>
  <si>
    <t>Estoxx 50-Turbo-Put (Vont.), 03/16, 3380 - VS66LR</t>
  </si>
  <si>
    <t>DAX-Call Feb./10.000 (Stillhalter)</t>
  </si>
  <si>
    <t>EUR/CAD-WAVE-Call (Dt.Bk.), 03/16, 1,4600 - XM9PKM</t>
  </si>
  <si>
    <t>Dow Chemical-WAVE-XXL-Put (Dt.Bk.), 60,9/57,75- DT7YP1</t>
  </si>
  <si>
    <t>EUR/USD-WAVE-Call (Dt.Bk.), 03/16, 1,0575- XM9J8J</t>
  </si>
  <si>
    <t>DAX-Put Feb./9000 (Stillhalter)</t>
  </si>
  <si>
    <t>DAX-Call-OS (Vont.) 2/16,  10.200 - VS5E16</t>
  </si>
  <si>
    <t>Euro Bund-Turbo-Put (Vont.) 3/16, 161,80 - VS5R91</t>
  </si>
  <si>
    <t>RWE-Turbo-Call (Vont.), 06/15, 9,00 - VS7CJA</t>
  </si>
  <si>
    <t>DAX-Call-OS (Vont.) 2/16,  10.100 - VS5E15</t>
  </si>
  <si>
    <t>Euro Bund-Turbo-Put (Vont.) 3/16, 161,70 - VS5R9Z</t>
  </si>
  <si>
    <t>DAX-Call-OS (Vont.) 1/16,  9.900 - VS4MA1</t>
  </si>
  <si>
    <t>DAX-Put Feb./9200 (Stillhalter)</t>
  </si>
  <si>
    <t>DAX-Sprinter open end-Call (Vont.), 9826 - VS7SGV</t>
  </si>
  <si>
    <t>AUD/JPY-WAVE-XXL-Call (Dt.Bk.), 78,13/78,85 - DX2EBW</t>
  </si>
  <si>
    <t>DAX-Sprinter open end-Call (Vont.), 9831 - VS7SGW</t>
  </si>
  <si>
    <t>DAX-Put Feb./9400 (Stillhalter)</t>
  </si>
  <si>
    <t xml:space="preserve">DAX-Call-OS (Vont.) 2/16,  10.100 - VS5E15 </t>
  </si>
  <si>
    <t>WTI Crude Oil WAVE-Call (Dt.Bk.), 03/16, 29,00- XM93T5</t>
  </si>
  <si>
    <t>DAX-Sprinter open end-Put (Vont.), 10.165 - VS7M93</t>
  </si>
  <si>
    <t>EStoxx 50-WAVE-Put (Dt.Bk.), 03/16, 3400-XM9KUU (halbe Pos.)</t>
  </si>
  <si>
    <t>EStoxx 50-WAVE-Put (Dt.Bk.), 03/16, 3300 - XM98B9</t>
  </si>
  <si>
    <t>Statoil-Ultd. Turbo-Call (Co. Bk.), 81,36/89,72 - CM3AW4</t>
  </si>
  <si>
    <t>DAX-Call-OS (Vont.) 2/16, 9.800 - VS5E12</t>
  </si>
  <si>
    <t>Gold-Turbo-Put (Vont.), 06/16, 1160 - VS6999</t>
  </si>
  <si>
    <t>DAX-Put Feb./8600 (Stillhalter)</t>
  </si>
  <si>
    <t>S&amp;P 500-WAVE -Call (Dt.Bk.), 06/16 1800 - XM7LS2</t>
  </si>
  <si>
    <t>Euro Bund-Turbo-Put (Vont.) 3/16, 162,80 - VS5ZAD</t>
  </si>
  <si>
    <t>Gold-Turbo-Put (Vont.), 06/16, 1140 - VS6995</t>
  </si>
  <si>
    <t>EUR/USD-WAVE-Call (Dt.Bk.), 06/16, 1,0550- XM9J8R</t>
  </si>
  <si>
    <t>DAX-Put Feb./8400 (Stillhalter)</t>
  </si>
  <si>
    <t>DAX-Call-OS (Vont.) 2/16, 9.500 - VS5G7J</t>
  </si>
  <si>
    <t>EUR/GBP-WAVE-Call (Dt.Bk.)06/16, 0,68 - XM9WD9 (halbe Pos.)</t>
  </si>
  <si>
    <t>EUR/GBP-WAVE-Call (Dt.Bk.) 06/16, 0,72 - XM965L (halbe Pos.)</t>
  </si>
  <si>
    <t>Gold WAVE-Call (Dt.Bk.), 09/16, 1040- XM9UXY</t>
  </si>
  <si>
    <t>WTI Crude Oil WAVE-Put (Dt.Bk.), 03/16, 41,00- XM9XXD</t>
  </si>
  <si>
    <t>22. + 25. 01.</t>
  </si>
  <si>
    <t>Eurostoxx50-WAVE-XXL-Put (DBK) 3199/3130 - DL0AUR</t>
  </si>
  <si>
    <t>Schlumberger o. e. Turbo-Short (SocGen), 79,37/75,48- SE2KM3</t>
  </si>
  <si>
    <t>AUD/USD-WAVE-Call (Dt.Bk.), 06/16, 0,6600- XM9WA7</t>
  </si>
  <si>
    <t>Silber-WAVE-XXL-Call (DBK) 13,15/13,80 - DL0QNS</t>
  </si>
  <si>
    <t>Caterpillar-WAVE-Ultd.-Put (DBK) 71,99 - DL08C6</t>
  </si>
  <si>
    <t>DAX-Put-OS (Dt.Bk.) 2/16,  9.900 - DT5MG2</t>
  </si>
  <si>
    <t>DAX-Call März/10.400 (Stillhalter)</t>
  </si>
  <si>
    <t>USD/JPY-WAVE-XXL-Put (Dt.Bk.), 124,57/123,45 - XM9B09</t>
  </si>
  <si>
    <t>Infineon-WAVE-Put (Dt.Bk.), 06/16, 11350 - DL02JB  (halbe Pos.)</t>
  </si>
  <si>
    <t>DAX-Call März/10.200 (Stillhalter)</t>
  </si>
  <si>
    <t>01.+02.02.</t>
  </si>
  <si>
    <t>EUR/USD-WAVE-Call (Dt.Bk.), 03/16, 1,0555-XM9J8H</t>
  </si>
  <si>
    <t xml:space="preserve">MDAX-WAVE-Put (Dt.Bk.), 06/16, 21000-XM9147 </t>
  </si>
  <si>
    <t>28.01.+02.02.</t>
  </si>
  <si>
    <t>Fresenius-WAVE-Call (Dt.Bk.), 06/16, 55,00 - DL02GL</t>
  </si>
  <si>
    <t>DAX-Call März/10.000 (Stillhalter)</t>
  </si>
  <si>
    <t>DAX-Put März/8600 (Stillhalter)</t>
  </si>
  <si>
    <t>AUD/USD-WAVE-Call (Dt.Bk.), 06/16, 0,6700 -XM9WA8</t>
  </si>
  <si>
    <t>Dt. Telekom WAVE-Call (Dt.Bk.), 06/16, 14,50- DL02EQ</t>
  </si>
  <si>
    <t>Henkel Vz.-Turbo-Put (Vont.), 03/16, 102,00- VS7JVX</t>
  </si>
  <si>
    <t>DAX-Turbo-Put (Vont.), 03/16, 9.570 - VS8HE4</t>
  </si>
  <si>
    <t>DAX-Turbo-Call (Vont.), 02/16, 9730 - VS5PYE</t>
  </si>
  <si>
    <t>DAX-Turbo-Call (Vont.), 02/16, 9310 - VS5PW6</t>
  </si>
  <si>
    <t>DAX-Turbo-Put (Vont.), 02/16, 9.760 - VS7ZT3</t>
  </si>
  <si>
    <t>DAX-Turbo-Call (Vont.), 02/16, 9410 - VS76GK</t>
  </si>
  <si>
    <t>DAX-Turbo-Call (Vont.), 03/16, 9610 - VS790K</t>
  </si>
  <si>
    <t>DAX-Turbo-Put (Vont.), 03/16, 9.950 - VS7X9C</t>
  </si>
  <si>
    <t>DAX-Turbo-Put (Vont.), 03/16, 9.930 - VS7X9A</t>
  </si>
  <si>
    <t>DAX-Turbo-Put (Vont.), 03/16, 9.710 - VS8F5U</t>
  </si>
  <si>
    <t>DAX-Turbo-Call (Vont.), 03/16, 9300 - VS32HR</t>
  </si>
  <si>
    <t>DAX-Turbo-Put (Vont.), 02/16, 10.460 - VS7E8W</t>
  </si>
  <si>
    <t>DAX-Turbo-Put (Vont.), 02/16, 10.350 - VS7G5L</t>
  </si>
  <si>
    <t>DAX-Turbo-Put (Vont.), 02/16, 10.250 - VS7J2X</t>
  </si>
  <si>
    <t>DAX-Turbo-Call (Vont.), 02/16, 9280 - VS64C1</t>
  </si>
  <si>
    <t>S&amp;P 500-Turbo-Call (Vont.), 06/16, 1830 - VS74QG</t>
  </si>
  <si>
    <t>S&amp;P 500-Turbo-Call (Vont.), 06/16, 1750 - VS7LFX</t>
  </si>
  <si>
    <t>S&amp;P 500-Turbo-Call (Vont.), 06/16, 1860 - VS75SB</t>
  </si>
  <si>
    <t>S&amp;P 500-Turbo-Call (Vont.), 06/16, 1860 - VS6E3J</t>
  </si>
  <si>
    <t>SAP-Turbo-Call (Vont.), 06/16, 67,00 - VS51BW</t>
  </si>
  <si>
    <t>RWE-Turbo-Call (Vont.), 06/16, 10,00 - VS7CH4</t>
  </si>
  <si>
    <t>SAP-Turbo-Call (Vont.), 06/16, 66,00 - VS7B0B, halbe Position</t>
  </si>
  <si>
    <t>RWE-Turbo-Call (Vont.), 06/16, 9,00 - VS7CJA</t>
  </si>
  <si>
    <t>SAP-Turbo-Call (Vont.), 06/16, 65,00 - VS7B0A</t>
  </si>
  <si>
    <t>EUR/CHF-Turbo-Call (Vont.), 03/16, 1,0650 - VS6EQE</t>
  </si>
  <si>
    <t>DAX-Turbo-Put (Vont.), 06/16, 9.700- VS8F6F</t>
  </si>
  <si>
    <t>DAX-Turbo-Put (Vont.), 03/16, 9.550 - VS8HE2</t>
  </si>
  <si>
    <t>DAX-Call März/9.800 (Stillhalter)</t>
  </si>
  <si>
    <t>DAX-Turbo-Put (Vont.), 03/16, 9.560 - VS8HE3</t>
  </si>
  <si>
    <t>S&amp;P 500-WAVE -Call (Dt.Bk.), 06/16,  1750 - XM7LRX</t>
  </si>
  <si>
    <t>DAX-Put März/8000 (Stillhalter)</t>
  </si>
  <si>
    <t>DAX-Turbo-Call (Vont.), 03/16, 8770 - VS36DG</t>
  </si>
  <si>
    <t xml:space="preserve">DAX-Call-OS (Soc. Gen.) 3/16, 8.800 - SG7MDN </t>
  </si>
  <si>
    <t>AUD/USD-WAVE-XXL-Call (Dt.Bk.), 0,6645/0,6710 - XM08XE</t>
  </si>
  <si>
    <t>Dt. Bank-Turbo-Call (Co.Bk.) 03/16, 11,50 - CD2S23</t>
  </si>
  <si>
    <t xml:space="preserve">EUR/USD-WAVE-Call (Dt.Bk.), 03/16, 1,0875-DL04P9 </t>
  </si>
  <si>
    <t>Newmont Mining-WAVE-Call (Dt.Bk.), 06/16, 17,00 -DL06G7</t>
  </si>
  <si>
    <t>DAX-Turbo Ultd.-Long (Soc. Gen.) 8763 - SE1CF4 (40 %-Position)</t>
  </si>
  <si>
    <t>Gold WAVE-Call (Dt.Bk.), 0/16, 1090- DL0RPY (halbe Pos.)</t>
  </si>
  <si>
    <t>DAX-Mini-Future Long (Vont.), 8565/8670 - VS8L4J</t>
  </si>
  <si>
    <t>SAP-Turbo-Call (Vont.), 06/16, 61,00 - VS7BZ6</t>
  </si>
  <si>
    <t>Euro Bund-Sprinter open end-Put (Vont.),  167,03 - VS75G3</t>
  </si>
  <si>
    <t>DAX-Sprinter open end-Call (Vont.), 9642 - VT93AS (60 %-Position)</t>
  </si>
  <si>
    <t>DAX-Turbo-Put(Vont.), 03/16, 9.060 - VS8SS7</t>
  </si>
  <si>
    <t>Dt. Telekom-WAVE-Call (Dt.Bk.), 06/16, 13,20 - DL02EK</t>
  </si>
  <si>
    <t>AUD/USD-WAVE-Call (Dt.Bk.), 06/16, 0,6700 - XM9WA8</t>
  </si>
  <si>
    <t xml:space="preserve">EUR/USD-WAVE-Call (Dt.Bk.), 06/16, 1,0700 - XM9KA2 </t>
  </si>
  <si>
    <t>15.+16.02.</t>
  </si>
  <si>
    <t>Gold-WAVE-Call (Dt.Bk.) 06/16, 1140 - DL099N</t>
  </si>
  <si>
    <t>S&amp;P 500-WAVE -Call (Dt.Bk.), 09/16,  1760 - XM9V8G</t>
  </si>
  <si>
    <t>DAX-Turbo-Call (Vont.), 03/16, 8940 - VS8U8Z</t>
  </si>
  <si>
    <t>DAX-Put März/8200 (Stillhalter)</t>
  </si>
  <si>
    <t>DAX-Turbo-Put(Vont.), 03/16, 9.620 - VS8HE9</t>
  </si>
  <si>
    <t>DAX-Call März/9.900 (Stillhalter)</t>
  </si>
  <si>
    <t>Dt. Bk.-Turbo-Put (Vont.), 06/16, 20,00 - VS7ZL0</t>
  </si>
  <si>
    <t>DAX-Turbo-Put (Vont.), 03/16, 9.630 - VS8HFA (60 %-Position)</t>
  </si>
  <si>
    <t>IBEX 35 WAVE-XXL-Put (Dt.Bk.), 9722/9440 - XM98D5</t>
  </si>
  <si>
    <t>DAX-Sprinter open end-Put (Vont.), 9703 - VS8G9M</t>
  </si>
  <si>
    <t>19.+ 23.02.</t>
  </si>
  <si>
    <t>USD/CAD-WAVE-XXL-Put (Dt.Bk.)1,4426/1,4280 - DL040B</t>
  </si>
  <si>
    <t>Spezial-Ecke- Engagements 2016 (ab 24.02.)</t>
  </si>
  <si>
    <t>Rendite  gesamt:</t>
  </si>
  <si>
    <t>DAX-Inline-OS (Soc.Gen.), 04/16,  8.400/10.400 - SE22EJ</t>
  </si>
  <si>
    <t>DAX-Put März/8400 (Stillhalter)</t>
  </si>
  <si>
    <t>Silber-Turbo-Put (Vont.), 06/16, 16,40 - VS698J</t>
  </si>
  <si>
    <t>S&amp;P 500-WAVE -Call (Dt.Bk.), 06/16,  1.840 - DL1PM0</t>
  </si>
  <si>
    <t>DAX-Turbo-Call (Vont.), 03/16, 9.080 - VS8V43</t>
  </si>
  <si>
    <t>Gold-WAVE-Call (Dt.Bk.) 06/16, 1160 - DL1A7S</t>
  </si>
  <si>
    <t>Infineon-WAVE-Put (Dt.Bk.), 06/16, 12,20 - DL0ZUR</t>
  </si>
  <si>
    <t>26. +29.02.</t>
  </si>
  <si>
    <t>26.+29.02</t>
  </si>
  <si>
    <t>DAX-Reverse Bonus-Zt.(G.S.), 04/16,  10.000 - GL6H4P</t>
  </si>
  <si>
    <t>Gold  WAVE-Put (Dt.Bk.), 09/16, 1.305- DL19GJ</t>
  </si>
  <si>
    <t>S&amp;P 500-Turbo-Call (Vont.), 06/16, 1910 - VS82M6</t>
  </si>
  <si>
    <t>Euro Bund-Turbo-Call (Vont.) 5/16, 161,00 - VS82B1</t>
  </si>
  <si>
    <t>EUR/USD-WAVE-Put (Dt.Bk.), 06/16, 1,1225- DL1LQZ</t>
  </si>
  <si>
    <t>DAX-Put April/9000 (Stillhalter)</t>
  </si>
  <si>
    <t>DAX-Call-OS (Vont.) 4/16, 9.600 - VS7Y62</t>
  </si>
  <si>
    <t>GBP/USD-Sprinter o.e.-Put (Vont.) 1,4630 - VS7H05</t>
  </si>
  <si>
    <t>Erdgas-Mini-Fut.-Long (Vont.), 1,329/1,381 - VS64JM</t>
  </si>
  <si>
    <t>Nasdaq 100-WAVE-Put (Dt.Bk.), 04/16, 4.440 - DL092L</t>
  </si>
  <si>
    <t>DAX-Call April/10.400 (Stillhalter)</t>
  </si>
  <si>
    <t>Fresenius-Turbo-Call (Vont.), 06/16, 51,00 - VS7CNM</t>
  </si>
  <si>
    <t>ThyssenKrupp-Turbo-Put (Vont.), 06/16, 18,75 - VS7DFR</t>
  </si>
  <si>
    <t>EUR/USD-WAVE-Put (Dt.Bk.), 06/16, 1,1200- DL1V8Y</t>
  </si>
  <si>
    <t>Silber-WAVE-Put (Dt.Bk.), 06/16, 16,50- XM9UWU</t>
  </si>
  <si>
    <t>USD/JPY-WAVE-Put (Dt.Bk.), 06/16, 117,00 - DL1R82</t>
  </si>
  <si>
    <t>Euro Bund-WAVE-Put (Dt.Bk.), 06/16, 165,00- DL1WHP</t>
  </si>
  <si>
    <t>DAX-Reverse Bonus-Zt.(G.S.), 05/16,  10.400 - GL6H63</t>
  </si>
  <si>
    <t>DAX-Turbo-Put (Vont.), 03/16, 9.920 - VS7X89</t>
  </si>
  <si>
    <t>DAX-Call April/10.600 (Stillhalter)</t>
  </si>
  <si>
    <t>USD/CAD-WAVE-Call (Dt.Bk.), 06/16, 1,2800 -XM92CN</t>
  </si>
  <si>
    <t>TecDAX-WAVE-Put (Dt.Bk.), 06/16, 1760 - DL0DFF</t>
  </si>
  <si>
    <t>15.+ 16.03.</t>
  </si>
  <si>
    <t>Gold o. e. Turbo-Short (SocGen), 1316/1290-SE3UZF</t>
  </si>
  <si>
    <t>EUR/USD-WAVE-Call (Dt.Bk.), 06/16, 1,0825 - DL2JSU</t>
  </si>
  <si>
    <t>Euro Bund-Turbo-Put (Vont.) 6/16, 165,00 - VS8S4U</t>
  </si>
  <si>
    <t>Bayer-Mini-Future Short (Vont.), 110,19/104,83 - VS8BEM</t>
  </si>
  <si>
    <t>DAX-Turbo-Put (Vont.), 04/16, 10.120 - VS7QEG</t>
  </si>
  <si>
    <t>DAX-Turbo-Put (Vont.), 04/16, 10.240 - VS7QEP</t>
  </si>
  <si>
    <t>S&amp;P 500-WAVE -Call (Dt.Bk.), 09/16,  1.940 - DL2AU4</t>
  </si>
  <si>
    <t>DAX-Put April/9400 (Stillhalter)</t>
  </si>
  <si>
    <t xml:space="preserve">DAX-Call-OS (Vont.) 4/16, 9.900 - VS631Z </t>
  </si>
  <si>
    <t>Amazon WAVE-XXL-Put (Dt.Bk.), 628/597 - DL04A2</t>
  </si>
  <si>
    <t>DAX-Reverse Bonus-Zt.(G.S.), 05/16,  10.600 - GL6YUR</t>
  </si>
  <si>
    <t>Eurostoxx50-WAVE-Put (Dt.Bk.), 04/16, 3,140 - DL2AUR</t>
  </si>
  <si>
    <t>DAX-Turbo-Put (Vont.), 04/16, 10.230 - VS7QEN</t>
  </si>
  <si>
    <t>DAX-Call April/10.400 (Stillhalter) (1/2 Positon)</t>
  </si>
  <si>
    <t>DAX-Turbo-Put (Vont.), 04/16, 10.120 - VS7V27 (1/2 Position)</t>
  </si>
  <si>
    <t>EUR/JPY-WAVE-Call (Dt.Bk.), 12/16, 120,50- DL10HY</t>
  </si>
  <si>
    <t>DAX-Turbo-Call (Vont.), 04/16, 9.760 - VS9GPL</t>
  </si>
  <si>
    <t>Dow Jones-WAVE-Call (Dt.Bk.), 09/16, 17.200 - DL2UJP</t>
  </si>
  <si>
    <t>Euro Bund-open end-Turbo-Put (Soc. Gen.) 163,89/163,15 - SE340T</t>
  </si>
  <si>
    <t>WTI Crude Oil-Inline-OS (Soc.Gen.), 06/16, 26/46 - SE3P5E</t>
  </si>
  <si>
    <t>US T-Bond-open end-Turbo-Put (Soc. Gen.)166,73/165,16-SE32LG</t>
  </si>
  <si>
    <t>Gold Ultd.-Turbo-Long (Soc. Gen.) 1138 - SE3L1T (1/2 Pos.)</t>
  </si>
  <si>
    <t>Münch. Rück-Turbo-Put (Vont.), 06/16, 188 - VS7BTE</t>
  </si>
  <si>
    <t>DAX-Turbo-Call (Vont.), 04/16, 9.750 - VS9DSM</t>
  </si>
  <si>
    <t>USD/JPY-WAVE-Call (Dt.Bk.), 12/16, 109,50- DL10NG</t>
  </si>
  <si>
    <t>DAX-Put-OS (Vont.) 4/16, 9.900 - VS6TWU</t>
  </si>
  <si>
    <t>Bayer-Turbo-Put (Vont.), 06/16, 109,00 - VS7RKC</t>
  </si>
  <si>
    <t>Silber-Turbo-Put (Vont.), 06/16, 15,80- VS9J9B</t>
  </si>
  <si>
    <t>Fresenius-WAVE-Call (Dt.Bk.) 12/16, 56,00- DL2WCZ</t>
  </si>
  <si>
    <t>Vonovia-WAVE-XXL-Call (DBK) 27,04/28,35 - DL2JYW</t>
  </si>
  <si>
    <t>$-Index-Turbo-BEST-Put (Co. Bk.), 104,35 - CR8XZ0</t>
  </si>
  <si>
    <t>Bayer-Sprinter o.e.-Put (Vont.), 107,60 - VS7P55</t>
  </si>
  <si>
    <t>DAX-Call Mai/10.600 (Stillhalter)</t>
  </si>
  <si>
    <t>DAX-Turbo-Put (Vont.), 05/16, 10.070 - VS9L1S</t>
  </si>
  <si>
    <t>04.+05.04</t>
  </si>
  <si>
    <t xml:space="preserve">Gold WAVE-XXL-Call (Dt.Bk.) 1137/1169  - DL1B0Q </t>
  </si>
  <si>
    <t>DAX-Put Mai/9000 (Stillhalter)</t>
  </si>
  <si>
    <t>S&amp;P 500-WAVE -Call (Dt.Bk.), 07/16,  1.990 - DL29TY</t>
  </si>
  <si>
    <t>DAX-Turbo-Call (Vont.), 05/16, 9.370 - VS87SP</t>
  </si>
  <si>
    <t>DAX-Turbo-Put (Soc.Gen.), 06/16, 10.040 - SE4BHU</t>
  </si>
  <si>
    <t>Henkel Vz. Turbo-Ultd.-Long (Soc.Gen.), 90,75 - SE3UQT</t>
  </si>
  <si>
    <t>DAX-Call Mai/10.400 (Stillhalter)</t>
  </si>
  <si>
    <t>Nikkei-WAVE-Put (Dt.Bk.), 09/16, 17.200- DL205N</t>
  </si>
  <si>
    <t>Gold WAVE-Call (Dt.Bk.) 09/16, 1200  - DL1V4B</t>
  </si>
  <si>
    <t>S&amp;P 500-WAVE-Put (Dt.Bk.), 07/16, 2120- DL29U7</t>
  </si>
  <si>
    <t>DAX-Turbo-Long (Soc. Gen.) 05/16, 9.470 - SE3224</t>
  </si>
  <si>
    <t>Commerzbank-Turbo-Call (Vont.), 06/16, 6,50 - VS8TX2</t>
  </si>
  <si>
    <t>Nasdaq 100-WAVE-Put (Dt.Bk.), 07/16, 4.640 - DL29T0</t>
  </si>
  <si>
    <t>DAX-Turbo-Put (Vont.), 05/16, 9830 - VS9W0E</t>
  </si>
  <si>
    <t>DAX-Turbo-Long (Soc.Gen.), 06/16, 10.040 - SE4DRA</t>
  </si>
  <si>
    <t>MDAX-WAVE-XXL-Call (DBK) 18974/19550 - DL2KRB</t>
  </si>
  <si>
    <t>DAX-Put Mai/9200 (Stillhalter)</t>
  </si>
  <si>
    <t>DAX-Turbo-Call (Vont.), 05/16, 9.520 - VS9YTN</t>
  </si>
  <si>
    <t>DAX-Put Mai/9400 (Stillhalter) (1/2 Positon)</t>
  </si>
  <si>
    <t>DAX-Turbo-Call (Vont.), 05/16, 9640 - VS9Z9S (1/2 Position)</t>
  </si>
  <si>
    <t>BMW open end-Turbo-Long (Soc.Gen.), 70,43/73,95 - SE4HAD</t>
  </si>
  <si>
    <t>GBP/USD-open end Turbo-Long (Soc.Gen.), 1,36/1,38 - SE3U0E</t>
  </si>
  <si>
    <t>DAX-Bonus-Zt.(G.S.), 07/16,  9.200 - GL726D</t>
  </si>
  <si>
    <t>US T-Bond-open end-Turbo-Put (Soc.Gen.)170,75/169,08-SE1WWF</t>
  </si>
  <si>
    <t>DAX-Turbo-Call (Vont.), 05/16, 9.750 - VS9072</t>
  </si>
  <si>
    <t>DAX-Put Mai/9400 (Stillhalter)</t>
  </si>
  <si>
    <t>DAX-Call-OS (Dt.Bk.) 5/16, 10.100 - DT5L4P</t>
  </si>
  <si>
    <t>BASF-WAVE-Call (Dt.Bk.), 06/16, 63,00 - DL3GTV</t>
  </si>
  <si>
    <t>Crude Oil open end-Turbo-Long (Soc.Gen.), 35,90 - SE31X6</t>
  </si>
  <si>
    <t>DAX-WAVE-Ultd.-Call (Dt.Bk.), 9.990 - DL3MR8</t>
  </si>
  <si>
    <t>DAX-Call Mai/10.800 (Stillhalter)</t>
  </si>
  <si>
    <t>DAX-Turbo-Put (Vont.), 05/16, 10.530 - VS7FBR</t>
  </si>
  <si>
    <t>Commerzbank-Turbo-Call (Vont.), 09/16, 7,00 - VS9RQ0</t>
  </si>
  <si>
    <t>DAX-Put Mai/9800 (Stillhalter)</t>
  </si>
  <si>
    <t>DAX-Call-OS (Dt.Bk.) 5/16, 10.400 - DT5L4S</t>
  </si>
  <si>
    <t>Eurostoxx 50-WAVE-Call (Dt.Bk.), 07/16, 2840 - DL29V5</t>
  </si>
  <si>
    <t>Newmont Mining-Turbo-Call (Vont.), 09/16, 26,00 -VS9QV2</t>
  </si>
  <si>
    <t>BMW-WAVE-Call (Dt.Bk.), 06/16, 75,00 - DL3GU9</t>
  </si>
  <si>
    <t>EUR/AUD-WAVE-XXL-Put (Dt.Bk.) 1,5150/1,5000 - DL3GFW</t>
  </si>
  <si>
    <t>DAX-Turbo-Call (Vont.), 05/16, 10.060 - VS93P8</t>
  </si>
  <si>
    <t>DAX-Put Mai/9600 (Stillhalter)</t>
  </si>
  <si>
    <t>USD/JPY-WAVE-Call (Dt.Bk.), 06/16, 106,50 - DL3GFW</t>
  </si>
  <si>
    <t>DAX-Call-OS (Vont.) 6/16, 10.200 - VS34RK</t>
  </si>
  <si>
    <t>Gold-Turbo-Ultd.-Short (Soc.Gen.), 1.302,88 - SG5B96</t>
  </si>
  <si>
    <t>RWE-Sprinter o.e.-Call (Vont.), 11,26 - VS9ZLQ</t>
  </si>
  <si>
    <t>S&amp;P 500-Turbo-Call (Vont.), 06/16, 2040- VS90QX</t>
  </si>
  <si>
    <t>US T-Bond-open end-Turbo-Put (Soc.Gen.)167,97/166,29 - SE4L2N</t>
  </si>
  <si>
    <t>DAX-Turbo-Call (Vont.), 05/16, 10.080 - VS93QA</t>
  </si>
  <si>
    <t>Nikkei-WAVE-Call (Dt.Bk.), 09/16, 15200 - DL1PKP</t>
  </si>
  <si>
    <t>Hebelprodukt/Optionsschein/Zertifikat o.ä.</t>
  </si>
  <si>
    <t>DAX-WAVE-Put (Dt.Bk.), 05/16, 10.400 - DL3V7Z</t>
  </si>
  <si>
    <t>Gold WAVE-Call (Dt.Bk.) 07/16, 1200  - DL3X7B</t>
  </si>
  <si>
    <t>DAX-Put-OS (Dt.Bk..) 5/16, 9.800 - DT5MM0</t>
  </si>
  <si>
    <t>DAX-Put-OS (Vont.) 5/16, 10.200 - VS7DVJ</t>
  </si>
  <si>
    <t>DAX-Call Mai/10.500 (Stillhalter)</t>
  </si>
  <si>
    <t>EUR/USD-WAVE-Call (Dt.Bk.), 06/16, 1,1000- DL2HZF</t>
  </si>
  <si>
    <t>BASF-WAVE-Call (Dt.Bk.), 12/16, 61,00- DL2NUW</t>
  </si>
  <si>
    <t>AUD/USD-WAVE-Call (Dt.Bk.), 12/16, 0,7200- DL2DFX</t>
  </si>
  <si>
    <t>S&amp;P 500-WAVE-Call (Dt.Bk.), 09/16, 2020 - DL2UKJ</t>
  </si>
  <si>
    <t>DAX-Turbo-Long (Soc. Gen.) 09/16, 9.790 - SE4K2E</t>
  </si>
  <si>
    <t>EUR/USD-WAVE-Put (Dt.Bk.), 09/16, 1,1700 - XM9UTW</t>
  </si>
  <si>
    <t>DAX-Turbo-Call (Vont.), 06/16, 9.720 - VS904B</t>
  </si>
  <si>
    <t>DAX-Turbo-Call (Vont.), 06/16, 9.960 - VS93MU</t>
  </si>
  <si>
    <t>US T-Bond-open end-Turbo-Put (Soc.Gen.)170,50/169,08-SE1WWF</t>
  </si>
  <si>
    <t>DAX-Put Juni/9400 (Stillhalter)</t>
  </si>
  <si>
    <t>DAX-Turbo-Call (Vont.), 06/16, 9.780 - VN1E5P</t>
  </si>
  <si>
    <t>Lufthansa-Turbo-Call (Vont.), 09/16, 12,00 - VS9R3W</t>
  </si>
  <si>
    <t>DAX-Turbo-Call (Vont.), 06/16, 9.830 - VN1F1Z</t>
  </si>
  <si>
    <t>EUR/JPY-WAVE-Call (Dt.Bk.), 12/16, 119,00 - DL10HV</t>
  </si>
  <si>
    <t>MDAX-WAVE-Call (Dt.Bk.), 09/16, 19.400 - DL2KGR</t>
  </si>
  <si>
    <t>DAX-Call Juni/10.400 (Stillhalter)</t>
  </si>
  <si>
    <t>DAX-WAVE-Put (Dt.Bk.), 06/16, 10.225 - DL32X9</t>
  </si>
  <si>
    <t>S&amp;P 500-WAVE-Call (Dt.Bk.), 09/16, 2.000 - DL2MZ4</t>
  </si>
  <si>
    <t>DAX-WAVE-Put (Dt.Bk.), 06/16, 10.150 - DL31FU</t>
  </si>
  <si>
    <t>DAX-Turbo-Call (Vont.), 06/16, 9.820 - VN1F1Y</t>
  </si>
  <si>
    <t>DAX-WAVE-Call (Dt.Bk.), 09/16, 9.650 - DL3FA2</t>
  </si>
  <si>
    <t>Gold-WAVE-Put (Dt.Bk.), 09/16, 1.330- DL08LM</t>
  </si>
  <si>
    <t>DAX-Put Juni/9600 (Stillhalter)</t>
  </si>
  <si>
    <t>DAX-Put-OS (Vont.) 5/16, 9.900 - VS7DVF</t>
  </si>
  <si>
    <t>VW Vz.-Turbo-Call (Vont.), 09/16, 118,00 - VN1FTS</t>
  </si>
  <si>
    <t>DAX-Bonus-Zt.(Hypovereinsbk.), 07/16,  9.400 - HU4RCN</t>
  </si>
  <si>
    <t>DAX-Call Juni/10.600 (Stillhalter)</t>
  </si>
  <si>
    <t>DAX-Turbo-Put (Vont.), 06/16, 10.090 - VN1G36</t>
  </si>
  <si>
    <t>USD/CAD-WAVE-Ultd.-Call (Dt.Bk.), 1,2308 - XM0CEB</t>
  </si>
  <si>
    <t>Estoxx 50-WAVE-Put (Dt.Bk.), 06/16, 3040 - DL337Z</t>
  </si>
  <si>
    <t>Platin-Turbo-Ultd.-Short (Soc.Gen.), 1.128,15 - SE4WG7</t>
  </si>
  <si>
    <t>SMI-WAVE-XXL-Call (DBK) 7388/7540 - DL3CX6</t>
  </si>
  <si>
    <t>DAX-WAVE-Call (Dt.Bk.), 09/16, 9.525 - DL3D6Q</t>
  </si>
  <si>
    <t>USD/JPY-WAVE-Call (Dt.Bk.), 06/16, 105,00 - XM9URN</t>
  </si>
  <si>
    <t>US T-Bond-open end-Turbo-Put (Soc.G.)170,90/169,23 - SG2756</t>
  </si>
  <si>
    <t>Deutsche Bank-Bonus-Zt.(HSBC), 08/16,  13,00 - TD4AR2</t>
  </si>
  <si>
    <t>$-Index-Turbo-BEST-Call (Co. Bk.), 90,36  CR3WY6</t>
  </si>
  <si>
    <t>DAX-Turbo-Call (Vont.), 06/16, 9.640 - VS9Z7J</t>
  </si>
  <si>
    <t>DAX-Turbo-Put (Vont.), 06/16, 9.990 - VN1KQV</t>
  </si>
  <si>
    <t>DAX-WAVE-Call (Dt.Bk.), 10/16, 9.600 - DL4M37</t>
  </si>
  <si>
    <t>SAP-Mini-Fut-Long (G.S.), 61,70/66,00 - GL8J0N</t>
  </si>
  <si>
    <t>US T-Bond-open end-Turbo-Put (Soc.G.)170,32/168,71 - SE1WWF</t>
  </si>
  <si>
    <t>Nasdaq 100-WAVE-Call (Dt.Bk.), 08/16, 4.220 - DL3038</t>
  </si>
  <si>
    <t>AUD/JPY-WAVE-XXL-Call (Dt.Bk.), 73,93/77,70 - DX2EBT</t>
  </si>
  <si>
    <t>DAX-WAVE-Call (Dt.Bk.), 10/16, 9.850 - DL4P8Z</t>
  </si>
  <si>
    <t>DAX-Put Juni/9800 (Stillhalter)</t>
  </si>
  <si>
    <t>DAX-Turbo-Call (Vont.), 06/16, 10.040 - VN1NJJ</t>
  </si>
  <si>
    <t>DAX-Bonus-Zt.(Hypovereinsbk.), 07/16,  9.800 - HU4064</t>
  </si>
  <si>
    <t>Gold-WAVE-Call (Dt.Bk.), 09/16, 1.115 - DL03BC (1/2 Position)</t>
  </si>
  <si>
    <t>EUR/GBP-Turbo-Put (Vont.), 12/16, 0,8000 - VS90HZ</t>
  </si>
  <si>
    <t>EUR/GBP-Turbo-Put (Vont.), 12/16, 0,8205 - VS9MLH</t>
  </si>
  <si>
    <t>EUR/USD-WAVE-Put (Dt.Bk.), 12/16, 1,1625 - DL2JUG</t>
  </si>
  <si>
    <t>BASF-Turbo-Call (Vont.), 09/16, 62,00 - VS9ZLL</t>
  </si>
  <si>
    <t>DAX-Put Juli/9600 (Stillhalter)</t>
  </si>
  <si>
    <t>DAX-Turbo-Call (G.S..), 06/16, 9.990 - GL8QLX</t>
  </si>
  <si>
    <t>Gold-WAVE-Call (Dt.Bk.), 12/16, 1.170 - DL10RS (1/2 Position)</t>
  </si>
  <si>
    <t>Fresenius-Bonus-Zt. (BNP) 09/16,  62,00 - PB6LVM</t>
  </si>
  <si>
    <t>DAX-Turbo-Call (G.S..), 07/16, 10.065 - GL82MT</t>
  </si>
  <si>
    <t>DAX-Put Juli/9800 (Stillhalter)</t>
  </si>
  <si>
    <t>S&amp;P 500-WAVE -Call (Dt.Bk.), 09/16,  2050 - DL4Q7W</t>
  </si>
  <si>
    <t>Silber-open end-Turbo-Long (Soc.Gen.) 15,15/15,90-SE5AX5</t>
  </si>
  <si>
    <t>DAX-Put-OS (Vont.) 6/16, 10.300 - VS7D7S</t>
  </si>
  <si>
    <t>MDAX-WAVE-Call (Dt.Bk.), 10/16, 19.600 - DL4LHP</t>
  </si>
  <si>
    <t>DAX-WAVE-Call (Dt.Bk.), 12/16, 9.625 - DL3F9W</t>
  </si>
  <si>
    <t>SAP-Turbo-Call (Vont.), 09/16, 64,00 - VS9Q2U</t>
  </si>
  <si>
    <t>DAX-Put Juli/9400 (Stillhalter)</t>
  </si>
  <si>
    <t>DAX-Turbo-Call (Vont.), 07/16, 9.880 - VN1NQQ</t>
  </si>
  <si>
    <t>Hang Seng-WAVE-Call (Dt.Bk.), 09/16, 18.250 - DL1J10</t>
  </si>
  <si>
    <t>Nasdaq 100-WAVE-Call (Dt.Bk.), 08/16, 4.300 - DL4LKA</t>
  </si>
  <si>
    <t>DAX-Turbo-Call (Vont.), 07/16, 9.540 - VS9Z9V</t>
  </si>
  <si>
    <t>EUR/CHF-Mini-Fut-Long (Vont.), 1,0562/1,0708 - VS2NPZ</t>
  </si>
  <si>
    <t>Platin-Open end Turbo-Long (Soc.Gen.), 874/916 - SE3PJD</t>
  </si>
  <si>
    <t>DAX-Put Juli/9000 (Stillhalter)</t>
  </si>
  <si>
    <t>DAX-Turbo-Call (Vont.), 07/16, 9.380 - VS87VQ</t>
  </si>
  <si>
    <t>DAX-Bonus-Zt.(Hypovereinsbk.), 07/16,  9.000 - HU4RCC</t>
  </si>
  <si>
    <t>Nasdaq 100-WAVE -Call (Dt.Bk.), 08/16,  4200 - DL3XBF</t>
  </si>
  <si>
    <t>Crude Oil Turbo Ultd.-Long (Soc.Gen.), 41,80 - SE4L26</t>
  </si>
  <si>
    <t>EUR/USD-Turbo-Bear (Hyp.V.), 09/16, 1,1450- HU4UJX</t>
  </si>
  <si>
    <t>Fresenius-Turbo-Call (Vont.), 09/16, 57,00 - VS9TL0</t>
  </si>
  <si>
    <t>DAX-Turbo-Call (Vont.), 07/16, 9.180 - VS87U4</t>
  </si>
  <si>
    <t>Gold open end-Turbo-Short (G.S.), 1395 - GL7XZF</t>
  </si>
  <si>
    <t>AUD/JPY-WAVE-XXL-Call (Dt.Bk.), 70,92/71,60 - DX2EBL</t>
  </si>
  <si>
    <t>DAX-Call Juli/10.000 (Stillhalter)</t>
  </si>
  <si>
    <t>DAX-Turbo-Put (Vont.), 07/16, 9.810 - VN2AXR</t>
  </si>
  <si>
    <t xml:space="preserve">DAX-Turbo-Put (Vont.), 07/16, 9.640 - VN2AW8 </t>
  </si>
  <si>
    <t>E.On-Bonus-Zt.(Hypovereinsbk.), 09/16,  8,00 - HU41NX</t>
  </si>
  <si>
    <t>HSCE-Ultd. Turbo-Call (Co. Bk.), 7044/7222 - CK4Q0W</t>
  </si>
  <si>
    <t>Allianz-Turbo-Put (Vont.), 09/16, 136,00 - VN197M</t>
  </si>
  <si>
    <t>DAX-Inline-OS (Soc.Gen.), 08/16,  9200/10600 - SE47AL</t>
  </si>
  <si>
    <r>
      <t xml:space="preserve">Kupfer-Ultd.Turbo-Long (BNP)1,09070-PB58R0 </t>
    </r>
    <r>
      <rPr>
        <b/>
        <sz val="10"/>
        <rFont val="Arial"/>
        <family val="2"/>
      </rPr>
      <t>(Teilverk. 1/2 Pos.)</t>
    </r>
  </si>
  <si>
    <r>
      <t xml:space="preserve">Gold-WAVE-Call (Dt.Bk.), 09/16, 1.295 - DL5CVT </t>
    </r>
    <r>
      <rPr>
        <b/>
        <sz val="10"/>
        <rFont val="Arial"/>
        <family val="2"/>
      </rPr>
      <t>(1/2 Pos.)</t>
    </r>
  </si>
  <si>
    <t>EUR/AUD-WAVE-XXL-Put (DBK) 1,5352/1,5200 - DL5CA1</t>
  </si>
  <si>
    <t>DAX-Turbo-Put (Vont.), 08/16, 9.890 - VN2A89</t>
  </si>
  <si>
    <r>
      <t>Kupfer-Ultd.Turbo-Long (BNP)1,09070 - PB58R0</t>
    </r>
    <r>
      <rPr>
        <b/>
        <sz val="10"/>
        <rFont val="Arial"/>
        <family val="2"/>
      </rPr>
      <t xml:space="preserve"> (1/2 Position)</t>
    </r>
  </si>
  <si>
    <r>
      <t xml:space="preserve">Kupfer-Ultd. Turbo-Long (Vont.), 2,0320 - VN16KA </t>
    </r>
    <r>
      <rPr>
        <b/>
        <sz val="10"/>
        <rFont val="Arial"/>
        <family val="2"/>
      </rPr>
      <t xml:space="preserve"> (1/2 Position)</t>
    </r>
  </si>
  <si>
    <t>Estoxx 50-WAVE-Put (Dt.Bk.), 09/16, 2940 - DL5BXY</t>
  </si>
  <si>
    <t>Silber-Turbo-Call (Vont.), 09/16, 17,00 - VN1ZGP</t>
  </si>
  <si>
    <t>DAX-Turbo-Call (Vont.), 08/16, 9.350 - VN2AYL</t>
  </si>
  <si>
    <t>Nasdaq 100-Turbo-Call (Vont.), 09/16, 4240 - VN2CTS</t>
  </si>
  <si>
    <t>DAX-Turbo-Call (Vont.), 08/16, 9.280 - VN2AYD</t>
  </si>
  <si>
    <t>AUD/JPY-WAVE-XXL-Call (DBK) 70,94/71,60 - DX2EBL</t>
  </si>
  <si>
    <t>WTI Crude Oil open end-Turbo-Call (Soc.Gen.),43,55/44,79-SE41DR</t>
  </si>
  <si>
    <t>Allianz-Turbo-Put (Vont.), 09/16, 128,00 - VN2RQ9</t>
  </si>
  <si>
    <t>Amazon-Turbo-Call (Vont.), 09/16, 680,00 - VN1GVH</t>
  </si>
  <si>
    <r>
      <t>EUR/CAD-WAVE-XXL-Put (Dt.Bk.)1,4738/1,4600-DL5CA2</t>
    </r>
    <r>
      <rPr>
        <b/>
        <sz val="10"/>
        <rFont val="Arial"/>
        <family val="2"/>
      </rPr>
      <t>(1/2 Pos.)</t>
    </r>
  </si>
  <si>
    <t>Silber-WAVE-XXL-Call (DBK) 16,40/17,20 - DL5D1R</t>
  </si>
  <si>
    <t>DAX-WAVE-Call (Dt.Bk.), 08/16, 9.500 - DL5VVP</t>
  </si>
  <si>
    <t>EUR/JPY-WAVE-XXL-Call (DBK) 109,54/110,50 - DL5CSR</t>
  </si>
  <si>
    <t>Facebook-Turbo-Call (Vont.), 09/16, 101,00 - VS9TNL</t>
  </si>
  <si>
    <t>DAX-Turbo-Put (Vont.), 08/16, 10.010 - VN2A7P</t>
  </si>
  <si>
    <t>EUR/USD-WAVE-Call (Dt.Bk.), 08/16, 1,0775- DL4MVG</t>
  </si>
  <si>
    <t>05.+ 12.07.</t>
  </si>
  <si>
    <t xml:space="preserve">USD/CAD-WAVE-XXL-Put (Dt.Bk.)1,3523/1,3400-DL2U72 </t>
  </si>
  <si>
    <t>Gold-WAVE-Put (Dt.Bk.), 12/16, 1.435 - DL5MZP</t>
  </si>
  <si>
    <t>AUD/JPY-WAVE-XXL-Call (DBK) 75,25/76,00 - DL5W6R</t>
  </si>
  <si>
    <t>DAX-Turbo-Call (Vont.), 08/16, 9.720 - VN2W07</t>
  </si>
  <si>
    <t>DAX-Put Juli/9.200 (Stillhalter)</t>
  </si>
  <si>
    <t>DAX-Put Aug./9.200 (Stillhalter)</t>
  </si>
  <si>
    <t>DAX-Put Aug./9.400 (Stillhalter)</t>
  </si>
  <si>
    <t>Kupfer-Mini-Fut.-Long (Vont.), 2,0230/2,0810 - VN17N5</t>
  </si>
  <si>
    <t>DAX-Turbo-Call (Vont.), 08/16, 9.870 - VN2XSC</t>
  </si>
  <si>
    <t>VW Vz.-Turbo-Put (Vont.), 09/16, 126 - VN2ALR</t>
  </si>
  <si>
    <t>ThyssenKrupp-Reverse Bonus-Zt.(G.S.), 08/16, 21,50 - GL87WE</t>
  </si>
  <si>
    <t>EUR/USD-Turbo-Call (Vont.), 09/16, 1,0800- VS766E</t>
  </si>
  <si>
    <t>DAX-Turbo-Put (Vont.), 08/16, 10.290 - VN2PN8</t>
  </si>
  <si>
    <t>DAX-Call Aug./10.400 (Stillhalter)</t>
  </si>
  <si>
    <t>DAX-Turbo-Call (Vont.), 09/16, 9620 - VN2UHA</t>
  </si>
  <si>
    <t>AUD/USD-WAVE-Call (Dt.Bk.), 12/16, 0,7000 - DL10AC</t>
  </si>
  <si>
    <t>DAX-Turbo-Put (Vont.), 08/16, 10.220 - VN2PN1</t>
  </si>
  <si>
    <r>
      <t xml:space="preserve">S&amp;P 500-WAVE-Call (Dt.Bk.) 2060 - DL5S5F </t>
    </r>
    <r>
      <rPr>
        <b/>
        <sz val="10"/>
        <rFont val="Arial"/>
        <family val="2"/>
      </rPr>
      <t>(1/2 Pos.)</t>
    </r>
  </si>
  <si>
    <t>S&amp;P 500-Turbo-Call (Vont), 09/16,  1880 - VS9P86</t>
  </si>
  <si>
    <t>Nasdaq 100-WAVE -Call (Dt.Bk), 09/16,  4460 - DL5XM5</t>
  </si>
  <si>
    <t>DAX-Turbo-Call (Vont.), 08/16, 9.840 - VN2W1K</t>
  </si>
  <si>
    <t>DAX-Put Aug./9.600 (Stillhalter)</t>
  </si>
  <si>
    <t>DAX-Put Aug./9.800 (Stillhalter)</t>
  </si>
  <si>
    <t>DAX-Turbo-Call (Vont.), 08/16, 9.920 - VN2Y0M</t>
  </si>
  <si>
    <t>Microsoft-WAVE-XXL-Put (DBK) 63,26/60,15 - DL3U20</t>
  </si>
  <si>
    <t>ThyssenKrupp-Reverse Bonus-Zt.(G.S.), 09/16, 21,00 - GL8GN6</t>
  </si>
  <si>
    <t>DAX-Reverse Bonus-Zt.(G.S.), 08/16,  10.400 - GL9HG3</t>
  </si>
  <si>
    <t>USD/CAD-WAVE-XXL-Call (Dt.Bk.)1,2701/1,2820-DL5C9D</t>
  </si>
  <si>
    <t>EUR/USD-WAVE-Put (Dt.Bk.), 12/16, 1,1325- DL5C4W</t>
  </si>
  <si>
    <t>DAX-Put-OS (Vont.) 8/16, 10.100 - VS90Q7</t>
  </si>
  <si>
    <t>DAX-Call Aug./10.500 (Stillhalter)</t>
  </si>
  <si>
    <t>Gold-WAVE-Put (Dt.Bk.), 03/17, 1.350 - DL5C9D</t>
  </si>
  <si>
    <t>BASF Bonus-Zertifikat (G.S.), 09/16,  66,00 - GL91HE</t>
  </si>
  <si>
    <t>DAX-Call Aug./10.800 (Stillhalter)</t>
  </si>
  <si>
    <t>DAX-Turbo-Put (Vont.), 08/16, 10.520 - VS9SR0</t>
  </si>
  <si>
    <t>USD/JPY-WAVE-Call (Dt.Bk.), 09/16, 96,50- DL5CNN</t>
  </si>
  <si>
    <t xml:space="preserve">US T-Bond-open end-Turbo-Put (Soc.G.)179,97/178,25 -SE5XF7 </t>
  </si>
  <si>
    <t>Gold-WAVE-Call (Dt.Bk.), 10/16, 1.280 - DL57RD</t>
  </si>
  <si>
    <t>IBEX-open end-Turbo-Put (Soc. Gen.) 9.059/8.792 - SE5RAW</t>
  </si>
  <si>
    <t>Infineon-Turbo-Call (Vont.), 09/16, 12,00 - VN2SNS</t>
  </si>
  <si>
    <t>US T-Bond-open end-Turbo-Put (Soc.G.)177,77/176,21 -SE52CL</t>
  </si>
  <si>
    <t>DAX-Turbo-Call (Vont.), 08/16, 10.000- VN20SB</t>
  </si>
  <si>
    <t>SAP-open end-Turbo-Long (Soc.G.)70,20/73,65 -SE57Z7</t>
  </si>
  <si>
    <t>Euro Bund-Turbo-Put (Vont.) 09/16, 168,90 - VN16X7</t>
  </si>
  <si>
    <t>02.+ 03.08.</t>
  </si>
  <si>
    <t>MDAX-WAVE-XXL-Call (Dt.Bk.), 19.544/20.100 - DL5XTR</t>
  </si>
  <si>
    <t>EUR/GBP-WAVE-Put (Dt.Bk.), 12/16, 0,8800 - DL10H5</t>
  </si>
  <si>
    <t>DAX-Turbo-Call (Vont.), 08/16, 9.940- VN20SD</t>
  </si>
  <si>
    <t>US T-Bond-open end-Turbo-Put (Soc.G.)177,75/175,98 -SE52CL</t>
  </si>
  <si>
    <t>EUR/USD-WAVE-Put (Dt.Bk.), 10/16, 1,1425- DL57WQ</t>
  </si>
  <si>
    <t>DAX-Turbo-Put (Vont.), 09/16, 10.400 - VN28X6</t>
  </si>
  <si>
    <t>DAX-Call-OS (Vont.) 8/16, 10.200 - VS9QH2</t>
  </si>
  <si>
    <t>Continental-Turbo-Call (Vont.), 09/16, 175,00 - VN2XGZ</t>
  </si>
  <si>
    <t>Kupfer-Mini-Fut.-Long (Vont.), 1,9320/1,9890 - VN16JK</t>
  </si>
  <si>
    <t>DAX-Call-OS (Vont.) 8/16, 10.500 - VS9QH5</t>
  </si>
  <si>
    <t>DAX-Put Sept./10.000 (Stillhalter)</t>
  </si>
  <si>
    <t>DAX-Put Sept./9.600 (Stillhalter)</t>
  </si>
  <si>
    <t>DAX-Turbo-Call (Vont.), 09/16, 10.400- VN3DAT</t>
  </si>
  <si>
    <t>Gold-WAVE-Call (Dt.Bk.), 11/16, 1.280 - DL5CVH</t>
  </si>
  <si>
    <t>Silber-WAVE-Call (Dt.Bk.), 12/16, 18,75- DL5QUQ</t>
  </si>
  <si>
    <t>DAX-Call Sept./11.200 (Stillhalter)</t>
  </si>
  <si>
    <t>DAX-Turbo-Put (Vont.), 09/16, 10.840 - VS76C3</t>
  </si>
  <si>
    <t>Gold-WAVE-Put (Dt.Bk.), 12/16, 1.405 - DL5S0M</t>
  </si>
  <si>
    <t>S&amp;P 500-WAVE-Put (Dt.Bk.), 10/16, 2220 - DL4LM4</t>
  </si>
  <si>
    <t>AUD/USD-WAVE-Call (Dt.Bk.), 12/16, 0,7300 - DL5C46</t>
  </si>
  <si>
    <t>DAX-Call-OS (Vont.) 8/16, 10.700 - VS9QH7</t>
  </si>
  <si>
    <t>Daimler-Turbo-Call (Vont.), 12/16, 54,00 - VN2T19</t>
  </si>
  <si>
    <t>DAX-Put-OS (Vont.) 28.08.16, 10.800 - VN3CW8</t>
  </si>
  <si>
    <t>HSCE-WAVE-Call (Dt.Bk.), 09/16, 7.400 - DL1HZJ</t>
  </si>
  <si>
    <t>DAX-Put-OS (Vont.), 05/16, 9.600- VS7DVC (Special)</t>
  </si>
  <si>
    <t>GBP/USD-WAVE-Call (Dt.Bk.), 12/16, 1,2600 - DL10LB</t>
  </si>
  <si>
    <t>DAX-Call Sept./11.000 (Stillhalter)</t>
  </si>
  <si>
    <t>DAX-Put-OS (Vont.) 16.09.16, 10.700 - VS9422</t>
  </si>
  <si>
    <t>BASF-Turbo-Call (Vont.), 09/16, 65,00 - VN2ABG</t>
  </si>
  <si>
    <t>Silber-WAVE-Put (Dt.Bk.), 10/16, 21,00- DL57Q8</t>
  </si>
  <si>
    <t>DAX-Turbo-Put (Vont.), 09/16, 10.720 - VN3HZS</t>
  </si>
  <si>
    <t>DAX-Put Sept../10.000 (Stillhalter)</t>
  </si>
  <si>
    <t>DAX-Turbo-Call (Vont.), 09/16, 10.390 - VN3DAS</t>
  </si>
  <si>
    <t>Commerzbank-Mini Future-Long (G.S.) 5,05/5,40 - GL9SBJ</t>
  </si>
  <si>
    <t>US T-Bond-open end-Turbo-Put (Soc.G.) 175,71/174,04 -SE6HHW</t>
  </si>
  <si>
    <t>DAX-Turbo-Call (Vont.), 09/16, 10.250 - VN3CH9</t>
  </si>
  <si>
    <t>WTI Crude Oil Mini-Future-Long (Vont,) 43,61/44,88 - VN3HH5</t>
  </si>
  <si>
    <t>DAX-Bonus-Zt. (Dt.Bk.) 10/16,  9.800 - DL6WUK</t>
  </si>
  <si>
    <t>TecDAX-WAVE-XXL-Call (Dt.Bk.), 1.642/1.690 - DL6N8N</t>
  </si>
  <si>
    <t>DAX-Turbo-Call (G.S..), 09/16, 10.385 - GD0B94</t>
  </si>
  <si>
    <t>S&amp;P 500-Turbo-Call (Vont.), 10/16, 2.160 - VN3CVU</t>
  </si>
  <si>
    <t>DAX-Put Sept../10.200 (Stillhalter)</t>
  </si>
  <si>
    <t>DAX-Turbo-Call (Vont.), 09/16, 10.410 - VN3DKU</t>
  </si>
  <si>
    <t>GBP/JPY-Mini-Fut.-Long (BNP) 126,89/128,61 - BP2VXQ</t>
  </si>
  <si>
    <t>Soc. Gen.-Turbo-Call (Vont), 12/16, 28,00 - VN2U4F</t>
  </si>
  <si>
    <t>EUR/USD-WAVE-Call (Dt.Bk.), 08/16, 1,1000 - DL642H</t>
  </si>
  <si>
    <t>S&amp;P 500-Mini-Fut-Short (G.S.), 2245/2200 - GL8QUG</t>
  </si>
  <si>
    <t>Silber-WAVE-Call (Dt.Bk.), 12/16, 16,00 - DL4Y2J</t>
  </si>
  <si>
    <t>DAX-Call-OS (G.S.) 9/16, 10.500 - GL977Q</t>
  </si>
  <si>
    <t>SMI-Sprinter open end-Call (Vont.), 7.989 - VN23N9</t>
  </si>
  <si>
    <t>DAX-Turbo-Call (Vont.), 09/16, 10.440 - VN3DK0</t>
  </si>
  <si>
    <t>Münch. Rück.-Turbo-Call (Vont.), 12/16, 155,00 - VN3DHG</t>
  </si>
  <si>
    <t>Dt. Telekom-Turbo-Put (Vont.), 12/16, 15,75 - VN3JUJ</t>
  </si>
  <si>
    <t>ProSieben-WAVE-Call (Dt.Bk.), 12/16, 34,00 - DL5GR6</t>
  </si>
  <si>
    <t>EUR/GBP-WAVE-XXL-Put (Dt.Bk.), 0,8682/0,8600- DL63EG</t>
  </si>
  <si>
    <t>Nikkei-WAVE-Call (Dt.Bk.), 12/16, 16.000 - DL6N4U</t>
  </si>
  <si>
    <t>Gold o.e.-Turbo-Short (G.S.),  1.357,85 - GL98KW</t>
  </si>
  <si>
    <t>DAX-Put Sept../10.400 (Stillhalter)</t>
  </si>
  <si>
    <t>EUR/JPY-WAVE-Call (Dt.Bk.), 12/16, 1113,00- DL653M</t>
  </si>
  <si>
    <t>BASF-WAVE-Call (Dt.Bk.), 12/16, 67,00 - DL5WSS</t>
  </si>
  <si>
    <t>Adidas-Turbo-Put (Vont.), 12/16, 160,00 - VN21HQ</t>
  </si>
  <si>
    <t>DAX-Put Sept./10.500 (Stillhalter)</t>
  </si>
  <si>
    <t>DAX-Turbo-Call (G.S.), 09/16, 10.530 - GD0JE5</t>
  </si>
  <si>
    <t>DAX-Turbo-Call (Vont.), 09/16, 10.490 - VN3N32</t>
  </si>
  <si>
    <t>DAX-Call-OS (G.S.) 9/16, 10.700 - GL3RG3</t>
  </si>
  <si>
    <t>DAX-Put Okt./10.200 (Stillhalter)</t>
  </si>
  <si>
    <t>USD/JPY-WAVE-Call (Dt.Bk.), 09/16, 97,50- DL3CK5</t>
  </si>
  <si>
    <t>Daimler-Turbo-Call (Vont.), 12/16, 59,00 - VN21AB</t>
  </si>
  <si>
    <t>Nasdaq 100 Turbo-Call (Vont.), 11/16, 4700 - VN277M</t>
  </si>
  <si>
    <t>ING Group-Turbo-Call (Vont.), 12/16, 10,00 - VN3B28</t>
  </si>
  <si>
    <t>IBEX 35-WAVE-XXL-Call (Dt.Bk.) 8260/18510-DL62LN</t>
  </si>
  <si>
    <t>Gold-WAVE-Put (Dt.Bk.), 12/16, 1.410 - DL10TF</t>
  </si>
  <si>
    <t>EUR/USD-WAVE-Call (Dt.Bk.), 11/16, 1,1000 - DL642H</t>
  </si>
  <si>
    <t>Münch. Rück-Mini Future-Long (G.S.) 149,60/160,10 - GD0HXN</t>
  </si>
  <si>
    <t>Nintendo-WAVE-XXL-Put (Dt.Bk.), 37831/34070- DL54FJ</t>
  </si>
  <si>
    <t>AUD/USD-WAVE-Put (Dt.Bk.), openend 0,7950 - DT8S5J</t>
  </si>
  <si>
    <t>DAX Wave-Call (DT. Bank). 11/16, 10.200 - DL6MW9</t>
  </si>
  <si>
    <t>DAX-Call-OS (Vont.) 10/16, 10.300 - VN3624</t>
  </si>
  <si>
    <r>
      <t>Gold-WAVE-Put (Dt.Bk.), 12/16, 1.410 - DL10TF</t>
    </r>
    <r>
      <rPr>
        <b/>
        <sz val="10"/>
        <rFont val="Arial"/>
        <family val="2"/>
      </rPr>
      <t xml:space="preserve"> (1/2 Pos.)</t>
    </r>
  </si>
  <si>
    <t>S&amp;P 500-Turbo-Call (Vont.), 11/16, 2.100 - VN28EM</t>
  </si>
  <si>
    <t>DAX-Call-OS (Vont.) 10/16, 10.100 - VN3B33</t>
  </si>
  <si>
    <t>DAX-Call-OS (GS) 10/16, 10.600 - GL4PVQ</t>
  </si>
  <si>
    <t>Nasdaq 100 Turbo-Call (Vont.), 12/16, 4600 - VN2Z03</t>
  </si>
  <si>
    <t>DAX-Turbo-Call (Vont.), 11/16, 10.270 - VN39X2</t>
  </si>
  <si>
    <t>WTI Crude Oil-Mini-Fut-Long (G.S.), 38,57/39,70 - GL7UZ0</t>
  </si>
  <si>
    <t>DAX-Bonus-Zt.(G.S.), 11/16,  10.100 - GD0M75</t>
  </si>
  <si>
    <t>TecDAX-WAVE-XXL-Call (Dt.Bk.), 1.642/1.690 - DL6YYA</t>
  </si>
  <si>
    <t>Nikkei-WAVE-Call (Dt.Bk.), 12/16, 15.600 - DL50CK</t>
  </si>
  <si>
    <t>SAP-Turbo-Call (Vont.), 12/16, 74,00 - VN21DX</t>
  </si>
  <si>
    <t>AUD/USD-WAVE-Call (Dt.Bk.), 12/16, 0,7400 - DL5QQZ</t>
  </si>
  <si>
    <t>DAX-Put Okt./9.900 (Stillhalter)</t>
  </si>
  <si>
    <t>DAX-Put Okt./10.100 (Stillhalter)</t>
  </si>
  <si>
    <t>DAX-Turbo-Call (Vont.), 11/16, 10.260 - VN3DCS</t>
  </si>
  <si>
    <t>MDAX-WAVE-Call (Dt.Bk.), 01/17, 20.200 - DL7LF2</t>
  </si>
  <si>
    <t>USD/JPY-WAVE-Call (Dt.Bk.), 12/16, 98,00- DL10MN</t>
  </si>
  <si>
    <t>Schlumberger-Mini-Fut.-Long (BNP), 69,53/73,01 - PB6CKE</t>
  </si>
  <si>
    <t>DAX-Put Okt./10.000 (Stillhalter)</t>
  </si>
  <si>
    <t>DAX-Call-OS (GS) 10/16, 10.500 - GD0MGG</t>
  </si>
  <si>
    <t>Gold-Turbo-Put (Vont.), 12/16, 1380 - VN2EQV</t>
  </si>
  <si>
    <t>DAX-Turbo-Call (Vont.), 11/16, 10.080 - VN23DY</t>
  </si>
  <si>
    <t>S&amp;P 500-Turbo-Call (Vont.), 12/16, 2120 - VN389H</t>
  </si>
  <si>
    <t>DAX open end Turbo-Call (G.S.), 10.370 - GD0XN6</t>
  </si>
  <si>
    <t>BASF-Turbo-Call (Vont.), 12/16, 72,00 - VN4EW6</t>
  </si>
  <si>
    <t>DAX open end Turbo-Call (G.S.), 10.350 - GD0XNA</t>
  </si>
  <si>
    <t>DAX-Bonus-Zt.(G.S.), 11/16,  10.100 - GD0L7J</t>
  </si>
  <si>
    <t>Daimler-Turbo-Call (Vont.), 12/16, 58,00 - VN21AB</t>
  </si>
  <si>
    <t>06.10.16,</t>
  </si>
  <si>
    <t>GBP/JPY-Mini-Fut.-Long (DZ Bk.) 127,07 - DG9LHF</t>
  </si>
  <si>
    <t>DAX-WAVE-Call (Dt.Bk.), 01/17, 10.250 - DL78G1</t>
  </si>
  <si>
    <t>AUD/JPY-WAVE-XXL-Call (DBK) 75,30/76,00 - DL7RYH</t>
  </si>
  <si>
    <t>DAX-Turbo-Call (Vont.), 11/16, 10.320 - VN4Q84</t>
  </si>
  <si>
    <t>Nikkei-WAVE-Call (Dt.Bk.), 03/17, 15.600- DL74F1</t>
  </si>
  <si>
    <t>Allianz-Turbo-Call (Vont.), 12/16, 128,00 - VN4KRP</t>
  </si>
  <si>
    <t>DAX-Turbo-Call (Vont.), 11/16, 10.410 - VN4Q84</t>
  </si>
  <si>
    <t>DAX-Put Nov./10.000 (Stillhalter)</t>
  </si>
  <si>
    <t>S&amp;P 500-Turbo-Put (Vont.), 11/16, 2.180 - VN35SX</t>
  </si>
  <si>
    <t>10.+11.10.</t>
  </si>
  <si>
    <t>Commerzbank-Turbo-Call (Vont.), 12/16, 5,00 - VN2KHG</t>
  </si>
  <si>
    <t>Dt. Telekom-WAVE-Put (Dt.Bk.), 12/16, 15,00 - DL8CHL</t>
  </si>
  <si>
    <t>Silber-WAVE-Call (Dt.Bk.), 12/16, 16,75- DL43Q9</t>
  </si>
  <si>
    <t>Nasdaq 100-Turbo-Put (Vont.), 12/16, 4.920 - VN4JV0</t>
  </si>
  <si>
    <t>US T-Bond-open end-Turbo-Put (Soc.G.) 170,95/169,35 -SE7K0S</t>
  </si>
  <si>
    <t>Allianz-Turbo-Call (Vont.), 12/16, 129,00 - VN4KRR</t>
  </si>
  <si>
    <t>AUD/JPY-WAVE-XXL-Call (DBK) 75,32/76,00 - DL7RYH</t>
  </si>
  <si>
    <t>S&amp;P 500-Turbo-Put (Vont.), 12/16, 2.180 - VN35SR</t>
  </si>
  <si>
    <t>DAX-Turbo-Put (Vont.), 11/16, 10.600 - VN4VA6</t>
  </si>
  <si>
    <t>DAX-Call Nov./10.800 (Stillhalter)</t>
  </si>
  <si>
    <t>DAX-Turbo-Put (Vont.), 11/16, 10.670 - VN4VBD</t>
  </si>
  <si>
    <t>Newmont Mining-WAVE-Call (Dt.Bk.) 12/16, 25,00 - DL27UX</t>
  </si>
  <si>
    <t>Allianz-Turbo-Call (Vont.), 12/16, 131,00 - VN4TW7</t>
  </si>
  <si>
    <t>Gold-WAVE-Call (Dt.Bk.), 12/16, 1.210 - DL4WV4</t>
  </si>
  <si>
    <t>MDAX-WAVE-Call (Dt.Bk.), 03/17, 20.600- DL74DX</t>
  </si>
  <si>
    <t>DAX-WAVE-Call (Dt.Bk.), 01/17, 10.025- DL58D0</t>
  </si>
  <si>
    <t>DAX-Put Nov./10.200 (Stillhalter)</t>
  </si>
  <si>
    <t>DAX-Turbo-Call (Vont.), 11/16, 10.390 - VN4XCK</t>
  </si>
  <si>
    <t>HSCE-WAVE-XXL-Call (Dt.Bk.) 9790/9230 - DL7L2D</t>
  </si>
  <si>
    <t>EUR/USD-WAVE-Put (Dt.Bk.), 03/17, 1,1275 - DL73KC</t>
  </si>
  <si>
    <t>AUD/USD-WAVE-Call (Dt.Bk.), 03/17, 0,7400 - DL75RP</t>
  </si>
  <si>
    <t>Daimler-Mini-Fut-Long (Vont.), 59,90/62,85 - VN4W6X</t>
  </si>
  <si>
    <t>Gold-WAVE-Call (Dt.Bk.), 12/16, 1.165 - DL10RR</t>
  </si>
  <si>
    <t>DAX-Call-OS (Goldman S.) 11/16, 10.600 - GL4XRE</t>
  </si>
  <si>
    <t>Eurostoxx 50 Mini Future-Long (Goldman S.) 2942/3000 - GD081A</t>
  </si>
  <si>
    <t>Silber-WAVE-Call (Dt.Bk.), 12/16, 16,50- DL421Z</t>
  </si>
  <si>
    <t>EUR/JPY-WAVE-Call (Dt.Bk.), 12/16, 110,50- DL5C59</t>
  </si>
  <si>
    <t>Nasdaq 100-WAVE -Call (Dt.Bk.), 12/16,  4800 - DL8PCV</t>
  </si>
  <si>
    <t>DAX-Turbo-Call (Vont.), 12/16, 10.520 - VN4X5H</t>
  </si>
  <si>
    <t>DAX-Put Nov./10.400 (Stillhalter)</t>
  </si>
  <si>
    <t>DAX-Turbo-Call (Vont.), 03/17, 10.430- VN4XBD</t>
  </si>
  <si>
    <t>SAP-Turbo-Call (Vont.), 03/17, 76,00 - VN4KMQ</t>
  </si>
  <si>
    <t>Commerzbank-Mini-Fut.-Long (Vont.), 5,39/5,66 - VN4YGG</t>
  </si>
  <si>
    <t>DAX-Turbo-Call (Vont.), 12/16, 10.510 - VN4X5G</t>
  </si>
  <si>
    <t>Bayer-WAVE-Call (Dt.Bk.), 03/17, 85,00 - DL7YKG</t>
  </si>
  <si>
    <t>DAX-Turbo-Call (Vont.), 12/16, 10.270 - VN4MK7</t>
  </si>
  <si>
    <t>,</t>
  </si>
  <si>
    <t>Schatz-Future-open end-Turbo-Put (Soc.G.) 113,46/1112,45 -SE7K0C</t>
  </si>
  <si>
    <t>Euro Bund-Turbo-Put (Vont.) 12/16, 164,90 - VN4RA4</t>
  </si>
  <si>
    <t>EUR/GBP-WAVE-Put (Dt.Bk.), 12/16, 0,9200 - DL8BPC</t>
  </si>
  <si>
    <t>DAX-Turbo-Call (Vont.), 12/16, 10.100 - VN3B2E</t>
  </si>
  <si>
    <t>DAX-Put Dez./10.000 (Stillhalter)</t>
  </si>
  <si>
    <t>Fresenius-WAVE-Put (Dt.Bk.), 03/17, 72,00 - DL8CJ1</t>
  </si>
  <si>
    <t>Silber-WAVE-Call (Dt.Bk.), 01/16, 16,25- DL8QQR</t>
  </si>
  <si>
    <t>EUR/USD-WAVE-Put (Dt.Bk.), 03/17, 1,1725 - DL6JHS</t>
  </si>
  <si>
    <t>DAX-WAVE-Put (Dt.Bk.), 12/16, 10.500 - DL8UDY</t>
  </si>
  <si>
    <t>DAX-Call Nov./10.500 (Stillhalter)</t>
  </si>
  <si>
    <t>USD/JPY-WAVE-Call (Dt.Bk.), 03/17, 100,00 - DL7551</t>
  </si>
  <si>
    <t>Gold-Mini-Fut.-Short (G.S.), 1385/1358 - GD0ZC6</t>
  </si>
  <si>
    <t>DAX-Mini-Fut.-Long (G.S.), 10.056/10.170 - GL97P7 (in 2 Käufen)</t>
  </si>
  <si>
    <t>S&amp;P 500-WAVE -Call (Dt.Bk.), 03/17,  2100 - DL84CY (in 2 Käufen)</t>
  </si>
  <si>
    <t>DAX-Put Dez./10.200 (Stillhalter)</t>
  </si>
  <si>
    <t>DAX-WAVE-Call (Dt.Bk.), 12/16, 10.425 - DL88JA</t>
  </si>
  <si>
    <t>EUR/USD-WAVE-Put (Dt.Bk.), 06/17, 1,1125 - DL83SE</t>
  </si>
  <si>
    <t xml:space="preserve">Dow Jones WAVE -Call (Dt.Bk.), 02/17,  18.000 - DL84AC </t>
  </si>
  <si>
    <t>AUD/JPY-WAVE-XXL-Call (DBK) 77,23/78,00 - DL8331</t>
  </si>
  <si>
    <t>VW Vz.-Turbo-Put (Vont.), 12/16, 123,00 - VN5BRT</t>
  </si>
  <si>
    <t>DAX-Turbo-Put (G.S.), 12/16, 10.890 - GD1KL7</t>
  </si>
  <si>
    <t>Euro Bund-Mini-Future-Long (Vont.) 157,752/159,07 - VS7014</t>
  </si>
  <si>
    <t>DAX-Call Dez./11.200 (Stillhalter)</t>
  </si>
  <si>
    <t>WTI Crude Oil WAVE-Put (Dt.Bk.), 12/16, 20,00 - DL8UL1</t>
  </si>
  <si>
    <t>S&amp;P 500-Mini-Fut-Long (G.S.), 2098/2140 - GD1K2L</t>
  </si>
  <si>
    <t>DAX-Put Dez./10.400 (Stillhalter)</t>
  </si>
  <si>
    <t>DAX-Turbo-Call (G.S.), 12/16, 10.610 - GD1NVZ</t>
  </si>
  <si>
    <t>EUR/USD-WAVE-Put (Dt.Bk.), 06/17, 1,1025 - DL88Q9</t>
  </si>
  <si>
    <t>DAX-Turbo-Call (G.S.), 12/16, 10.525 - GD1KRS</t>
  </si>
  <si>
    <t>USD/CAD-WAVE-Call (Dt.Bk.)  03/17, 1,3100 - DL8KGQ</t>
  </si>
  <si>
    <t>Nasdaq 100-WAVE-Call (Dt.Bk.)  01/17, 4620 - DL63RP</t>
  </si>
  <si>
    <t>Kupfer-Mini-Fut.-Long (Vont.), 2,10/2,16 - VN47SJ</t>
  </si>
  <si>
    <t>Gold WAVE-Call (Dt.Bk.)  03/17, 1,195 - DL5CUH</t>
  </si>
  <si>
    <t>JPMorgan Chase WAVE -Call (Dt.Bk.), 03/17,  68,00 - DL9A0B</t>
  </si>
  <si>
    <t>DAX-Call-OS (GS) 02.12.16, 10.700 - GD08DW</t>
  </si>
  <si>
    <t>Dt. Bank-Turbo-Bear (Citi.) 03/16, 16,40 - CX7VAW</t>
  </si>
  <si>
    <t>SMI-Sprinter o.e.-Put (Vont.), 8298 - VN23PG</t>
  </si>
  <si>
    <t>DAX-Turbo-Call (G.S.), 12/16, 10.545 - GD1QB7</t>
  </si>
  <si>
    <t>DAX-Put Dez./10.500 (Stillhalter)</t>
  </si>
  <si>
    <t>DAX-Turbo-Call (G.S.), 12/16, 10.565 - GD1TW7 (halbe Position)</t>
  </si>
  <si>
    <t>Euro Bund-Mini-Future-Long (Vont.) 157,78/158,97 - VS7013</t>
  </si>
  <si>
    <t>DAX-Reverse Bonus-Zt.(G.S.), 12/16,  11.000 - GL5XVD</t>
  </si>
  <si>
    <t>DAX-Call Dez./11.000 (Stillhalter)</t>
  </si>
  <si>
    <t>DAX-Turbo-Put (G.S.), 12/16, 10.860 - GD1TQQ</t>
  </si>
  <si>
    <t>GBP/JPY-Mini-Fut.-Long (BNP.) 130,06/131,36 - PR0UY3</t>
  </si>
  <si>
    <t>WTI Crude Oil-Inline-OS (Soc.Gen.), 01/12, 37,50/55 - SE7WQY</t>
  </si>
  <si>
    <t>DAX-Turbo-Call (G.S.), 12/16, 10.525 - GD1WTS</t>
  </si>
  <si>
    <t>Nasdaq 100-WAVE-Call (Dt.Bk.)  01/17, 4800 - DL9H4U</t>
  </si>
  <si>
    <t>Siemens-Turbo-Call (Vont.), 03/17, 103,00 - VN5G7U</t>
  </si>
  <si>
    <t>DAX-Turbo-Call (G.S.), 12/16, 10.510 - GD1UP9</t>
  </si>
  <si>
    <t>Silber-WAVE-Call (Dt.Bk.), 03/17, 15,00- DL7562</t>
  </si>
  <si>
    <t>Silber-WAVE-Call (Dt.Bk.), 12/16, 15,75- DL3DR6</t>
  </si>
  <si>
    <t>GBP/USD-Mini-Fut-Long (G.S.), 1,2185/1,2300 - GD1TNZ</t>
  </si>
  <si>
    <t>EUR/CHF-WAVE-XXL-Call (DBK) 1,0514/1,0610 - DL50FU</t>
  </si>
  <si>
    <t>DAX-Turbo-Put (G.S.), 12/16, 10.810 - GD1TR0</t>
  </si>
  <si>
    <t>DAX-Put-OS (GS) 16.12.16, 10.700 - GL01VB</t>
  </si>
  <si>
    <t>Infineon-Turbo-Put (Vont.), 03/13, 17,00 - VN5S76</t>
  </si>
  <si>
    <t>US T-Bond-open end-Turbo-Call (Soc.G.) 145,26/156,65-SE0AM1</t>
  </si>
  <si>
    <t>DAX-Call-OS (GS) 23.12.16, 10.700 - GD1JW2</t>
  </si>
  <si>
    <t>DAX-Put-OS (GS) 23.12.16, 10.700 - GL1JZG</t>
  </si>
  <si>
    <t>Straddle:</t>
  </si>
  <si>
    <t>Gesamt-Ergebnis Straddle</t>
  </si>
  <si>
    <t>DAX-Put-OS (Vont.) 23.12.16, 10.900 - VN3XLK</t>
  </si>
  <si>
    <t>DAX-Call-OS (Vont.) 23.12.16, 10.900 - VN3R5J</t>
  </si>
  <si>
    <t>DAX-WAVE-XXL-Call (Dt.Bk.) 10247/10450 - DL9REV</t>
  </si>
  <si>
    <t>GBP/USD-WAVE-XXL-Call (Dt.Bk.), 1,2289/1,2400 - DL9S9G</t>
  </si>
  <si>
    <t>07.+08.12.</t>
  </si>
  <si>
    <t>EUR/USD-WAVE-Call (Dt.Bk.), 01/17, 1,0375 - DL8QK2</t>
  </si>
  <si>
    <t>Gold-WAVE-Call (Dt.Bk.), 01/17, 1140- DL8QRZ</t>
  </si>
  <si>
    <t>Euro Bund-Turbo-Call (HSBC.) 3/17, 158,00 - TD6PHJ</t>
  </si>
  <si>
    <t>Nasdaq 100-Turbo-Put (Vont), 10/16, 4.900- VN2TUC</t>
  </si>
  <si>
    <t>Nasdaq 100-WAVE-Put (Dt.Bk.)  01/17, 4960 - DL63S2</t>
  </si>
  <si>
    <t>EUR/GBP-WAVE-XXL-Put (Dt.Bk.), 0,8831/0,8750 - DL892S</t>
  </si>
  <si>
    <t>Euro Bund-Turbo-Call (Vont.) 03/17, 159,30 - VN5MSP</t>
  </si>
  <si>
    <t>Euro Bund-Turbo-Call (Vont.) 03/17, 160,00 - VN53YV</t>
  </si>
  <si>
    <t>12.+15.12.</t>
  </si>
  <si>
    <t>AUD/USD-WAVE-Call (Dt.Bk.), 03/17, 0,7300 - DL75RN</t>
  </si>
  <si>
    <t>14.+15.12.</t>
  </si>
  <si>
    <t xml:space="preserve">Silber-Turbo-Call (Vont.), 03/17, 15,80 - VN4H08 </t>
  </si>
  <si>
    <t>DAX-Turbo-Put (Vont.), 01/17, 11.390 - VN3RYG</t>
  </si>
  <si>
    <t>DAX-Turbo-Put (Vont.), 01/17, 11.460 - VN3RYP</t>
  </si>
  <si>
    <t>US T-Bond-Turbo-BEST-Call (Co.Blk.) 145,14 - CN4J6K</t>
  </si>
  <si>
    <t>Dt. Bank-Turbo-Put (Vont.), 03/13, 20,50 - VN52PQ</t>
  </si>
  <si>
    <t>DAX-Turbo-Put (Vont.), 01/17, 11.610 - VN3XWF</t>
  </si>
  <si>
    <t>DAX-Call Jan./11.800 (Stillhalter)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</si>
</sst>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0.00_ ;[Red]\-0.00\ "/>
    <numFmt numFmtId="166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b/>
      <sz val="10"/>
      <color rgb="FF0070C0"/>
      <name val="Arial"/>
      <family val="2"/>
    </font>
    <font>
      <b/>
      <sz val="10"/>
      <color rgb="FF7030A0"/>
      <name val="Arial"/>
      <family val="2"/>
    </font>
    <font>
      <b/>
      <sz val="12"/>
      <color rgb="FF0070C0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b/>
      <sz val="14"/>
      <name val="Calibri"/>
      <family val="2"/>
      <scheme val="minor"/>
    </font>
    <font>
      <b/>
      <sz val="18"/>
      <color rgb="FFFF0000"/>
      <name val="Arial"/>
      <family val="2"/>
    </font>
    <font>
      <b/>
      <sz val="24"/>
      <name val="Arial"/>
      <family val="2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/>
    <xf numFmtId="164" fontId="2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left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3" fontId="2" fillId="0" borderId="6" xfId="0" applyNumberFormat="1" applyFont="1" applyBorder="1"/>
    <xf numFmtId="164" fontId="2" fillId="0" borderId="7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3" fontId="2" fillId="0" borderId="8" xfId="0" applyNumberFormat="1" applyFont="1" applyBorder="1"/>
    <xf numFmtId="0" fontId="4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right"/>
    </xf>
    <xf numFmtId="2" fontId="2" fillId="0" borderId="0" xfId="0" applyNumberFormat="1" applyFont="1" applyFill="1" applyBorder="1" applyAlignment="1"/>
    <xf numFmtId="9" fontId="2" fillId="0" borderId="0" xfId="0" applyNumberFormat="1" applyFont="1" applyFill="1" applyBorder="1" applyAlignment="1"/>
    <xf numFmtId="2" fontId="2" fillId="0" borderId="0" xfId="0" applyNumberFormat="1" applyFont="1" applyBorder="1"/>
    <xf numFmtId="2" fontId="2" fillId="0" borderId="10" xfId="0" applyNumberFormat="1" applyFont="1" applyFill="1" applyBorder="1" applyAlignment="1"/>
    <xf numFmtId="2" fontId="4" fillId="0" borderId="0" xfId="0" applyNumberFormat="1" applyFont="1" applyFill="1" applyBorder="1" applyAlignment="1"/>
    <xf numFmtId="0" fontId="4" fillId="0" borderId="0" xfId="0" applyFont="1" applyBorder="1"/>
    <xf numFmtId="164" fontId="2" fillId="0" borderId="0" xfId="0" applyNumberFormat="1" applyFont="1" applyBorder="1" applyAlignment="1">
      <alignment horizontal="right"/>
    </xf>
    <xf numFmtId="10" fontId="4" fillId="0" borderId="0" xfId="1" applyNumberFormat="1" applyFont="1" applyBorder="1"/>
    <xf numFmtId="2" fontId="2" fillId="0" borderId="0" xfId="0" applyNumberFormat="1" applyFont="1"/>
    <xf numFmtId="3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4" fillId="0" borderId="10" xfId="0" applyFont="1" applyBorder="1"/>
    <xf numFmtId="0" fontId="2" fillId="0" borderId="10" xfId="0" applyFont="1" applyBorder="1"/>
    <xf numFmtId="164" fontId="2" fillId="0" borderId="10" xfId="0" applyNumberFormat="1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10" fontId="4" fillId="0" borderId="10" xfId="1" applyNumberFormat="1" applyFont="1" applyBorder="1"/>
    <xf numFmtId="3" fontId="2" fillId="0" borderId="11" xfId="0" applyNumberFormat="1" applyFont="1" applyBorder="1"/>
    <xf numFmtId="9" fontId="2" fillId="0" borderId="0" xfId="0" applyNumberFormat="1" applyFont="1" applyBorder="1"/>
    <xf numFmtId="0" fontId="2" fillId="0" borderId="5" xfId="0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9" fontId="4" fillId="0" borderId="0" xfId="0" applyNumberFormat="1" applyFont="1" applyFill="1" applyBorder="1" applyAlignment="1"/>
    <xf numFmtId="2" fontId="2" fillId="0" borderId="1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center"/>
    </xf>
    <xf numFmtId="9" fontId="2" fillId="0" borderId="10" xfId="0" applyNumberFormat="1" applyFont="1" applyFill="1" applyBorder="1" applyAlignment="1"/>
    <xf numFmtId="164" fontId="2" fillId="0" borderId="7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8" xfId="0" applyNumberFormat="1" applyFont="1" applyBorder="1"/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4" fillId="0" borderId="5" xfId="0" applyFont="1" applyBorder="1" applyAlignment="1">
      <alignment horizontal="right"/>
    </xf>
    <xf numFmtId="164" fontId="3" fillId="0" borderId="0" xfId="0" applyNumberFormat="1" applyFont="1" applyBorder="1" applyAlignment="1">
      <alignment horizontal="left"/>
    </xf>
    <xf numFmtId="0" fontId="5" fillId="0" borderId="2" xfId="0" applyFont="1" applyBorder="1"/>
    <xf numFmtId="0" fontId="6" fillId="0" borderId="2" xfId="0" applyFont="1" applyBorder="1"/>
    <xf numFmtId="0" fontId="7" fillId="0" borderId="5" xfId="0" applyFont="1" applyBorder="1" applyAlignment="1">
      <alignment horizontal="center"/>
    </xf>
    <xf numFmtId="0" fontId="0" fillId="0" borderId="0" xfId="0" applyFont="1"/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64" fontId="4" fillId="0" borderId="7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Border="1"/>
    <xf numFmtId="164" fontId="0" fillId="0" borderId="0" xfId="0" applyNumberFormat="1" applyFont="1" applyAlignment="1">
      <alignment horizontal="center"/>
    </xf>
    <xf numFmtId="3" fontId="0" fillId="0" borderId="0" xfId="0" applyNumberFormat="1" applyFont="1"/>
    <xf numFmtId="4" fontId="2" fillId="0" borderId="8" xfId="0" applyNumberFormat="1" applyFont="1" applyBorder="1"/>
    <xf numFmtId="0" fontId="8" fillId="0" borderId="0" xfId="0" applyFont="1" applyBorder="1"/>
    <xf numFmtId="0" fontId="2" fillId="0" borderId="0" xfId="0" applyFont="1" applyBorder="1" applyAlignment="1">
      <alignment horizontal="right"/>
    </xf>
    <xf numFmtId="10" fontId="2" fillId="0" borderId="0" xfId="1" applyNumberFormat="1" applyFont="1" applyBorder="1"/>
    <xf numFmtId="9" fontId="2" fillId="0" borderId="10" xfId="0" applyNumberFormat="1" applyFont="1" applyBorder="1"/>
    <xf numFmtId="165" fontId="2" fillId="0" borderId="8" xfId="0" applyNumberFormat="1" applyFont="1" applyBorder="1"/>
    <xf numFmtId="166" fontId="2" fillId="0" borderId="8" xfId="0" applyNumberFormat="1" applyFont="1" applyBorder="1"/>
    <xf numFmtId="0" fontId="9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left"/>
    </xf>
    <xf numFmtId="165" fontId="4" fillId="0" borderId="8" xfId="0" applyNumberFormat="1" applyFont="1" applyBorder="1"/>
    <xf numFmtId="166" fontId="4" fillId="0" borderId="8" xfId="0" applyNumberFormat="1" applyFont="1" applyBorder="1"/>
    <xf numFmtId="14" fontId="2" fillId="0" borderId="8" xfId="0" applyNumberFormat="1" applyFont="1" applyBorder="1"/>
    <xf numFmtId="0" fontId="4" fillId="0" borderId="5" xfId="0" applyFont="1" applyBorder="1"/>
    <xf numFmtId="164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0" fontId="2" fillId="0" borderId="5" xfId="1" applyNumberFormat="1" applyFont="1" applyBorder="1"/>
    <xf numFmtId="166" fontId="4" fillId="0" borderId="6" xfId="0" applyNumberFormat="1" applyFont="1" applyBorder="1"/>
    <xf numFmtId="0" fontId="2" fillId="0" borderId="10" xfId="0" applyFont="1" applyBorder="1" applyAlignment="1">
      <alignment horizontal="right"/>
    </xf>
    <xf numFmtId="10" fontId="2" fillId="0" borderId="10" xfId="1" applyNumberFormat="1" applyFont="1" applyBorder="1"/>
    <xf numFmtId="4" fontId="4" fillId="0" borderId="8" xfId="0" applyNumberFormat="1" applyFont="1" applyBorder="1"/>
    <xf numFmtId="164" fontId="10" fillId="0" borderId="0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0" fontId="0" fillId="0" borderId="5" xfId="0" applyFont="1" applyBorder="1"/>
    <xf numFmtId="164" fontId="0" fillId="0" borderId="5" xfId="0" applyNumberFormat="1" applyFont="1" applyBorder="1" applyAlignment="1">
      <alignment horizontal="center"/>
    </xf>
    <xf numFmtId="3" fontId="0" fillId="0" borderId="6" xfId="0" applyNumberFormat="1" applyFont="1" applyBorder="1"/>
    <xf numFmtId="0" fontId="0" fillId="0" borderId="7" xfId="0" applyFont="1" applyBorder="1"/>
    <xf numFmtId="0" fontId="0" fillId="0" borderId="8" xfId="0" applyFont="1" applyBorder="1"/>
    <xf numFmtId="0" fontId="11" fillId="0" borderId="0" xfId="0" applyFont="1" applyBorder="1"/>
    <xf numFmtId="166" fontId="11" fillId="0" borderId="0" xfId="0" applyNumberFormat="1" applyFont="1" applyBorder="1"/>
    <xf numFmtId="164" fontId="0" fillId="0" borderId="7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3" fontId="0" fillId="0" borderId="8" xfId="0" applyNumberFormat="1" applyFont="1" applyBorder="1"/>
    <xf numFmtId="2" fontId="4" fillId="0" borderId="10" xfId="0" applyNumberFormat="1" applyFont="1" applyFill="1" applyBorder="1" applyAlignment="1">
      <alignment horizontal="right"/>
    </xf>
    <xf numFmtId="9" fontId="4" fillId="0" borderId="10" xfId="0" applyNumberFormat="1" applyFont="1" applyFill="1" applyBorder="1" applyAlignment="1"/>
    <xf numFmtId="0" fontId="11" fillId="0" borderId="0" xfId="0" applyFont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166" fontId="4" fillId="0" borderId="11" xfId="0" applyNumberFormat="1" applyFont="1" applyBorder="1"/>
    <xf numFmtId="2" fontId="4" fillId="0" borderId="8" xfId="1" applyNumberFormat="1" applyFont="1" applyBorder="1"/>
    <xf numFmtId="0" fontId="0" fillId="2" borderId="9" xfId="0" applyFont="1" applyFill="1" applyBorder="1"/>
    <xf numFmtId="0" fontId="14" fillId="2" borderId="10" xfId="0" applyFont="1" applyFill="1" applyBorder="1"/>
    <xf numFmtId="0" fontId="0" fillId="2" borderId="10" xfId="0" applyFont="1" applyFill="1" applyBorder="1"/>
    <xf numFmtId="0" fontId="11" fillId="2" borderId="10" xfId="0" applyFont="1" applyFill="1" applyBorder="1" applyAlignment="1">
      <alignment horizontal="right"/>
    </xf>
    <xf numFmtId="2" fontId="12" fillId="2" borderId="10" xfId="0" applyNumberFormat="1" applyFont="1" applyFill="1" applyBorder="1" applyAlignment="1">
      <alignment horizontal="right"/>
    </xf>
    <xf numFmtId="9" fontId="13" fillId="2" borderId="10" xfId="0" applyNumberFormat="1" applyFont="1" applyFill="1" applyBorder="1" applyAlignment="1"/>
    <xf numFmtId="10" fontId="12" fillId="2" borderId="11" xfId="0" applyNumberFormat="1" applyFont="1" applyFill="1" applyBorder="1"/>
    <xf numFmtId="2" fontId="4" fillId="0" borderId="0" xfId="0" applyNumberFormat="1" applyFont="1" applyBorder="1" applyAlignment="1">
      <alignment horizontal="right"/>
    </xf>
    <xf numFmtId="165" fontId="4" fillId="0" borderId="11" xfId="1" applyNumberFormat="1" applyFont="1" applyBorder="1"/>
    <xf numFmtId="164" fontId="2" fillId="0" borderId="15" xfId="0" applyNumberFormat="1" applyFont="1" applyBorder="1" applyAlignment="1">
      <alignment horizontal="center"/>
    </xf>
    <xf numFmtId="166" fontId="4" fillId="0" borderId="16" xfId="0" applyNumberFormat="1" applyFont="1" applyBorder="1"/>
    <xf numFmtId="2" fontId="2" fillId="0" borderId="2" xfId="0" applyNumberFormat="1" applyFont="1" applyBorder="1" applyAlignment="1">
      <alignment horizontal="right"/>
    </xf>
    <xf numFmtId="2" fontId="2" fillId="0" borderId="2" xfId="0" applyNumberFormat="1" applyFont="1" applyFill="1" applyBorder="1" applyAlignment="1"/>
    <xf numFmtId="9" fontId="2" fillId="0" borderId="2" xfId="0" applyNumberFormat="1" applyFont="1" applyFill="1" applyBorder="1" applyAlignment="1"/>
    <xf numFmtId="0" fontId="15" fillId="0" borderId="2" xfId="0" applyFont="1" applyBorder="1"/>
    <xf numFmtId="0" fontId="15" fillId="0" borderId="10" xfId="0" applyFont="1" applyBorder="1"/>
    <xf numFmtId="0" fontId="16" fillId="0" borderId="2" xfId="0" applyFont="1" applyBorder="1"/>
    <xf numFmtId="165" fontId="4" fillId="0" borderId="8" xfId="1" applyNumberFormat="1" applyFont="1" applyBorder="1"/>
    <xf numFmtId="0" fontId="17" fillId="0" borderId="0" xfId="0" applyFont="1"/>
    <xf numFmtId="164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center"/>
    </xf>
    <xf numFmtId="2" fontId="2" fillId="0" borderId="13" xfId="0" applyNumberFormat="1" applyFont="1" applyBorder="1"/>
    <xf numFmtId="9" fontId="2" fillId="0" borderId="13" xfId="0" applyNumberFormat="1" applyFont="1" applyFill="1" applyBorder="1" applyAlignment="1"/>
    <xf numFmtId="166" fontId="2" fillId="0" borderId="14" xfId="0" applyNumberFormat="1" applyFont="1" applyBorder="1"/>
    <xf numFmtId="164" fontId="2" fillId="0" borderId="17" xfId="0" applyNumberFormat="1" applyFont="1" applyBorder="1" applyAlignment="1">
      <alignment horizontal="center"/>
    </xf>
    <xf numFmtId="0" fontId="2" fillId="0" borderId="18" xfId="0" applyFont="1" applyBorder="1"/>
    <xf numFmtId="2" fontId="2" fillId="0" borderId="18" xfId="0" applyNumberFormat="1" applyFont="1" applyBorder="1" applyAlignment="1">
      <alignment horizontal="right"/>
    </xf>
    <xf numFmtId="164" fontId="2" fillId="0" borderId="18" xfId="0" applyNumberFormat="1" applyFont="1" applyBorder="1" applyAlignment="1">
      <alignment horizontal="center"/>
    </xf>
    <xf numFmtId="2" fontId="2" fillId="0" borderId="18" xfId="0" applyNumberFormat="1" applyFont="1" applyBorder="1"/>
    <xf numFmtId="9" fontId="2" fillId="0" borderId="18" xfId="0" applyNumberFormat="1" applyFont="1" applyFill="1" applyBorder="1" applyAlignment="1"/>
    <xf numFmtId="166" fontId="2" fillId="0" borderId="19" xfId="0" applyNumberFormat="1" applyFont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75"/>
  <sheetViews>
    <sheetView tabSelected="1" topLeftCell="A646" zoomScaleNormal="100" workbookViewId="0">
      <selection activeCell="B675" sqref="B675"/>
    </sheetView>
  </sheetViews>
  <sheetFormatPr baseColWidth="10" defaultColWidth="11.42578125" defaultRowHeight="15" x14ac:dyDescent="0.25"/>
  <cols>
    <col min="1" max="1" width="7" style="57" customWidth="1"/>
    <col min="2" max="2" width="12.5703125" style="57" customWidth="1"/>
    <col min="3" max="3" width="56.42578125" style="57" customWidth="1"/>
    <col min="4" max="7" width="11.42578125" style="57"/>
    <col min="8" max="8" width="12.85546875" style="57" customWidth="1"/>
    <col min="9" max="9" width="14" style="57" customWidth="1"/>
    <col min="10" max="16384" width="11.42578125" style="57"/>
  </cols>
  <sheetData>
    <row r="1" spans="2:9" ht="21" customHeight="1" thickBot="1" x14ac:dyDescent="0.3"/>
    <row r="2" spans="2:9" ht="42.75" customHeight="1" thickBot="1" x14ac:dyDescent="0.45">
      <c r="B2" s="1"/>
      <c r="C2" s="123" t="s">
        <v>40</v>
      </c>
      <c r="D2" s="2"/>
      <c r="E2" s="2"/>
      <c r="F2" s="3"/>
      <c r="G2" s="2"/>
      <c r="H2" s="2"/>
      <c r="I2" s="4"/>
    </row>
    <row r="3" spans="2:9" x14ac:dyDescent="0.25">
      <c r="B3" s="5"/>
      <c r="C3" s="52" t="s">
        <v>1</v>
      </c>
      <c r="D3" s="76" t="s">
        <v>1</v>
      </c>
      <c r="E3" s="6"/>
      <c r="F3" s="7"/>
      <c r="G3" s="8"/>
      <c r="H3" s="8"/>
      <c r="I3" s="9"/>
    </row>
    <row r="4" spans="2:9" x14ac:dyDescent="0.25">
      <c r="B4" s="10"/>
      <c r="C4" s="13" t="s">
        <v>28</v>
      </c>
      <c r="D4" s="53"/>
      <c r="E4" s="53"/>
      <c r="F4" s="12"/>
      <c r="G4" s="13"/>
      <c r="H4" s="13"/>
      <c r="I4" s="14"/>
    </row>
    <row r="5" spans="2:9" ht="15.75" thickBot="1" x14ac:dyDescent="0.3">
      <c r="B5" s="10"/>
      <c r="C5" s="29"/>
      <c r="D5" s="53"/>
      <c r="E5" s="53"/>
      <c r="F5" s="12"/>
      <c r="G5" s="13"/>
      <c r="H5" s="70" t="s">
        <v>1</v>
      </c>
      <c r="I5" s="79" t="s">
        <v>1</v>
      </c>
    </row>
    <row r="6" spans="2:9" ht="41.25" customHeight="1" thickBot="1" x14ac:dyDescent="0.4">
      <c r="B6" s="1"/>
      <c r="C6" s="121" t="s">
        <v>41</v>
      </c>
      <c r="D6" s="2"/>
      <c r="E6" s="2"/>
      <c r="F6" s="3"/>
      <c r="G6" s="2"/>
      <c r="H6" s="2"/>
      <c r="I6" s="4"/>
    </row>
    <row r="7" spans="2:9" x14ac:dyDescent="0.25">
      <c r="B7" s="5"/>
      <c r="C7" s="58"/>
      <c r="D7" s="6"/>
      <c r="E7" s="6"/>
      <c r="F7" s="7"/>
      <c r="G7" s="8"/>
      <c r="H7" s="8"/>
      <c r="I7" s="9"/>
    </row>
    <row r="8" spans="2:9" x14ac:dyDescent="0.25">
      <c r="B8" s="10"/>
      <c r="C8" s="69" t="s">
        <v>17</v>
      </c>
      <c r="D8" s="13"/>
      <c r="E8" s="13"/>
      <c r="F8" s="23"/>
      <c r="G8" s="11"/>
      <c r="H8" s="24"/>
      <c r="I8" s="14"/>
    </row>
    <row r="9" spans="2:9" x14ac:dyDescent="0.25">
      <c r="B9" s="60" t="s">
        <v>2</v>
      </c>
      <c r="C9" s="61" t="s">
        <v>3</v>
      </c>
      <c r="D9" s="61" t="s">
        <v>2</v>
      </c>
      <c r="E9" s="61" t="s">
        <v>18</v>
      </c>
      <c r="F9" s="62" t="s">
        <v>4</v>
      </c>
      <c r="G9" s="61" t="s">
        <v>4</v>
      </c>
      <c r="H9" s="61" t="s">
        <v>5</v>
      </c>
      <c r="I9" s="63" t="s">
        <v>5</v>
      </c>
    </row>
    <row r="10" spans="2:9" x14ac:dyDescent="0.25">
      <c r="B10" s="60" t="s">
        <v>6</v>
      </c>
      <c r="C10" s="64"/>
      <c r="D10" s="61" t="s">
        <v>7</v>
      </c>
      <c r="E10" s="61" t="s">
        <v>19</v>
      </c>
      <c r="F10" s="62" t="s">
        <v>6</v>
      </c>
      <c r="G10" s="61" t="s">
        <v>8</v>
      </c>
      <c r="H10" s="61" t="s">
        <v>11</v>
      </c>
      <c r="I10" s="63" t="s">
        <v>20</v>
      </c>
    </row>
    <row r="11" spans="2:9" x14ac:dyDescent="0.25">
      <c r="B11" s="60"/>
      <c r="C11" s="61" t="s">
        <v>27</v>
      </c>
      <c r="D11" s="61"/>
      <c r="E11" s="61"/>
      <c r="F11" s="62"/>
      <c r="G11" s="61"/>
      <c r="H11" s="61"/>
      <c r="I11" s="63"/>
    </row>
    <row r="12" spans="2:9" x14ac:dyDescent="0.25">
      <c r="B12" s="60"/>
      <c r="C12" s="61"/>
      <c r="D12" s="61"/>
      <c r="E12" s="61"/>
      <c r="F12" s="62"/>
      <c r="G12" s="61"/>
      <c r="H12" s="61"/>
      <c r="I12" s="63"/>
    </row>
    <row r="13" spans="2:9" s="65" customFormat="1" x14ac:dyDescent="0.25">
      <c r="B13" s="10">
        <v>42368</v>
      </c>
      <c r="C13" s="13" t="s">
        <v>37</v>
      </c>
      <c r="D13" s="16">
        <v>1.35</v>
      </c>
      <c r="E13" s="16">
        <v>0.6</v>
      </c>
      <c r="F13" s="12">
        <v>42373</v>
      </c>
      <c r="G13" s="19">
        <v>0.31</v>
      </c>
      <c r="H13" s="18">
        <f t="shared" ref="H13" si="0">(G13/D13-1)</f>
        <v>-0.77037037037037037</v>
      </c>
      <c r="I13" s="74">
        <f t="shared" ref="I13" si="1">(G13-D13)/(D13-E13)</f>
        <v>-1.3866666666666665</v>
      </c>
    </row>
    <row r="14" spans="2:9" x14ac:dyDescent="0.25">
      <c r="B14" s="10">
        <v>42373</v>
      </c>
      <c r="C14" s="13" t="s">
        <v>123</v>
      </c>
      <c r="D14" s="16">
        <v>2.17</v>
      </c>
      <c r="E14" s="16">
        <v>1.37</v>
      </c>
      <c r="F14" s="12">
        <v>42373</v>
      </c>
      <c r="G14" s="19">
        <v>1.31</v>
      </c>
      <c r="H14" s="18">
        <f t="shared" ref="H14:H17" si="2">(G14/D14-1)</f>
        <v>-0.39631336405529949</v>
      </c>
      <c r="I14" s="74">
        <f t="shared" ref="I14:I17" si="3">(G14-D14)/(D14-E14)</f>
        <v>-1.0750000000000002</v>
      </c>
    </row>
    <row r="15" spans="2:9" s="65" customFormat="1" x14ac:dyDescent="0.25">
      <c r="B15" s="10">
        <v>42374</v>
      </c>
      <c r="C15" s="13" t="s">
        <v>51</v>
      </c>
      <c r="D15" s="16">
        <v>1.69</v>
      </c>
      <c r="E15" s="16">
        <v>0.99</v>
      </c>
      <c r="F15" s="12">
        <v>42374</v>
      </c>
      <c r="G15" s="19">
        <v>1.7</v>
      </c>
      <c r="H15" s="18">
        <f t="shared" si="2"/>
        <v>5.9171597633136397E-3</v>
      </c>
      <c r="I15" s="74">
        <f t="shared" si="3"/>
        <v>1.4285714285714299E-2</v>
      </c>
    </row>
    <row r="16" spans="2:9" x14ac:dyDescent="0.25">
      <c r="B16" s="10">
        <v>42375</v>
      </c>
      <c r="C16" s="13" t="s">
        <v>120</v>
      </c>
      <c r="D16" s="16">
        <v>2.2599999999999998</v>
      </c>
      <c r="E16" s="16">
        <v>1.52</v>
      </c>
      <c r="F16" s="12">
        <v>42375</v>
      </c>
      <c r="G16" s="19">
        <v>2.29</v>
      </c>
      <c r="H16" s="18">
        <f t="shared" si="2"/>
        <v>1.3274336283185972E-2</v>
      </c>
      <c r="I16" s="74">
        <f t="shared" si="3"/>
        <v>4.054054054054089E-2</v>
      </c>
    </row>
    <row r="17" spans="2:9" x14ac:dyDescent="0.25">
      <c r="B17" s="10">
        <v>42375</v>
      </c>
      <c r="C17" s="13" t="s">
        <v>121</v>
      </c>
      <c r="D17" s="16">
        <v>2.2400000000000002</v>
      </c>
      <c r="E17" s="16">
        <v>1.48</v>
      </c>
      <c r="F17" s="12">
        <v>42375</v>
      </c>
      <c r="G17" s="19">
        <v>1.48</v>
      </c>
      <c r="H17" s="18">
        <f t="shared" si="2"/>
        <v>-0.3392857142857143</v>
      </c>
      <c r="I17" s="74">
        <f t="shared" si="3"/>
        <v>-1</v>
      </c>
    </row>
    <row r="18" spans="2:9" x14ac:dyDescent="0.25">
      <c r="B18" s="10">
        <v>42376</v>
      </c>
      <c r="C18" s="13" t="s">
        <v>122</v>
      </c>
      <c r="D18" s="16">
        <v>3.39</v>
      </c>
      <c r="E18" s="16">
        <v>2.67</v>
      </c>
      <c r="F18" s="12">
        <v>42375</v>
      </c>
      <c r="G18" s="19">
        <v>4.26</v>
      </c>
      <c r="H18" s="18">
        <f t="shared" ref="H18:H38" si="4">(G18/D18-1)</f>
        <v>0.25663716814159288</v>
      </c>
      <c r="I18" s="74">
        <f t="shared" ref="I18:I38" si="5">(G18-D18)/(D18-E18)</f>
        <v>1.2083333333333326</v>
      </c>
    </row>
    <row r="19" spans="2:9" s="65" customFormat="1" x14ac:dyDescent="0.25">
      <c r="B19" s="10">
        <v>42376</v>
      </c>
      <c r="C19" s="13" t="s">
        <v>59</v>
      </c>
      <c r="D19" s="16">
        <v>2.27</v>
      </c>
      <c r="E19" s="16">
        <v>1.47</v>
      </c>
      <c r="F19" s="12">
        <v>42376</v>
      </c>
      <c r="G19" s="19">
        <v>2.78</v>
      </c>
      <c r="H19" s="18">
        <f t="shared" si="4"/>
        <v>0.22466960352422904</v>
      </c>
      <c r="I19" s="74">
        <f t="shared" si="5"/>
        <v>0.63749999999999973</v>
      </c>
    </row>
    <row r="20" spans="2:9" s="65" customFormat="1" x14ac:dyDescent="0.25">
      <c r="B20" s="10">
        <v>42377</v>
      </c>
      <c r="C20" s="13" t="s">
        <v>62</v>
      </c>
      <c r="D20" s="16">
        <v>2.97</v>
      </c>
      <c r="E20" s="16">
        <v>2.1</v>
      </c>
      <c r="F20" s="12">
        <v>42380</v>
      </c>
      <c r="G20" s="19">
        <v>2.39</v>
      </c>
      <c r="H20" s="18">
        <f t="shared" si="4"/>
        <v>-0.19528619528619529</v>
      </c>
      <c r="I20" s="74">
        <f t="shared" si="5"/>
        <v>-0.66666666666666663</v>
      </c>
    </row>
    <row r="21" spans="2:9" s="65" customFormat="1" x14ac:dyDescent="0.25">
      <c r="B21" s="10">
        <v>42380</v>
      </c>
      <c r="C21" s="13" t="s">
        <v>64</v>
      </c>
      <c r="D21" s="16">
        <v>1.24</v>
      </c>
      <c r="E21" s="16">
        <v>0.2</v>
      </c>
      <c r="F21" s="12">
        <v>42381</v>
      </c>
      <c r="G21" s="19">
        <v>1.47</v>
      </c>
      <c r="H21" s="18">
        <f t="shared" si="4"/>
        <v>0.18548387096774199</v>
      </c>
      <c r="I21" s="74">
        <f t="shared" si="5"/>
        <v>0.22115384615384612</v>
      </c>
    </row>
    <row r="22" spans="2:9" x14ac:dyDescent="0.25">
      <c r="B22" s="10">
        <v>42381</v>
      </c>
      <c r="C22" s="13" t="s">
        <v>111</v>
      </c>
      <c r="D22" s="16">
        <v>2.44</v>
      </c>
      <c r="E22" s="16">
        <v>1.52</v>
      </c>
      <c r="F22" s="12">
        <v>42381</v>
      </c>
      <c r="G22" s="19">
        <v>3.68</v>
      </c>
      <c r="H22" s="18">
        <f t="shared" si="4"/>
        <v>0.50819672131147553</v>
      </c>
      <c r="I22" s="74">
        <f t="shared" si="5"/>
        <v>1.3478260869565222</v>
      </c>
    </row>
    <row r="23" spans="2:9" x14ac:dyDescent="0.25">
      <c r="B23" s="10">
        <v>42381</v>
      </c>
      <c r="C23" s="13" t="s">
        <v>66</v>
      </c>
      <c r="D23" s="16">
        <v>2.5299999999999998</v>
      </c>
      <c r="E23" s="16">
        <v>1.73</v>
      </c>
      <c r="F23" s="12">
        <v>42381</v>
      </c>
      <c r="G23" s="19">
        <v>1.7</v>
      </c>
      <c r="H23" s="18">
        <f t="shared" si="4"/>
        <v>-0.32806324110671936</v>
      </c>
      <c r="I23" s="74">
        <f t="shared" si="5"/>
        <v>-1.0375000000000001</v>
      </c>
    </row>
    <row r="24" spans="2:9" x14ac:dyDescent="0.25">
      <c r="B24" s="10">
        <v>42382</v>
      </c>
      <c r="C24" s="13" t="s">
        <v>68</v>
      </c>
      <c r="D24" s="16">
        <v>2.87</v>
      </c>
      <c r="E24" s="16">
        <v>2.4</v>
      </c>
      <c r="F24" s="12">
        <v>42382</v>
      </c>
      <c r="G24" s="19">
        <v>3.11</v>
      </c>
      <c r="H24" s="18">
        <f t="shared" si="4"/>
        <v>8.362369337979092E-2</v>
      </c>
      <c r="I24" s="74">
        <f t="shared" si="5"/>
        <v>0.51063829787233972</v>
      </c>
    </row>
    <row r="25" spans="2:9" s="65" customFormat="1" x14ac:dyDescent="0.25">
      <c r="B25" s="10">
        <v>42382</v>
      </c>
      <c r="C25" s="13" t="s">
        <v>70</v>
      </c>
      <c r="D25" s="16">
        <v>3.59</v>
      </c>
      <c r="E25" s="16">
        <v>2.77</v>
      </c>
      <c r="F25" s="12">
        <v>42382</v>
      </c>
      <c r="G25" s="19">
        <v>2.77</v>
      </c>
      <c r="H25" s="18">
        <f t="shared" si="4"/>
        <v>-0.22841225626740946</v>
      </c>
      <c r="I25" s="74">
        <f t="shared" si="5"/>
        <v>-1</v>
      </c>
    </row>
    <row r="26" spans="2:9" x14ac:dyDescent="0.25">
      <c r="B26" s="10">
        <v>42383</v>
      </c>
      <c r="C26" s="13" t="s">
        <v>72</v>
      </c>
      <c r="D26" s="16">
        <v>3.4</v>
      </c>
      <c r="E26" s="16">
        <v>2.63</v>
      </c>
      <c r="F26" s="12">
        <v>42383</v>
      </c>
      <c r="G26" s="19">
        <v>3.15</v>
      </c>
      <c r="H26" s="18">
        <f t="shared" si="4"/>
        <v>-7.3529411764705843E-2</v>
      </c>
      <c r="I26" s="74">
        <f t="shared" si="5"/>
        <v>-0.32467532467532467</v>
      </c>
    </row>
    <row r="27" spans="2:9" s="65" customFormat="1" x14ac:dyDescent="0.25">
      <c r="B27" s="10">
        <v>42383</v>
      </c>
      <c r="C27" s="13" t="s">
        <v>76</v>
      </c>
      <c r="D27" s="16">
        <v>3.07</v>
      </c>
      <c r="E27" s="16">
        <v>2.27</v>
      </c>
      <c r="F27" s="12">
        <v>42384</v>
      </c>
      <c r="G27" s="19">
        <v>2.99</v>
      </c>
      <c r="H27" s="18">
        <f t="shared" si="4"/>
        <v>-2.6058631921824005E-2</v>
      </c>
      <c r="I27" s="74">
        <f t="shared" si="5"/>
        <v>-9.9999999999999561E-2</v>
      </c>
    </row>
    <row r="28" spans="2:9" x14ac:dyDescent="0.25">
      <c r="B28" s="10">
        <v>42387</v>
      </c>
      <c r="C28" s="13" t="s">
        <v>112</v>
      </c>
      <c r="D28" s="16">
        <v>2.2400000000000002</v>
      </c>
      <c r="E28" s="16">
        <v>1.48</v>
      </c>
      <c r="F28" s="12">
        <v>42387</v>
      </c>
      <c r="G28" s="19">
        <v>2.2999999999999998</v>
      </c>
      <c r="H28" s="18">
        <f t="shared" si="4"/>
        <v>2.6785714285714191E-2</v>
      </c>
      <c r="I28" s="74">
        <f t="shared" si="5"/>
        <v>7.89473684210521E-2</v>
      </c>
    </row>
    <row r="29" spans="2:9" x14ac:dyDescent="0.25">
      <c r="B29" s="10">
        <v>42389</v>
      </c>
      <c r="C29" s="13" t="s">
        <v>113</v>
      </c>
      <c r="D29" s="16">
        <v>3.47</v>
      </c>
      <c r="E29" s="16">
        <v>2.62</v>
      </c>
      <c r="F29" s="12">
        <v>42389</v>
      </c>
      <c r="G29" s="19">
        <v>4.4000000000000004</v>
      </c>
      <c r="H29" s="18">
        <f t="shared" si="4"/>
        <v>0.26801152737752165</v>
      </c>
      <c r="I29" s="74">
        <f t="shared" si="5"/>
        <v>1.0941176470588236</v>
      </c>
    </row>
    <row r="30" spans="2:9" s="65" customFormat="1" x14ac:dyDescent="0.25">
      <c r="B30" s="10">
        <v>42389</v>
      </c>
      <c r="C30" s="13" t="s">
        <v>84</v>
      </c>
      <c r="D30" s="16">
        <v>2.94</v>
      </c>
      <c r="E30" s="16">
        <v>1.97</v>
      </c>
      <c r="F30" s="12">
        <v>42390</v>
      </c>
      <c r="G30" s="19">
        <v>3.22</v>
      </c>
      <c r="H30" s="18">
        <f t="shared" si="4"/>
        <v>9.5238095238095344E-2</v>
      </c>
      <c r="I30" s="74">
        <f t="shared" si="5"/>
        <v>0.28865979381443324</v>
      </c>
    </row>
    <row r="31" spans="2:9" x14ac:dyDescent="0.25">
      <c r="B31" s="10">
        <v>42395</v>
      </c>
      <c r="C31" s="13" t="s">
        <v>114</v>
      </c>
      <c r="D31" s="16">
        <v>2.1800000000000002</v>
      </c>
      <c r="E31" s="16">
        <v>1.36</v>
      </c>
      <c r="F31" s="12">
        <v>42395</v>
      </c>
      <c r="G31" s="19">
        <v>2.87</v>
      </c>
      <c r="H31" s="18">
        <f t="shared" si="4"/>
        <v>0.3165137614678899</v>
      </c>
      <c r="I31" s="74">
        <f t="shared" si="5"/>
        <v>0.8414634146341462</v>
      </c>
    </row>
    <row r="32" spans="2:9" x14ac:dyDescent="0.25">
      <c r="B32" s="10">
        <v>42397</v>
      </c>
      <c r="C32" s="13" t="s">
        <v>115</v>
      </c>
      <c r="D32" s="16">
        <v>2.33</v>
      </c>
      <c r="E32" s="16">
        <v>1.52</v>
      </c>
      <c r="F32" s="12">
        <v>42397</v>
      </c>
      <c r="G32" s="19">
        <v>2.99</v>
      </c>
      <c r="H32" s="18">
        <f t="shared" si="4"/>
        <v>0.28326180257510725</v>
      </c>
      <c r="I32" s="74">
        <f t="shared" si="5"/>
        <v>0.81481481481481499</v>
      </c>
    </row>
    <row r="33" spans="2:9" s="65" customFormat="1" x14ac:dyDescent="0.25">
      <c r="B33" s="10">
        <v>42398</v>
      </c>
      <c r="C33" s="13" t="s">
        <v>95</v>
      </c>
      <c r="D33" s="16">
        <v>3.06</v>
      </c>
      <c r="E33" s="16">
        <v>1.96</v>
      </c>
      <c r="F33" s="12">
        <v>42398</v>
      </c>
      <c r="G33" s="19">
        <v>2.79</v>
      </c>
      <c r="H33" s="18">
        <f t="shared" si="4"/>
        <v>-8.8235294117647078E-2</v>
      </c>
      <c r="I33" s="74">
        <f t="shared" si="5"/>
        <v>-0.24545454545454545</v>
      </c>
    </row>
    <row r="34" spans="2:9" x14ac:dyDescent="0.25">
      <c r="B34" s="10">
        <v>42401</v>
      </c>
      <c r="C34" s="13" t="s">
        <v>116</v>
      </c>
      <c r="D34" s="16">
        <v>2.2000000000000002</v>
      </c>
      <c r="E34" s="16">
        <v>1.35</v>
      </c>
      <c r="F34" s="12">
        <v>42401</v>
      </c>
      <c r="G34" s="19">
        <v>3.1</v>
      </c>
      <c r="H34" s="18">
        <f t="shared" si="4"/>
        <v>0.40909090909090895</v>
      </c>
      <c r="I34" s="74">
        <f t="shared" si="5"/>
        <v>1.0588235294117645</v>
      </c>
    </row>
    <row r="35" spans="2:9" x14ac:dyDescent="0.25">
      <c r="B35" s="10">
        <v>42401</v>
      </c>
      <c r="C35" s="13" t="s">
        <v>117</v>
      </c>
      <c r="D35" s="16">
        <v>2.19</v>
      </c>
      <c r="E35" s="16">
        <v>1.32</v>
      </c>
      <c r="F35" s="12">
        <v>42402</v>
      </c>
      <c r="G35" s="19">
        <v>2.99</v>
      </c>
      <c r="H35" s="18">
        <f t="shared" si="4"/>
        <v>0.36529680365296824</v>
      </c>
      <c r="I35" s="74">
        <f t="shared" si="5"/>
        <v>0.9195402298850579</v>
      </c>
    </row>
    <row r="36" spans="2:9" x14ac:dyDescent="0.25">
      <c r="B36" s="10">
        <v>42403</v>
      </c>
      <c r="C36" s="13" t="s">
        <v>118</v>
      </c>
      <c r="D36" s="16">
        <v>2.38</v>
      </c>
      <c r="E36" s="16">
        <v>1.75</v>
      </c>
      <c r="F36" s="12">
        <v>42403</v>
      </c>
      <c r="G36" s="19">
        <v>2.2200000000000002</v>
      </c>
      <c r="H36" s="18">
        <f t="shared" si="4"/>
        <v>-6.7226890756302393E-2</v>
      </c>
      <c r="I36" s="74">
        <f t="shared" si="5"/>
        <v>-0.25396825396825351</v>
      </c>
    </row>
    <row r="37" spans="2:9" x14ac:dyDescent="0.25">
      <c r="B37" s="10">
        <v>42403</v>
      </c>
      <c r="C37" s="13" t="s">
        <v>119</v>
      </c>
      <c r="D37" s="16">
        <v>2.63</v>
      </c>
      <c r="E37" s="16">
        <v>1.99</v>
      </c>
      <c r="F37" s="12">
        <v>42403</v>
      </c>
      <c r="G37" s="19">
        <v>2</v>
      </c>
      <c r="H37" s="18">
        <f t="shared" si="4"/>
        <v>-0.23954372623574138</v>
      </c>
      <c r="I37" s="74">
        <f t="shared" si="5"/>
        <v>-0.984375</v>
      </c>
    </row>
    <row r="38" spans="2:9" x14ac:dyDescent="0.25">
      <c r="B38" s="10">
        <v>42405</v>
      </c>
      <c r="C38" s="13" t="s">
        <v>110</v>
      </c>
      <c r="D38" s="16">
        <v>2.13</v>
      </c>
      <c r="E38" s="16">
        <v>1.28</v>
      </c>
      <c r="F38" s="12">
        <v>42405</v>
      </c>
      <c r="G38" s="19">
        <v>1.92</v>
      </c>
      <c r="H38" s="18">
        <f t="shared" si="4"/>
        <v>-9.8591549295774628E-2</v>
      </c>
      <c r="I38" s="74">
        <f t="shared" si="5"/>
        <v>-0.24705882352941178</v>
      </c>
    </row>
    <row r="39" spans="2:9" ht="14.45" x14ac:dyDescent="0.3">
      <c r="B39" s="10">
        <v>42405</v>
      </c>
      <c r="C39" s="13" t="s">
        <v>135</v>
      </c>
      <c r="D39" s="16">
        <v>2.06</v>
      </c>
      <c r="E39" s="16">
        <v>1.36</v>
      </c>
      <c r="F39" s="12">
        <v>42405</v>
      </c>
      <c r="G39" s="19">
        <v>1.38</v>
      </c>
      <c r="H39" s="18">
        <f t="shared" ref="H39:H42" si="6">(G39/D39-1)</f>
        <v>-0.33009708737864085</v>
      </c>
      <c r="I39" s="74">
        <f t="shared" ref="I39:I42" si="7">(G39-D39)/(D39-E39)</f>
        <v>-0.97142857142857175</v>
      </c>
    </row>
    <row r="40" spans="2:9" x14ac:dyDescent="0.25">
      <c r="B40" s="10">
        <v>42405</v>
      </c>
      <c r="C40" s="13" t="s">
        <v>137</v>
      </c>
      <c r="D40" s="16">
        <v>1.75</v>
      </c>
      <c r="E40" s="16">
        <v>1.03</v>
      </c>
      <c r="F40" s="12">
        <v>42408</v>
      </c>
      <c r="G40" s="19">
        <v>4.3</v>
      </c>
      <c r="H40" s="18">
        <f t="shared" si="6"/>
        <v>1.4571428571428569</v>
      </c>
      <c r="I40" s="74">
        <f t="shared" si="7"/>
        <v>3.5416666666666665</v>
      </c>
    </row>
    <row r="41" spans="2:9" x14ac:dyDescent="0.25">
      <c r="B41" s="10">
        <v>42409</v>
      </c>
      <c r="C41" s="13" t="s">
        <v>140</v>
      </c>
      <c r="D41" s="16">
        <v>2.4700000000000002</v>
      </c>
      <c r="E41" s="16">
        <v>1.74</v>
      </c>
      <c r="F41" s="12">
        <v>42409</v>
      </c>
      <c r="G41" s="19">
        <v>2.46</v>
      </c>
      <c r="H41" s="18">
        <f t="shared" si="6"/>
        <v>-4.0485829959514552E-3</v>
      </c>
      <c r="I41" s="74">
        <f t="shared" si="7"/>
        <v>-1.3698630136986615E-2</v>
      </c>
    </row>
    <row r="42" spans="2:9" s="65" customFormat="1" x14ac:dyDescent="0.25">
      <c r="B42" s="10">
        <v>42409</v>
      </c>
      <c r="C42" s="13" t="s">
        <v>141</v>
      </c>
      <c r="D42" s="16">
        <v>4.04</v>
      </c>
      <c r="E42" s="16">
        <v>3.14</v>
      </c>
      <c r="F42" s="12">
        <v>42410</v>
      </c>
      <c r="G42" s="19">
        <v>5.38</v>
      </c>
      <c r="H42" s="18">
        <f t="shared" si="6"/>
        <v>0.33168316831683176</v>
      </c>
      <c r="I42" s="74">
        <f t="shared" si="7"/>
        <v>1.4888888888888889</v>
      </c>
    </row>
    <row r="43" spans="2:9" s="65" customFormat="1" x14ac:dyDescent="0.25">
      <c r="B43" s="10">
        <v>42410</v>
      </c>
      <c r="C43" s="13" t="s">
        <v>146</v>
      </c>
      <c r="D43" s="16">
        <v>3.47</v>
      </c>
      <c r="E43" s="16">
        <v>2.4700000000000002</v>
      </c>
      <c r="F43" s="12">
        <v>42410</v>
      </c>
      <c r="G43" s="19">
        <v>2.4700000000000002</v>
      </c>
      <c r="H43" s="18">
        <f t="shared" ref="H43:H50" si="8">(G43/D43-1)</f>
        <v>-0.28818443804034577</v>
      </c>
      <c r="I43" s="74">
        <f>(G43-D43)/(D43-E43)*0.4</f>
        <v>-0.4</v>
      </c>
    </row>
    <row r="44" spans="2:9" x14ac:dyDescent="0.25">
      <c r="B44" s="10">
        <v>42411</v>
      </c>
      <c r="C44" s="13" t="s">
        <v>148</v>
      </c>
      <c r="D44" s="16">
        <v>2.19</v>
      </c>
      <c r="E44" s="16">
        <v>1.28</v>
      </c>
      <c r="F44" s="12">
        <v>42411</v>
      </c>
      <c r="G44" s="19">
        <v>2.88</v>
      </c>
      <c r="H44" s="18">
        <f t="shared" si="8"/>
        <v>0.31506849315068486</v>
      </c>
      <c r="I44" s="74">
        <f t="shared" ref="I44" si="9">(G44-D44)/(D44-E44)</f>
        <v>0.75824175824175821</v>
      </c>
    </row>
    <row r="45" spans="2:9" x14ac:dyDescent="0.25">
      <c r="B45" s="10">
        <v>42411</v>
      </c>
      <c r="C45" s="13" t="s">
        <v>151</v>
      </c>
      <c r="D45" s="16">
        <v>1.97</v>
      </c>
      <c r="E45" s="16">
        <v>1</v>
      </c>
      <c r="F45" s="12">
        <v>42412</v>
      </c>
      <c r="G45" s="19">
        <v>2.2400000000000002</v>
      </c>
      <c r="H45" s="18">
        <f t="shared" si="8"/>
        <v>0.13705583756345185</v>
      </c>
      <c r="I45" s="74">
        <f>(G45-D45)/(D45-E45)*0.6</f>
        <v>0.16701030927835064</v>
      </c>
    </row>
    <row r="46" spans="2:9" x14ac:dyDescent="0.25">
      <c r="B46" s="10">
        <v>42412</v>
      </c>
      <c r="C46" s="13" t="s">
        <v>152</v>
      </c>
      <c r="D46" s="16">
        <v>2.08</v>
      </c>
      <c r="E46" s="16">
        <v>1.24</v>
      </c>
      <c r="F46" s="12">
        <v>42412</v>
      </c>
      <c r="G46" s="19">
        <v>1.53</v>
      </c>
      <c r="H46" s="18">
        <f t="shared" si="8"/>
        <v>-0.26442307692307698</v>
      </c>
      <c r="I46" s="74">
        <f t="shared" ref="I46:I48" si="10">(G46-D46)/(D46-E46)</f>
        <v>-0.65476190476190477</v>
      </c>
    </row>
    <row r="47" spans="2:9" x14ac:dyDescent="0.25">
      <c r="B47" s="10">
        <v>42416</v>
      </c>
      <c r="C47" s="13" t="s">
        <v>159</v>
      </c>
      <c r="D47" s="16">
        <v>2.36</v>
      </c>
      <c r="E47" s="16">
        <v>1.54</v>
      </c>
      <c r="F47" s="12">
        <v>42416</v>
      </c>
      <c r="G47" s="19">
        <v>2.48</v>
      </c>
      <c r="H47" s="18">
        <f t="shared" si="8"/>
        <v>5.0847457627118731E-2</v>
      </c>
      <c r="I47" s="74">
        <f t="shared" si="10"/>
        <v>0.1463414634146343</v>
      </c>
    </row>
    <row r="48" spans="2:9" x14ac:dyDescent="0.25">
      <c r="B48" s="10">
        <v>42418</v>
      </c>
      <c r="C48" s="13" t="s">
        <v>161</v>
      </c>
      <c r="D48" s="16">
        <v>2.54</v>
      </c>
      <c r="E48" s="16">
        <v>1.28</v>
      </c>
      <c r="F48" s="12">
        <v>42418</v>
      </c>
      <c r="G48" s="19">
        <v>1.27</v>
      </c>
      <c r="H48" s="18">
        <f t="shared" si="8"/>
        <v>-0.5</v>
      </c>
      <c r="I48" s="74">
        <f t="shared" si="10"/>
        <v>-1.0079365079365079</v>
      </c>
    </row>
    <row r="49" spans="2:9" x14ac:dyDescent="0.25">
      <c r="B49" s="10">
        <v>42422</v>
      </c>
      <c r="C49" s="13" t="s">
        <v>164</v>
      </c>
      <c r="D49" s="16">
        <v>1.95</v>
      </c>
      <c r="E49" s="16">
        <v>0.97</v>
      </c>
      <c r="F49" s="12">
        <v>42422</v>
      </c>
      <c r="G49" s="19">
        <v>0.84</v>
      </c>
      <c r="H49" s="18">
        <f t="shared" si="8"/>
        <v>-0.56923076923076921</v>
      </c>
      <c r="I49" s="74">
        <f>(G49-D49)/(D49-E49)*0.6</f>
        <v>-0.6795918367346937</v>
      </c>
    </row>
    <row r="50" spans="2:9" x14ac:dyDescent="0.25">
      <c r="B50" s="10">
        <v>42423</v>
      </c>
      <c r="C50" s="13" t="s">
        <v>166</v>
      </c>
      <c r="D50" s="16">
        <v>2.08</v>
      </c>
      <c r="E50" s="16">
        <v>1.26</v>
      </c>
      <c r="F50" s="12">
        <v>42423</v>
      </c>
      <c r="G50" s="19">
        <v>2.39</v>
      </c>
      <c r="H50" s="18">
        <f t="shared" si="8"/>
        <v>0.14903846153846145</v>
      </c>
      <c r="I50" s="74">
        <f t="shared" ref="I50:I52" si="11">(G50-D50)/(D50-E50)</f>
        <v>0.37804878048780494</v>
      </c>
    </row>
    <row r="51" spans="2:9" x14ac:dyDescent="0.25">
      <c r="B51" s="10">
        <v>42424</v>
      </c>
      <c r="C51" s="13" t="s">
        <v>159</v>
      </c>
      <c r="D51" s="16">
        <v>2.14</v>
      </c>
      <c r="E51" s="16">
        <v>1.28</v>
      </c>
      <c r="F51" s="12">
        <v>42424</v>
      </c>
      <c r="G51" s="19">
        <v>1.29</v>
      </c>
      <c r="H51" s="18">
        <f t="shared" ref="H51:H90" si="12">(G51/D51-1)</f>
        <v>-0.39719626168224298</v>
      </c>
      <c r="I51" s="74">
        <f t="shared" si="11"/>
        <v>-0.98837209302325579</v>
      </c>
    </row>
    <row r="52" spans="2:9" x14ac:dyDescent="0.25">
      <c r="B52" s="10">
        <v>42425</v>
      </c>
      <c r="C52" s="13" t="s">
        <v>175</v>
      </c>
      <c r="D52" s="16">
        <v>1.98</v>
      </c>
      <c r="E52" s="16">
        <v>1.1299999999999999</v>
      </c>
      <c r="F52" s="12">
        <v>42425</v>
      </c>
      <c r="G52" s="19">
        <v>2.73</v>
      </c>
      <c r="H52" s="18">
        <f t="shared" si="12"/>
        <v>0.3787878787878789</v>
      </c>
      <c r="I52" s="74">
        <f t="shared" si="11"/>
        <v>0.88235294117647045</v>
      </c>
    </row>
    <row r="53" spans="2:9" x14ac:dyDescent="0.25">
      <c r="B53" s="10" t="s">
        <v>178</v>
      </c>
      <c r="C53" s="13" t="s">
        <v>118</v>
      </c>
      <c r="D53" s="16">
        <v>2.4940000000000002</v>
      </c>
      <c r="E53" s="16">
        <v>1.36</v>
      </c>
      <c r="F53" s="12">
        <v>42429</v>
      </c>
      <c r="G53" s="19">
        <v>3.56</v>
      </c>
      <c r="H53" s="18">
        <f t="shared" si="12"/>
        <v>0.42742582197273449</v>
      </c>
      <c r="I53" s="74">
        <f>(G53-D53)/(D53-E53)</f>
        <v>0.94003527336860648</v>
      </c>
    </row>
    <row r="54" spans="2:9" s="65" customFormat="1" x14ac:dyDescent="0.25">
      <c r="B54" s="10">
        <v>42433</v>
      </c>
      <c r="C54" s="13" t="s">
        <v>186</v>
      </c>
      <c r="D54" s="16">
        <v>4.3099999999999996</v>
      </c>
      <c r="E54" s="16">
        <v>3.36</v>
      </c>
      <c r="F54" s="12">
        <v>42433</v>
      </c>
      <c r="G54" s="19">
        <v>4.62</v>
      </c>
      <c r="H54" s="18">
        <f t="shared" si="12"/>
        <v>7.1925754060324865E-2</v>
      </c>
      <c r="I54" s="74">
        <f t="shared" ref="I54:I60" si="13">(G54-D54)/(D54-E54)</f>
        <v>0.32631578947368484</v>
      </c>
    </row>
    <row r="55" spans="2:9" s="65" customFormat="1" x14ac:dyDescent="0.25">
      <c r="B55" s="10">
        <v>42436</v>
      </c>
      <c r="C55" s="13" t="s">
        <v>186</v>
      </c>
      <c r="D55" s="16">
        <v>3.52</v>
      </c>
      <c r="E55" s="16">
        <v>2.67</v>
      </c>
      <c r="F55" s="12">
        <v>42437</v>
      </c>
      <c r="G55" s="19">
        <v>3.4</v>
      </c>
      <c r="H55" s="18">
        <f t="shared" si="12"/>
        <v>-3.4090909090909172E-2</v>
      </c>
      <c r="I55" s="74">
        <f t="shared" si="13"/>
        <v>-0.1411764705882354</v>
      </c>
    </row>
    <row r="56" spans="2:9" x14ac:dyDescent="0.25">
      <c r="B56" s="10">
        <v>42437</v>
      </c>
      <c r="C56" s="13" t="s">
        <v>198</v>
      </c>
      <c r="D56" s="16">
        <v>1.97</v>
      </c>
      <c r="E56" s="16">
        <v>1.1200000000000001</v>
      </c>
      <c r="F56" s="12">
        <v>42437</v>
      </c>
      <c r="G56" s="19">
        <v>2.74</v>
      </c>
      <c r="H56" s="18">
        <f t="shared" si="12"/>
        <v>0.39086294416243672</v>
      </c>
      <c r="I56" s="74">
        <f t="shared" si="13"/>
        <v>0.90588235294117692</v>
      </c>
    </row>
    <row r="57" spans="2:9" x14ac:dyDescent="0.25">
      <c r="B57" s="10">
        <v>42443</v>
      </c>
      <c r="C57" s="13" t="s">
        <v>207</v>
      </c>
      <c r="D57" s="16">
        <v>1.79</v>
      </c>
      <c r="E57" s="16">
        <v>0.95</v>
      </c>
      <c r="F57" s="12">
        <v>42443</v>
      </c>
      <c r="G57" s="19">
        <v>2.16</v>
      </c>
      <c r="H57" s="18">
        <f t="shared" si="12"/>
        <v>0.2067039106145252</v>
      </c>
      <c r="I57" s="74">
        <f t="shared" si="13"/>
        <v>0.44047619047619058</v>
      </c>
    </row>
    <row r="58" spans="2:9" x14ac:dyDescent="0.25">
      <c r="B58" s="10">
        <v>42446</v>
      </c>
      <c r="C58" s="13" t="s">
        <v>208</v>
      </c>
      <c r="D58" s="16">
        <v>2.31</v>
      </c>
      <c r="E58" s="16">
        <v>1.71</v>
      </c>
      <c r="F58" s="12">
        <v>42446</v>
      </c>
      <c r="G58" s="19">
        <v>3.16</v>
      </c>
      <c r="H58" s="18">
        <f t="shared" si="12"/>
        <v>0.36796536796536805</v>
      </c>
      <c r="I58" s="74">
        <f t="shared" si="13"/>
        <v>1.4166666666666665</v>
      </c>
    </row>
    <row r="59" spans="2:9" s="65" customFormat="1" x14ac:dyDescent="0.25">
      <c r="B59" s="10">
        <v>42446</v>
      </c>
      <c r="C59" s="13" t="s">
        <v>211</v>
      </c>
      <c r="D59" s="16">
        <v>2.0099999999999998</v>
      </c>
      <c r="E59" s="16">
        <v>1.31</v>
      </c>
      <c r="F59" s="12">
        <v>42447</v>
      </c>
      <c r="G59" s="19">
        <v>1.94</v>
      </c>
      <c r="H59" s="18">
        <f t="shared" si="12"/>
        <v>-3.4825870646766122E-2</v>
      </c>
      <c r="I59" s="74">
        <f t="shared" si="13"/>
        <v>-9.9999999999999811E-2</v>
      </c>
    </row>
    <row r="60" spans="2:9" x14ac:dyDescent="0.25">
      <c r="B60" s="10">
        <v>42450</v>
      </c>
      <c r="C60" s="13" t="s">
        <v>215</v>
      </c>
      <c r="D60" s="16">
        <v>2.4500000000000002</v>
      </c>
      <c r="E60" s="16">
        <v>1.6</v>
      </c>
      <c r="F60" s="12">
        <v>42450</v>
      </c>
      <c r="G60" s="19">
        <v>3.23</v>
      </c>
      <c r="H60" s="18">
        <f t="shared" si="12"/>
        <v>0.31836734693877533</v>
      </c>
      <c r="I60" s="74">
        <f t="shared" si="13"/>
        <v>0.91764705882352904</v>
      </c>
    </row>
    <row r="61" spans="2:9" x14ac:dyDescent="0.25">
      <c r="B61" s="10">
        <v>42450</v>
      </c>
      <c r="C61" s="13" t="s">
        <v>217</v>
      </c>
      <c r="D61" s="114">
        <v>2.0499999999999998</v>
      </c>
      <c r="E61" s="16">
        <v>1.05</v>
      </c>
      <c r="F61" s="12">
        <v>42451</v>
      </c>
      <c r="G61" s="19">
        <v>2.34</v>
      </c>
      <c r="H61" s="18">
        <f t="shared" si="12"/>
        <v>0.14146341463414647</v>
      </c>
      <c r="I61" s="74">
        <f>(G61-D61)/(D61-E61)/2</f>
        <v>0.14500000000000005</v>
      </c>
    </row>
    <row r="62" spans="2:9" x14ac:dyDescent="0.25">
      <c r="B62" s="10">
        <v>42452</v>
      </c>
      <c r="C62" s="13" t="s">
        <v>219</v>
      </c>
      <c r="D62" s="16">
        <v>3.11</v>
      </c>
      <c r="E62" s="16">
        <v>2.4700000000000002</v>
      </c>
      <c r="F62" s="12">
        <v>42423</v>
      </c>
      <c r="G62" s="19">
        <v>2.84</v>
      </c>
      <c r="H62" s="18">
        <f t="shared" si="12"/>
        <v>-8.6816720257234747E-2</v>
      </c>
      <c r="I62" s="74">
        <f t="shared" ref="I62:I70" si="14">(G62-D62)/(D62-E62)</f>
        <v>-0.42187500000000022</v>
      </c>
    </row>
    <row r="63" spans="2:9" x14ac:dyDescent="0.25">
      <c r="B63" s="10">
        <v>42458</v>
      </c>
      <c r="C63" s="13" t="s">
        <v>226</v>
      </c>
      <c r="D63" s="16">
        <v>1.85</v>
      </c>
      <c r="E63" s="16">
        <v>1.05</v>
      </c>
      <c r="F63" s="12">
        <v>42458</v>
      </c>
      <c r="G63" s="19">
        <v>0.99</v>
      </c>
      <c r="H63" s="18">
        <f t="shared" si="12"/>
        <v>-0.46486486486486489</v>
      </c>
      <c r="I63" s="74">
        <f t="shared" si="14"/>
        <v>-1.075</v>
      </c>
    </row>
    <row r="64" spans="2:9" s="65" customFormat="1" x14ac:dyDescent="0.25">
      <c r="B64" s="10">
        <v>42459</v>
      </c>
      <c r="C64" s="13" t="s">
        <v>228</v>
      </c>
      <c r="D64" s="16">
        <v>1.34</v>
      </c>
      <c r="E64" s="16">
        <v>0.64</v>
      </c>
      <c r="F64" s="12">
        <v>42461</v>
      </c>
      <c r="G64" s="19">
        <v>1.88</v>
      </c>
      <c r="H64" s="18">
        <f t="shared" si="12"/>
        <v>0.4029850746268655</v>
      </c>
      <c r="I64" s="74">
        <f t="shared" si="14"/>
        <v>0.77142857142857113</v>
      </c>
    </row>
    <row r="65" spans="2:9" x14ac:dyDescent="0.25">
      <c r="B65" s="10">
        <v>42464</v>
      </c>
      <c r="C65" s="13" t="s">
        <v>236</v>
      </c>
      <c r="D65" s="16">
        <v>2.2799999999999998</v>
      </c>
      <c r="E65" s="16">
        <v>1.44</v>
      </c>
      <c r="F65" s="12">
        <v>42465</v>
      </c>
      <c r="G65" s="19">
        <v>4.38</v>
      </c>
      <c r="H65" s="18">
        <f t="shared" si="12"/>
        <v>0.92105263157894757</v>
      </c>
      <c r="I65" s="74">
        <f t="shared" si="14"/>
        <v>2.5000000000000004</v>
      </c>
    </row>
    <row r="66" spans="2:9" x14ac:dyDescent="0.25">
      <c r="B66" s="10">
        <v>42466</v>
      </c>
      <c r="C66" s="13" t="s">
        <v>241</v>
      </c>
      <c r="D66" s="16">
        <v>2.61</v>
      </c>
      <c r="E66" s="16">
        <v>1.65</v>
      </c>
      <c r="F66" s="12">
        <v>42466</v>
      </c>
      <c r="G66" s="19">
        <v>1.74</v>
      </c>
      <c r="H66" s="18">
        <f t="shared" si="12"/>
        <v>-0.33333333333333326</v>
      </c>
      <c r="I66" s="74">
        <f t="shared" si="14"/>
        <v>-0.90624999999999989</v>
      </c>
    </row>
    <row r="67" spans="2:9" s="65" customFormat="1" x14ac:dyDescent="0.25">
      <c r="B67" s="10">
        <v>42467</v>
      </c>
      <c r="C67" s="13" t="s">
        <v>290</v>
      </c>
      <c r="D67" s="16">
        <v>3.43</v>
      </c>
      <c r="E67" s="16">
        <v>2.58</v>
      </c>
      <c r="F67" s="12">
        <v>42468</v>
      </c>
      <c r="G67" s="19">
        <v>3.61</v>
      </c>
      <c r="H67" s="18">
        <f t="shared" si="12"/>
        <v>5.2478134110787167E-2</v>
      </c>
      <c r="I67" s="74">
        <f t="shared" si="14"/>
        <v>0.21176470588235258</v>
      </c>
    </row>
    <row r="68" spans="2:9" x14ac:dyDescent="0.25">
      <c r="B68" s="10">
        <v>42471</v>
      </c>
      <c r="C68" s="13" t="s">
        <v>248</v>
      </c>
      <c r="D68" s="16">
        <v>2.39</v>
      </c>
      <c r="E68" s="16">
        <v>1.59</v>
      </c>
      <c r="F68" s="12">
        <v>42471</v>
      </c>
      <c r="G68" s="19">
        <v>3.13</v>
      </c>
      <c r="H68" s="18">
        <f t="shared" si="12"/>
        <v>0.3096234309623429</v>
      </c>
      <c r="I68" s="74">
        <f t="shared" si="14"/>
        <v>0.92499999999999971</v>
      </c>
    </row>
    <row r="69" spans="2:9" x14ac:dyDescent="0.25">
      <c r="B69" s="10">
        <v>42472</v>
      </c>
      <c r="C69" s="13" t="s">
        <v>251</v>
      </c>
      <c r="D69" s="16">
        <v>1.96</v>
      </c>
      <c r="E69" s="16">
        <v>1.1299999999999999</v>
      </c>
      <c r="F69" s="12">
        <v>42472</v>
      </c>
      <c r="G69" s="19">
        <v>1.1000000000000001</v>
      </c>
      <c r="H69" s="18">
        <f t="shared" si="12"/>
        <v>-0.43877551020408156</v>
      </c>
      <c r="I69" s="74">
        <f t="shared" si="14"/>
        <v>-1.0361445783132528</v>
      </c>
    </row>
    <row r="70" spans="2:9" x14ac:dyDescent="0.25">
      <c r="B70" s="10">
        <v>42473</v>
      </c>
      <c r="C70" s="13" t="s">
        <v>255</v>
      </c>
      <c r="D70" s="16">
        <v>4.0599999999999996</v>
      </c>
      <c r="E70" s="16">
        <v>3.43</v>
      </c>
      <c r="F70" s="12">
        <v>42473</v>
      </c>
      <c r="G70" s="19">
        <v>4.8</v>
      </c>
      <c r="H70" s="18">
        <f t="shared" si="12"/>
        <v>0.18226600985221686</v>
      </c>
      <c r="I70" s="74">
        <f t="shared" si="14"/>
        <v>1.174603174603176</v>
      </c>
    </row>
    <row r="71" spans="2:9" x14ac:dyDescent="0.25">
      <c r="B71" s="10">
        <v>42473</v>
      </c>
      <c r="C71" s="13" t="s">
        <v>257</v>
      </c>
      <c r="D71" s="114">
        <v>3.62</v>
      </c>
      <c r="E71" s="16">
        <v>2.93</v>
      </c>
      <c r="F71" s="12">
        <v>42473</v>
      </c>
      <c r="G71" s="19">
        <v>3.68</v>
      </c>
      <c r="H71" s="18">
        <f t="shared" si="12"/>
        <v>1.6574585635359185E-2</v>
      </c>
      <c r="I71" s="74">
        <f>(G71-D71)/(D71-E71)/2</f>
        <v>4.3478260869565258E-2</v>
      </c>
    </row>
    <row r="72" spans="2:9" x14ac:dyDescent="0.25">
      <c r="B72" s="10">
        <v>42478</v>
      </c>
      <c r="C72" s="13" t="s">
        <v>262</v>
      </c>
      <c r="D72" s="16">
        <v>2.2200000000000002</v>
      </c>
      <c r="E72" s="16">
        <v>1.3</v>
      </c>
      <c r="F72" s="12">
        <v>42478</v>
      </c>
      <c r="G72" s="19">
        <v>3.48</v>
      </c>
      <c r="H72" s="18">
        <f t="shared" si="12"/>
        <v>0.56756756756756732</v>
      </c>
      <c r="I72" s="74">
        <f t="shared" ref="I72:I90" si="15">(G72-D72)/(D72-E72)</f>
        <v>1.369565217391304</v>
      </c>
    </row>
    <row r="73" spans="2:9" s="65" customFormat="1" x14ac:dyDescent="0.25">
      <c r="B73" s="10">
        <v>42478</v>
      </c>
      <c r="C73" s="13" t="s">
        <v>264</v>
      </c>
      <c r="D73" s="16">
        <v>2.0299999999999998</v>
      </c>
      <c r="E73" s="16">
        <v>1.5</v>
      </c>
      <c r="F73" s="12">
        <v>42479</v>
      </c>
      <c r="G73" s="19">
        <v>2.81</v>
      </c>
      <c r="H73" s="18">
        <f t="shared" si="12"/>
        <v>0.38423645320197064</v>
      </c>
      <c r="I73" s="74">
        <f t="shared" si="15"/>
        <v>1.4716981132075482</v>
      </c>
    </row>
    <row r="74" spans="2:9" x14ac:dyDescent="0.25">
      <c r="B74" s="10">
        <v>42480</v>
      </c>
      <c r="C74" s="13" t="s">
        <v>269</v>
      </c>
      <c r="D74" s="16">
        <v>1.95</v>
      </c>
      <c r="E74" s="16">
        <v>1.0900000000000001</v>
      </c>
      <c r="F74" s="12">
        <v>42480</v>
      </c>
      <c r="G74" s="19">
        <v>1.76</v>
      </c>
      <c r="H74" s="18">
        <f t="shared" si="12"/>
        <v>-9.7435897435897423E-2</v>
      </c>
      <c r="I74" s="74">
        <f t="shared" si="15"/>
        <v>-0.22093023255813951</v>
      </c>
    </row>
    <row r="75" spans="2:9" s="65" customFormat="1" x14ac:dyDescent="0.25">
      <c r="B75" s="10">
        <v>42481</v>
      </c>
      <c r="C75" s="13" t="s">
        <v>272</v>
      </c>
      <c r="D75" s="16">
        <v>2.61</v>
      </c>
      <c r="E75" s="16">
        <v>1.61</v>
      </c>
      <c r="F75" s="12">
        <v>42482</v>
      </c>
      <c r="G75" s="19">
        <v>2.06</v>
      </c>
      <c r="H75" s="18">
        <f t="shared" si="12"/>
        <v>-0.21072796934865889</v>
      </c>
      <c r="I75" s="74">
        <f t="shared" si="15"/>
        <v>-0.54999999999999993</v>
      </c>
    </row>
    <row r="76" spans="2:9" x14ac:dyDescent="0.25">
      <c r="B76" s="10">
        <v>42485</v>
      </c>
      <c r="C76" s="13" t="s">
        <v>277</v>
      </c>
      <c r="D76" s="16">
        <v>2.3199999999999998</v>
      </c>
      <c r="E76" s="16">
        <v>1.47</v>
      </c>
      <c r="F76" s="12">
        <v>42485</v>
      </c>
      <c r="G76" s="19">
        <v>2.96</v>
      </c>
      <c r="H76" s="18">
        <f t="shared" si="12"/>
        <v>0.27586206896551735</v>
      </c>
      <c r="I76" s="74">
        <f t="shared" si="15"/>
        <v>0.75294117647058845</v>
      </c>
    </row>
    <row r="77" spans="2:9" s="65" customFormat="1" x14ac:dyDescent="0.25">
      <c r="B77" s="10">
        <v>42486</v>
      </c>
      <c r="C77" s="13" t="s">
        <v>280</v>
      </c>
      <c r="D77" s="16">
        <v>3.84</v>
      </c>
      <c r="E77" s="16">
        <v>2.88</v>
      </c>
      <c r="F77" s="12">
        <v>42488</v>
      </c>
      <c r="G77" s="19">
        <v>3.69</v>
      </c>
      <c r="H77" s="18">
        <f t="shared" si="12"/>
        <v>-3.90625E-2</v>
      </c>
      <c r="I77" s="74">
        <f t="shared" si="15"/>
        <v>-0.15624999999999992</v>
      </c>
    </row>
    <row r="78" spans="2:9" ht="14.45" x14ac:dyDescent="0.3">
      <c r="B78" s="10">
        <v>42488</v>
      </c>
      <c r="C78" s="13" t="s">
        <v>285</v>
      </c>
      <c r="D78" s="16">
        <v>2.41</v>
      </c>
      <c r="E78" s="16">
        <v>1.65</v>
      </c>
      <c r="F78" s="12">
        <v>42488</v>
      </c>
      <c r="G78" s="19">
        <v>1.56</v>
      </c>
      <c r="H78" s="18">
        <f t="shared" si="12"/>
        <v>-0.35269709543568462</v>
      </c>
      <c r="I78" s="74">
        <f t="shared" si="15"/>
        <v>-1.1184210526315788</v>
      </c>
    </row>
    <row r="79" spans="2:9" x14ac:dyDescent="0.25">
      <c r="B79" s="10">
        <v>42489</v>
      </c>
      <c r="C79" s="13" t="s">
        <v>288</v>
      </c>
      <c r="D79" s="16">
        <v>1.66</v>
      </c>
      <c r="E79" s="16">
        <v>0.8</v>
      </c>
      <c r="F79" s="12">
        <v>42489</v>
      </c>
      <c r="G79" s="19">
        <v>2.62</v>
      </c>
      <c r="H79" s="18">
        <f t="shared" si="12"/>
        <v>0.57831325301204828</v>
      </c>
      <c r="I79" s="74">
        <f t="shared" si="15"/>
        <v>1.1162790697674423</v>
      </c>
    </row>
    <row r="80" spans="2:9" s="65" customFormat="1" x14ac:dyDescent="0.25">
      <c r="B80" s="10">
        <v>42489</v>
      </c>
      <c r="C80" s="13" t="s">
        <v>291</v>
      </c>
      <c r="D80" s="16">
        <v>2.5</v>
      </c>
      <c r="E80" s="16">
        <v>1.5</v>
      </c>
      <c r="F80" s="12">
        <v>42492</v>
      </c>
      <c r="G80" s="19">
        <v>2.5499999999999998</v>
      </c>
      <c r="H80" s="18">
        <f t="shared" si="12"/>
        <v>2.0000000000000018E-2</v>
      </c>
      <c r="I80" s="74">
        <f t="shared" si="15"/>
        <v>4.9999999999999822E-2</v>
      </c>
    </row>
    <row r="81" spans="2:9" x14ac:dyDescent="0.25">
      <c r="B81" s="10">
        <v>42492</v>
      </c>
      <c r="C81" s="13" t="s">
        <v>300</v>
      </c>
      <c r="D81" s="16">
        <v>1.8</v>
      </c>
      <c r="E81" s="16">
        <v>1.1599999999999999</v>
      </c>
      <c r="F81" s="12">
        <v>42493</v>
      </c>
      <c r="G81" s="19">
        <v>1.29</v>
      </c>
      <c r="H81" s="18">
        <f t="shared" si="12"/>
        <v>-0.28333333333333333</v>
      </c>
      <c r="I81" s="74">
        <f t="shared" si="15"/>
        <v>-0.79687499999999989</v>
      </c>
    </row>
    <row r="82" spans="2:9" x14ac:dyDescent="0.25">
      <c r="B82" s="10">
        <v>42493</v>
      </c>
      <c r="C82" s="13" t="s">
        <v>297</v>
      </c>
      <c r="D82" s="16">
        <v>1.94</v>
      </c>
      <c r="E82" s="16">
        <v>1.1399999999999999</v>
      </c>
      <c r="F82" s="12">
        <v>42494</v>
      </c>
      <c r="G82" s="19">
        <v>1.34</v>
      </c>
      <c r="H82" s="18">
        <f t="shared" si="12"/>
        <v>-0.30927835051546382</v>
      </c>
      <c r="I82" s="74">
        <f t="shared" si="15"/>
        <v>-0.74999999999999978</v>
      </c>
    </row>
    <row r="83" spans="2:9" x14ac:dyDescent="0.25">
      <c r="B83" s="10">
        <v>42499</v>
      </c>
      <c r="C83" s="13" t="s">
        <v>299</v>
      </c>
      <c r="D83" s="16">
        <v>2.0499999999999998</v>
      </c>
      <c r="E83" s="16">
        <v>1.28</v>
      </c>
      <c r="F83" s="12">
        <v>42499</v>
      </c>
      <c r="G83" s="19">
        <v>3.19</v>
      </c>
      <c r="H83" s="18">
        <f t="shared" si="12"/>
        <v>0.55609756097560981</v>
      </c>
      <c r="I83" s="74">
        <f t="shared" si="15"/>
        <v>1.480519480519481</v>
      </c>
    </row>
    <row r="84" spans="2:9" x14ac:dyDescent="0.25">
      <c r="B84" s="10">
        <v>42499</v>
      </c>
      <c r="C84" s="13" t="s">
        <v>303</v>
      </c>
      <c r="D84" s="16">
        <v>2.2400000000000002</v>
      </c>
      <c r="E84" s="16">
        <v>1.37</v>
      </c>
      <c r="F84" s="12">
        <v>42500</v>
      </c>
      <c r="G84" s="19">
        <v>2.7</v>
      </c>
      <c r="H84" s="18">
        <f t="shared" si="12"/>
        <v>0.20535714285714279</v>
      </c>
      <c r="I84" s="74">
        <f t="shared" si="15"/>
        <v>0.52873563218390796</v>
      </c>
    </row>
    <row r="85" spans="2:9" x14ac:dyDescent="0.25">
      <c r="B85" s="10">
        <v>42500</v>
      </c>
      <c r="C85" s="13" t="s">
        <v>305</v>
      </c>
      <c r="D85" s="16">
        <v>2.14</v>
      </c>
      <c r="E85" s="16">
        <v>1.37</v>
      </c>
      <c r="F85" s="12">
        <v>42501</v>
      </c>
      <c r="G85" s="19">
        <v>2.4</v>
      </c>
      <c r="H85" s="18">
        <f t="shared" si="12"/>
        <v>0.12149532710280364</v>
      </c>
      <c r="I85" s="74">
        <f t="shared" si="15"/>
        <v>0.33766233766233739</v>
      </c>
    </row>
    <row r="86" spans="2:9" x14ac:dyDescent="0.25">
      <c r="B86" s="10">
        <v>42501</v>
      </c>
      <c r="C86" s="13" t="s">
        <v>309</v>
      </c>
      <c r="D86" s="16">
        <v>2.59</v>
      </c>
      <c r="E86" s="16">
        <v>1.63</v>
      </c>
      <c r="F86" s="12">
        <v>42501</v>
      </c>
      <c r="G86" s="19">
        <v>2.73</v>
      </c>
      <c r="H86" s="18">
        <f t="shared" si="12"/>
        <v>5.4054054054054168E-2</v>
      </c>
      <c r="I86" s="74">
        <f t="shared" si="15"/>
        <v>0.14583333333333348</v>
      </c>
    </row>
    <row r="87" spans="2:9" x14ac:dyDescent="0.25">
      <c r="B87" s="10">
        <v>42502</v>
      </c>
      <c r="C87" s="13" t="s">
        <v>311</v>
      </c>
      <c r="D87" s="16">
        <v>2.09</v>
      </c>
      <c r="E87" s="16">
        <v>1.25</v>
      </c>
      <c r="F87" s="12">
        <v>42502</v>
      </c>
      <c r="G87" s="19">
        <v>2.89</v>
      </c>
      <c r="H87" s="18">
        <f t="shared" si="12"/>
        <v>0.3827751196172251</v>
      </c>
      <c r="I87" s="74">
        <f t="shared" si="15"/>
        <v>0.95238095238095288</v>
      </c>
    </row>
    <row r="88" spans="2:9" x14ac:dyDescent="0.25">
      <c r="B88" s="10">
        <v>42502</v>
      </c>
      <c r="C88" s="13" t="s">
        <v>312</v>
      </c>
      <c r="D88" s="16">
        <v>2.29</v>
      </c>
      <c r="E88" s="16">
        <v>1.48</v>
      </c>
      <c r="F88" s="12">
        <v>42502</v>
      </c>
      <c r="G88" s="19">
        <v>1.43</v>
      </c>
      <c r="H88" s="18">
        <f t="shared" si="12"/>
        <v>-0.37554585152838427</v>
      </c>
      <c r="I88" s="74">
        <f t="shared" si="15"/>
        <v>-1.0617283950617284</v>
      </c>
    </row>
    <row r="89" spans="2:9" s="65" customFormat="1" x14ac:dyDescent="0.25">
      <c r="B89" s="10">
        <v>42503</v>
      </c>
      <c r="C89" s="13" t="s">
        <v>316</v>
      </c>
      <c r="D89" s="16">
        <v>1.35</v>
      </c>
      <c r="E89" s="16">
        <v>0</v>
      </c>
      <c r="F89" s="12">
        <v>42507</v>
      </c>
      <c r="G89" s="19">
        <v>0.38</v>
      </c>
      <c r="H89" s="18">
        <f t="shared" si="12"/>
        <v>-0.71851851851851856</v>
      </c>
      <c r="I89" s="74">
        <f t="shared" si="15"/>
        <v>-0.71851851851851856</v>
      </c>
    </row>
    <row r="90" spans="2:9" x14ac:dyDescent="0.25">
      <c r="B90" s="10">
        <v>42508</v>
      </c>
      <c r="C90" s="13" t="s">
        <v>320</v>
      </c>
      <c r="D90" s="16">
        <v>2.68</v>
      </c>
      <c r="E90" s="16">
        <v>1.88</v>
      </c>
      <c r="F90" s="12">
        <v>42508</v>
      </c>
      <c r="G90" s="19">
        <v>1.88</v>
      </c>
      <c r="H90" s="18">
        <f t="shared" si="12"/>
        <v>-0.29850746268656725</v>
      </c>
      <c r="I90" s="74">
        <f t="shared" si="15"/>
        <v>-1</v>
      </c>
    </row>
    <row r="91" spans="2:9" x14ac:dyDescent="0.25">
      <c r="B91" s="10">
        <v>42513</v>
      </c>
      <c r="C91" s="13" t="s">
        <v>299</v>
      </c>
      <c r="D91" s="16">
        <v>2.1800000000000002</v>
      </c>
      <c r="E91" s="16">
        <v>1.49</v>
      </c>
      <c r="F91" s="12">
        <v>42513</v>
      </c>
      <c r="G91" s="19">
        <v>1.39</v>
      </c>
      <c r="H91" s="18">
        <f t="shared" ref="H91:H103" si="16">(G91/D91-1)</f>
        <v>-0.36238532110091748</v>
      </c>
      <c r="I91" s="74">
        <f t="shared" ref="I91:I103" si="17">(G91-D91)/(D91-E91)</f>
        <v>-1.1449275362318843</v>
      </c>
    </row>
    <row r="92" spans="2:9" x14ac:dyDescent="0.25">
      <c r="B92" s="10">
        <v>42513</v>
      </c>
      <c r="C92" s="13" t="s">
        <v>330</v>
      </c>
      <c r="D92" s="16">
        <v>2.25</v>
      </c>
      <c r="E92" s="16">
        <v>1.42</v>
      </c>
      <c r="F92" s="12">
        <v>42513</v>
      </c>
      <c r="G92" s="19">
        <v>2.4700000000000002</v>
      </c>
      <c r="H92" s="18">
        <f t="shared" si="16"/>
        <v>9.7777777777777963E-2</v>
      </c>
      <c r="I92" s="74">
        <f t="shared" si="17"/>
        <v>0.26506024096385561</v>
      </c>
    </row>
    <row r="93" spans="2:9" x14ac:dyDescent="0.25">
      <c r="B93" s="10">
        <v>42514</v>
      </c>
      <c r="C93" s="13" t="s">
        <v>331</v>
      </c>
      <c r="D93" s="16">
        <v>2.0499999999999998</v>
      </c>
      <c r="E93" s="16">
        <v>1.35</v>
      </c>
      <c r="F93" s="12">
        <v>42514</v>
      </c>
      <c r="G93" s="19">
        <v>1.34</v>
      </c>
      <c r="H93" s="18">
        <f t="shared" si="16"/>
        <v>-0.34634146341463401</v>
      </c>
      <c r="I93" s="74">
        <f t="shared" si="17"/>
        <v>-1.0142857142857142</v>
      </c>
    </row>
    <row r="94" spans="2:9" x14ac:dyDescent="0.25">
      <c r="B94" s="10">
        <v>42522</v>
      </c>
      <c r="C94" s="13" t="s">
        <v>339</v>
      </c>
      <c r="D94" s="16">
        <v>2.11</v>
      </c>
      <c r="E94" s="16">
        <v>1.26</v>
      </c>
      <c r="F94" s="12">
        <v>42524</v>
      </c>
      <c r="G94" s="19">
        <v>1.23</v>
      </c>
      <c r="H94" s="18">
        <f t="shared" si="16"/>
        <v>-0.41706161137440756</v>
      </c>
      <c r="I94" s="74">
        <f t="shared" si="17"/>
        <v>-1.0352941176470589</v>
      </c>
    </row>
    <row r="95" spans="2:9" x14ac:dyDescent="0.25">
      <c r="B95" s="10">
        <v>42524</v>
      </c>
      <c r="C95" s="13" t="s">
        <v>347</v>
      </c>
      <c r="D95" s="16">
        <v>1.26</v>
      </c>
      <c r="E95" s="16">
        <v>0.42</v>
      </c>
      <c r="F95" s="12">
        <v>42527</v>
      </c>
      <c r="G95" s="19">
        <v>1.58</v>
      </c>
      <c r="H95" s="18">
        <f t="shared" si="16"/>
        <v>0.25396825396825395</v>
      </c>
      <c r="I95" s="74">
        <f t="shared" si="17"/>
        <v>0.38095238095238099</v>
      </c>
    </row>
    <row r="96" spans="2:9" x14ac:dyDescent="0.25">
      <c r="B96" s="10">
        <v>42528</v>
      </c>
      <c r="C96" s="13" t="s">
        <v>350</v>
      </c>
      <c r="D96" s="16">
        <v>2.2200000000000002</v>
      </c>
      <c r="E96" s="16">
        <v>1.41</v>
      </c>
      <c r="F96" s="12">
        <v>42529</v>
      </c>
      <c r="G96" s="19">
        <v>2.2200000000000002</v>
      </c>
      <c r="H96" s="18">
        <f t="shared" si="16"/>
        <v>0</v>
      </c>
      <c r="I96" s="74">
        <f t="shared" si="17"/>
        <v>0</v>
      </c>
    </row>
    <row r="97" spans="2:9" s="65" customFormat="1" x14ac:dyDescent="0.25">
      <c r="B97" s="10">
        <v>42529</v>
      </c>
      <c r="C97" s="13" t="s">
        <v>354</v>
      </c>
      <c r="D97" s="16">
        <v>1.31</v>
      </c>
      <c r="E97" s="16">
        <v>0</v>
      </c>
      <c r="F97" s="12">
        <v>42530</v>
      </c>
      <c r="G97" s="19">
        <v>1.97</v>
      </c>
      <c r="H97" s="18">
        <f t="shared" si="16"/>
        <v>0.50381679389312972</v>
      </c>
      <c r="I97" s="74">
        <f t="shared" si="17"/>
        <v>0.50381679389312972</v>
      </c>
    </row>
    <row r="98" spans="2:9" ht="14.45" x14ac:dyDescent="0.3">
      <c r="B98" s="10">
        <v>42530</v>
      </c>
      <c r="C98" s="13" t="s">
        <v>359</v>
      </c>
      <c r="D98" s="16">
        <v>2.0499999999999998</v>
      </c>
      <c r="E98" s="16">
        <v>1.2</v>
      </c>
      <c r="F98" s="12">
        <v>42531</v>
      </c>
      <c r="G98" s="19">
        <v>1.05</v>
      </c>
      <c r="H98" s="18">
        <f t="shared" si="16"/>
        <v>-0.48780487804878048</v>
      </c>
      <c r="I98" s="74">
        <f t="shared" si="17"/>
        <v>-1.1764705882352939</v>
      </c>
    </row>
    <row r="99" spans="2:9" ht="14.45" x14ac:dyDescent="0.3">
      <c r="B99" s="10">
        <v>42534</v>
      </c>
      <c r="C99" s="13" t="s">
        <v>362</v>
      </c>
      <c r="D99" s="16">
        <v>1.94</v>
      </c>
      <c r="E99" s="16">
        <v>1.1200000000000001</v>
      </c>
      <c r="F99" s="12">
        <v>42534</v>
      </c>
      <c r="G99" s="19">
        <v>2.21</v>
      </c>
      <c r="H99" s="18">
        <f t="shared" si="16"/>
        <v>0.13917525773195871</v>
      </c>
      <c r="I99" s="74">
        <f t="shared" si="17"/>
        <v>0.3292682926829269</v>
      </c>
    </row>
    <row r="100" spans="2:9" x14ac:dyDescent="0.25">
      <c r="B100" s="10">
        <v>42535</v>
      </c>
      <c r="C100" s="13" t="s">
        <v>366</v>
      </c>
      <c r="D100" s="16">
        <v>2.38</v>
      </c>
      <c r="E100" s="16">
        <v>1.63</v>
      </c>
      <c r="F100" s="12">
        <v>42535</v>
      </c>
      <c r="G100" s="19">
        <v>1.91</v>
      </c>
      <c r="H100" s="18">
        <f t="shared" si="16"/>
        <v>-0.19747899159663862</v>
      </c>
      <c r="I100" s="74">
        <f t="shared" si="17"/>
        <v>-0.62666666666666659</v>
      </c>
    </row>
    <row r="101" spans="2:9" x14ac:dyDescent="0.25">
      <c r="B101" s="10">
        <v>42548</v>
      </c>
      <c r="C101" s="13" t="s">
        <v>372</v>
      </c>
      <c r="D101" s="16">
        <v>2.46</v>
      </c>
      <c r="E101" s="16">
        <v>1.55</v>
      </c>
      <c r="F101" s="12">
        <v>42548</v>
      </c>
      <c r="G101" s="19">
        <v>1.55</v>
      </c>
      <c r="H101" s="18">
        <f t="shared" si="16"/>
        <v>-0.36991869918699183</v>
      </c>
      <c r="I101" s="74">
        <f t="shared" si="17"/>
        <v>-1</v>
      </c>
    </row>
    <row r="102" spans="2:9" x14ac:dyDescent="0.25">
      <c r="B102" s="10">
        <v>42550</v>
      </c>
      <c r="C102" s="13" t="s">
        <v>377</v>
      </c>
      <c r="D102" s="16">
        <v>1.31</v>
      </c>
      <c r="E102" s="16">
        <v>0.5</v>
      </c>
      <c r="F102" s="12">
        <v>42550</v>
      </c>
      <c r="G102" s="19">
        <v>0.82</v>
      </c>
      <c r="H102" s="18">
        <f t="shared" si="16"/>
        <v>-0.37404580152671763</v>
      </c>
      <c r="I102" s="74">
        <f t="shared" si="17"/>
        <v>-0.6049382716049384</v>
      </c>
    </row>
    <row r="103" spans="2:9" x14ac:dyDescent="0.25">
      <c r="B103" s="10">
        <v>42551</v>
      </c>
      <c r="C103" s="13" t="s">
        <v>376</v>
      </c>
      <c r="D103" s="16">
        <v>2.25</v>
      </c>
      <c r="E103" s="16">
        <v>1.42</v>
      </c>
      <c r="F103" s="12">
        <v>42551</v>
      </c>
      <c r="G103" s="19">
        <v>1.41</v>
      </c>
      <c r="H103" s="18">
        <f t="shared" si="16"/>
        <v>-0.37333333333333341</v>
      </c>
      <c r="I103" s="74">
        <f t="shared" si="17"/>
        <v>-1.0120481927710843</v>
      </c>
    </row>
    <row r="104" spans="2:9" x14ac:dyDescent="0.25">
      <c r="B104" s="10">
        <v>42556</v>
      </c>
      <c r="C104" s="13" t="s">
        <v>385</v>
      </c>
      <c r="D104" s="16">
        <v>2.36</v>
      </c>
      <c r="E104" s="16">
        <v>1.42</v>
      </c>
      <c r="F104" s="12">
        <v>42556</v>
      </c>
      <c r="G104" s="19">
        <v>2.92</v>
      </c>
      <c r="H104" s="18">
        <f t="shared" ref="H104:H136" si="18">(G104/D104-1)</f>
        <v>0.23728813559322037</v>
      </c>
      <c r="I104" s="74">
        <f t="shared" ref="I104:I136" si="19">(G104-D104)/(D104-E104)</f>
        <v>0.59574468085106391</v>
      </c>
    </row>
    <row r="105" spans="2:9" x14ac:dyDescent="0.25">
      <c r="B105" s="10">
        <v>42556</v>
      </c>
      <c r="C105" s="13" t="s">
        <v>390</v>
      </c>
      <c r="D105" s="16">
        <v>2.1800000000000002</v>
      </c>
      <c r="E105" s="16">
        <v>1.32</v>
      </c>
      <c r="F105" s="12">
        <v>42557</v>
      </c>
      <c r="G105" s="19">
        <v>1.31</v>
      </c>
      <c r="H105" s="18">
        <f t="shared" si="18"/>
        <v>-0.3990825688073395</v>
      </c>
      <c r="I105" s="74">
        <f t="shared" si="19"/>
        <v>-1.0116279069767442</v>
      </c>
    </row>
    <row r="106" spans="2:9" x14ac:dyDescent="0.25">
      <c r="B106" s="10">
        <v>42557</v>
      </c>
      <c r="C106" s="13" t="s">
        <v>392</v>
      </c>
      <c r="D106" s="16">
        <v>2.4</v>
      </c>
      <c r="E106" s="16">
        <v>1.82</v>
      </c>
      <c r="F106" s="12">
        <v>42557</v>
      </c>
      <c r="G106" s="19">
        <v>1.8</v>
      </c>
      <c r="H106" s="18">
        <f t="shared" si="18"/>
        <v>-0.25</v>
      </c>
      <c r="I106" s="74">
        <f t="shared" si="19"/>
        <v>-1.0344827586206897</v>
      </c>
    </row>
    <row r="107" spans="2:9" x14ac:dyDescent="0.25">
      <c r="B107" s="10">
        <v>42562</v>
      </c>
      <c r="C107" s="13" t="s">
        <v>399</v>
      </c>
      <c r="D107" s="16">
        <v>2.57</v>
      </c>
      <c r="E107" s="16">
        <v>1.77</v>
      </c>
      <c r="F107" s="12">
        <v>42562</v>
      </c>
      <c r="G107" s="19">
        <v>2.93</v>
      </c>
      <c r="H107" s="18">
        <f t="shared" si="18"/>
        <v>0.14007782101167332</v>
      </c>
      <c r="I107" s="74">
        <f t="shared" si="19"/>
        <v>0.45000000000000051</v>
      </c>
    </row>
    <row r="108" spans="2:9" x14ac:dyDescent="0.25">
      <c r="B108" s="10">
        <v>42563</v>
      </c>
      <c r="C108" s="13" t="s">
        <v>402</v>
      </c>
      <c r="D108" s="16">
        <v>2.2799999999999998</v>
      </c>
      <c r="E108" s="16">
        <v>1.49</v>
      </c>
      <c r="F108" s="12">
        <v>42563</v>
      </c>
      <c r="G108" s="19">
        <v>1.47</v>
      </c>
      <c r="H108" s="18">
        <f t="shared" si="18"/>
        <v>-0.35526315789473684</v>
      </c>
      <c r="I108" s="74">
        <f t="shared" si="19"/>
        <v>-1.0253164556962027</v>
      </c>
    </row>
    <row r="109" spans="2:9" x14ac:dyDescent="0.25">
      <c r="B109" s="10">
        <v>42564</v>
      </c>
      <c r="C109" s="13" t="s">
        <v>408</v>
      </c>
      <c r="D109" s="16">
        <v>2.5499999999999998</v>
      </c>
      <c r="E109" s="16">
        <v>1.66</v>
      </c>
      <c r="F109" s="12">
        <v>42565</v>
      </c>
      <c r="G109" s="19">
        <v>3.28</v>
      </c>
      <c r="H109" s="18">
        <f t="shared" si="18"/>
        <v>0.28627450980392166</v>
      </c>
      <c r="I109" s="74">
        <f t="shared" si="19"/>
        <v>0.82022471910112371</v>
      </c>
    </row>
    <row r="110" spans="2:9" x14ac:dyDescent="0.25">
      <c r="B110" s="10">
        <v>42565</v>
      </c>
      <c r="C110" s="13" t="s">
        <v>413</v>
      </c>
      <c r="D110" s="16">
        <v>1.81</v>
      </c>
      <c r="E110" s="16">
        <v>1.1599999999999999</v>
      </c>
      <c r="F110" s="12">
        <v>41834</v>
      </c>
      <c r="G110" s="19">
        <v>2.5299999999999998</v>
      </c>
      <c r="H110" s="18">
        <f t="shared" si="18"/>
        <v>0.39779005524861866</v>
      </c>
      <c r="I110" s="74">
        <f t="shared" si="19"/>
        <v>1.1076923076923071</v>
      </c>
    </row>
    <row r="111" spans="2:9" x14ac:dyDescent="0.25">
      <c r="B111" s="10">
        <v>42569</v>
      </c>
      <c r="C111" s="13" t="s">
        <v>417</v>
      </c>
      <c r="D111" s="16">
        <v>2.2200000000000002</v>
      </c>
      <c r="E111" s="16">
        <v>1.37</v>
      </c>
      <c r="F111" s="12">
        <v>42569</v>
      </c>
      <c r="G111" s="19">
        <v>2.68</v>
      </c>
      <c r="H111" s="18">
        <f t="shared" si="18"/>
        <v>0.20720720720720709</v>
      </c>
      <c r="I111" s="74">
        <f t="shared" si="19"/>
        <v>0.54117647058823515</v>
      </c>
    </row>
    <row r="112" spans="2:9" x14ac:dyDescent="0.25">
      <c r="B112" s="10">
        <v>42570</v>
      </c>
      <c r="C112" s="13" t="s">
        <v>421</v>
      </c>
      <c r="D112" s="16">
        <v>2.17</v>
      </c>
      <c r="E112" s="16">
        <v>1.4</v>
      </c>
      <c r="F112" s="12">
        <v>42570</v>
      </c>
      <c r="G112" s="19">
        <v>2.94</v>
      </c>
      <c r="H112" s="18">
        <f t="shared" si="18"/>
        <v>0.35483870967741948</v>
      </c>
      <c r="I112" s="74">
        <f t="shared" si="19"/>
        <v>1</v>
      </c>
    </row>
    <row r="113" spans="2:9" x14ac:dyDescent="0.25">
      <c r="B113" s="10">
        <v>42571</v>
      </c>
      <c r="C113" s="13" t="s">
        <v>425</v>
      </c>
      <c r="D113" s="16">
        <v>2.2599999999999998</v>
      </c>
      <c r="E113" s="16">
        <v>1.61</v>
      </c>
      <c r="F113" s="12">
        <v>42571</v>
      </c>
      <c r="G113" s="19">
        <v>1.98</v>
      </c>
      <c r="H113" s="18">
        <f t="shared" si="18"/>
        <v>-0.12389380530973448</v>
      </c>
      <c r="I113" s="74">
        <f t="shared" si="19"/>
        <v>-0.43076923076923068</v>
      </c>
    </row>
    <row r="114" spans="2:9" x14ac:dyDescent="0.25">
      <c r="B114" s="10">
        <v>42571</v>
      </c>
      <c r="C114" s="13" t="s">
        <v>428</v>
      </c>
      <c r="D114" s="16">
        <v>2.2400000000000002</v>
      </c>
      <c r="E114" s="16">
        <v>1.55</v>
      </c>
      <c r="F114" s="12">
        <v>42572</v>
      </c>
      <c r="G114" s="19">
        <v>2.4900000000000002</v>
      </c>
      <c r="H114" s="18">
        <f t="shared" si="18"/>
        <v>0.11160714285714279</v>
      </c>
      <c r="I114" s="74">
        <f t="shared" si="19"/>
        <v>0.36231884057971003</v>
      </c>
    </row>
    <row r="115" spans="2:9" s="65" customFormat="1" ht="14.45" x14ac:dyDescent="0.3">
      <c r="B115" s="10">
        <v>42576</v>
      </c>
      <c r="C115" s="13" t="s">
        <v>434</v>
      </c>
      <c r="D115" s="16">
        <v>1.3</v>
      </c>
      <c r="E115" s="16">
        <v>0.7</v>
      </c>
      <c r="F115" s="12">
        <v>42578</v>
      </c>
      <c r="G115" s="19">
        <v>0.94</v>
      </c>
      <c r="H115" s="18">
        <f t="shared" si="18"/>
        <v>-0.27692307692307694</v>
      </c>
      <c r="I115" s="74">
        <f t="shared" si="19"/>
        <v>-0.60000000000000009</v>
      </c>
    </row>
    <row r="116" spans="2:9" x14ac:dyDescent="0.25">
      <c r="B116" s="10">
        <v>42579</v>
      </c>
      <c r="C116" s="13" t="s">
        <v>439</v>
      </c>
      <c r="D116" s="16">
        <v>2.0499999999999998</v>
      </c>
      <c r="E116" s="16">
        <v>1.24</v>
      </c>
      <c r="F116" s="12">
        <v>42579</v>
      </c>
      <c r="G116" s="19">
        <v>2.21</v>
      </c>
      <c r="H116" s="18">
        <f t="shared" si="18"/>
        <v>7.8048780487804947E-2</v>
      </c>
      <c r="I116" s="74">
        <f t="shared" si="19"/>
        <v>0.19753086419753108</v>
      </c>
    </row>
    <row r="117" spans="2:9" x14ac:dyDescent="0.25">
      <c r="B117" s="10">
        <v>42584</v>
      </c>
      <c r="C117" s="13" t="s">
        <v>446</v>
      </c>
      <c r="D117" s="16">
        <v>2.17</v>
      </c>
      <c r="E117" s="16">
        <v>1.31</v>
      </c>
      <c r="F117" s="12">
        <v>42585</v>
      </c>
      <c r="G117" s="19">
        <v>1.31</v>
      </c>
      <c r="H117" s="18">
        <f t="shared" si="18"/>
        <v>-0.39631336405529949</v>
      </c>
      <c r="I117" s="74">
        <f t="shared" si="19"/>
        <v>-1</v>
      </c>
    </row>
    <row r="118" spans="2:9" x14ac:dyDescent="0.25">
      <c r="B118" s="10">
        <v>42585</v>
      </c>
      <c r="C118" s="13" t="s">
        <v>452</v>
      </c>
      <c r="D118" s="16">
        <v>2.36</v>
      </c>
      <c r="E118" s="16">
        <v>1.67</v>
      </c>
      <c r="F118" s="12">
        <v>42586</v>
      </c>
      <c r="G118" s="19">
        <v>3.32</v>
      </c>
      <c r="H118" s="18">
        <f t="shared" si="18"/>
        <v>0.40677966101694918</v>
      </c>
      <c r="I118" s="74">
        <f t="shared" si="19"/>
        <v>1.3913043478260869</v>
      </c>
    </row>
    <row r="119" spans="2:9" x14ac:dyDescent="0.25">
      <c r="B119" s="10">
        <v>42586</v>
      </c>
      <c r="C119" s="13" t="s">
        <v>455</v>
      </c>
      <c r="D119" s="16">
        <v>1.98</v>
      </c>
      <c r="E119" s="16">
        <v>1.19</v>
      </c>
      <c r="F119" s="12">
        <v>42586</v>
      </c>
      <c r="G119" s="19">
        <v>2</v>
      </c>
      <c r="H119" s="18">
        <f t="shared" si="18"/>
        <v>1.0101010101010166E-2</v>
      </c>
      <c r="I119" s="74">
        <f t="shared" si="19"/>
        <v>2.5316455696202552E-2</v>
      </c>
    </row>
    <row r="120" spans="2:9" s="65" customFormat="1" ht="14.45" x14ac:dyDescent="0.3">
      <c r="B120" s="10">
        <v>42587</v>
      </c>
      <c r="C120" s="13" t="s">
        <v>456</v>
      </c>
      <c r="D120" s="16">
        <v>1.61</v>
      </c>
      <c r="E120" s="16">
        <v>0</v>
      </c>
      <c r="F120" s="12">
        <v>42591</v>
      </c>
      <c r="G120" s="19">
        <v>3.47</v>
      </c>
      <c r="H120" s="18">
        <f t="shared" si="18"/>
        <v>1.1552795031055902</v>
      </c>
      <c r="I120" s="74">
        <f t="shared" si="19"/>
        <v>1.15527950310559</v>
      </c>
    </row>
    <row r="121" spans="2:9" s="65" customFormat="1" x14ac:dyDescent="0.25">
      <c r="B121" s="10">
        <v>42591</v>
      </c>
      <c r="C121" s="13" t="s">
        <v>459</v>
      </c>
      <c r="D121" s="16">
        <v>1.1399999999999999</v>
      </c>
      <c r="E121" s="16">
        <v>0</v>
      </c>
      <c r="F121" s="12">
        <v>42591</v>
      </c>
      <c r="G121" s="19">
        <v>2.4</v>
      </c>
      <c r="H121" s="18">
        <f t="shared" si="18"/>
        <v>1.1052631578947367</v>
      </c>
      <c r="I121" s="74">
        <f t="shared" si="19"/>
        <v>1.1052631578947369</v>
      </c>
    </row>
    <row r="122" spans="2:9" x14ac:dyDescent="0.25">
      <c r="B122" s="10">
        <v>42592</v>
      </c>
      <c r="C122" s="13" t="s">
        <v>462</v>
      </c>
      <c r="D122" s="16">
        <v>3</v>
      </c>
      <c r="E122" s="16">
        <v>2.1800000000000002</v>
      </c>
      <c r="F122" s="12">
        <v>42592</v>
      </c>
      <c r="G122" s="19">
        <v>2.88</v>
      </c>
      <c r="H122" s="18">
        <f t="shared" si="18"/>
        <v>-4.0000000000000036E-2</v>
      </c>
      <c r="I122" s="74">
        <f t="shared" si="19"/>
        <v>-0.1463414634146343</v>
      </c>
    </row>
    <row r="123" spans="2:9" x14ac:dyDescent="0.25">
      <c r="B123" s="10">
        <v>42593</v>
      </c>
      <c r="C123" s="13" t="s">
        <v>466</v>
      </c>
      <c r="D123" s="16">
        <v>2.0499999999999998</v>
      </c>
      <c r="E123" s="16">
        <v>1.22</v>
      </c>
      <c r="F123" s="12">
        <v>42593</v>
      </c>
      <c r="G123" s="19">
        <v>1.21</v>
      </c>
      <c r="H123" s="18">
        <f t="shared" si="18"/>
        <v>-0.40975609756097553</v>
      </c>
      <c r="I123" s="74">
        <f t="shared" si="19"/>
        <v>-1.0120481927710843</v>
      </c>
    </row>
    <row r="124" spans="2:9" s="65" customFormat="1" x14ac:dyDescent="0.25">
      <c r="B124" s="10">
        <v>42594</v>
      </c>
      <c r="C124" s="13" t="s">
        <v>470</v>
      </c>
      <c r="D124" s="16">
        <v>0.91</v>
      </c>
      <c r="E124" s="16">
        <v>0</v>
      </c>
      <c r="F124" s="12">
        <v>42597</v>
      </c>
      <c r="G124" s="19">
        <v>0.99</v>
      </c>
      <c r="H124" s="18">
        <f t="shared" si="18"/>
        <v>8.7912087912087822E-2</v>
      </c>
      <c r="I124" s="74">
        <f t="shared" si="19"/>
        <v>8.7912087912087863E-2</v>
      </c>
    </row>
    <row r="125" spans="2:9" s="65" customFormat="1" x14ac:dyDescent="0.25">
      <c r="B125" s="10">
        <v>38945</v>
      </c>
      <c r="C125" s="13" t="s">
        <v>472</v>
      </c>
      <c r="D125" s="16">
        <v>1.48</v>
      </c>
      <c r="E125" s="16">
        <v>0</v>
      </c>
      <c r="F125" s="12">
        <v>42599</v>
      </c>
      <c r="G125" s="19">
        <v>2.2200000000000002</v>
      </c>
      <c r="H125" s="18">
        <f t="shared" si="18"/>
        <v>0.50000000000000022</v>
      </c>
      <c r="I125" s="74">
        <f t="shared" si="19"/>
        <v>0.50000000000000011</v>
      </c>
    </row>
    <row r="126" spans="2:9" s="65" customFormat="1" x14ac:dyDescent="0.25">
      <c r="B126" s="10">
        <v>38947</v>
      </c>
      <c r="C126" s="13" t="s">
        <v>477</v>
      </c>
      <c r="D126" s="16">
        <v>2.62</v>
      </c>
      <c r="E126" s="16">
        <v>0</v>
      </c>
      <c r="F126" s="12">
        <v>42601</v>
      </c>
      <c r="G126" s="19">
        <v>2.97</v>
      </c>
      <c r="H126" s="18">
        <f t="shared" si="18"/>
        <v>0.13358778625954204</v>
      </c>
      <c r="I126" s="74">
        <f t="shared" si="19"/>
        <v>0.13358778625954201</v>
      </c>
    </row>
    <row r="127" spans="2:9" x14ac:dyDescent="0.25">
      <c r="B127" s="10">
        <v>42604</v>
      </c>
      <c r="C127" s="13" t="s">
        <v>480</v>
      </c>
      <c r="D127" s="16">
        <v>2.2200000000000002</v>
      </c>
      <c r="E127" s="16">
        <v>1.27</v>
      </c>
      <c r="F127" s="12">
        <v>42604</v>
      </c>
      <c r="G127" s="19">
        <v>1.69</v>
      </c>
      <c r="H127" s="18">
        <f t="shared" si="18"/>
        <v>-0.23873873873873885</v>
      </c>
      <c r="I127" s="74">
        <f t="shared" si="19"/>
        <v>-0.55789473684210544</v>
      </c>
    </row>
    <row r="128" spans="2:9" x14ac:dyDescent="0.25">
      <c r="B128" s="10">
        <v>42604</v>
      </c>
      <c r="C128" s="13" t="s">
        <v>482</v>
      </c>
      <c r="D128" s="16">
        <v>2.2599999999999998</v>
      </c>
      <c r="E128" s="16">
        <v>1.43</v>
      </c>
      <c r="F128" s="12">
        <v>42604</v>
      </c>
      <c r="G128" s="19">
        <v>1.81</v>
      </c>
      <c r="H128" s="18">
        <f t="shared" si="18"/>
        <v>-0.19911504424778748</v>
      </c>
      <c r="I128" s="74">
        <f t="shared" si="19"/>
        <v>-0.54216867469879493</v>
      </c>
    </row>
    <row r="129" spans="2:9" x14ac:dyDescent="0.25">
      <c r="B129" s="10">
        <v>42604</v>
      </c>
      <c r="C129" s="13" t="s">
        <v>485</v>
      </c>
      <c r="D129" s="16">
        <v>2.34</v>
      </c>
      <c r="E129" s="16">
        <v>1.47</v>
      </c>
      <c r="F129" s="12">
        <v>42605</v>
      </c>
      <c r="G129" s="19">
        <v>3.28</v>
      </c>
      <c r="H129" s="18">
        <f t="shared" si="18"/>
        <v>0.40170940170940161</v>
      </c>
      <c r="I129" s="74">
        <f t="shared" si="19"/>
        <v>1.0804597701149425</v>
      </c>
    </row>
    <row r="130" spans="2:9" x14ac:dyDescent="0.25">
      <c r="B130" s="10">
        <v>42605</v>
      </c>
      <c r="C130" s="13" t="s">
        <v>489</v>
      </c>
      <c r="D130" s="16">
        <v>2.36</v>
      </c>
      <c r="E130" s="16">
        <v>1.55</v>
      </c>
      <c r="F130" s="12">
        <v>42606</v>
      </c>
      <c r="G130" s="19">
        <v>2</v>
      </c>
      <c r="H130" s="18">
        <f t="shared" si="18"/>
        <v>-0.15254237288135586</v>
      </c>
      <c r="I130" s="74">
        <f t="shared" si="19"/>
        <v>-0.44444444444444436</v>
      </c>
    </row>
    <row r="131" spans="2:9" x14ac:dyDescent="0.25">
      <c r="B131" s="10">
        <v>42606</v>
      </c>
      <c r="C131" s="13" t="s">
        <v>492</v>
      </c>
      <c r="D131" s="16">
        <v>2.17</v>
      </c>
      <c r="E131" s="16">
        <v>1.47</v>
      </c>
      <c r="F131" s="12">
        <v>42607</v>
      </c>
      <c r="G131" s="19">
        <v>1.93</v>
      </c>
      <c r="H131" s="18">
        <f t="shared" si="18"/>
        <v>-0.11059907834101379</v>
      </c>
      <c r="I131" s="74">
        <f t="shared" si="19"/>
        <v>-0.34285714285714286</v>
      </c>
    </row>
    <row r="132" spans="2:9" s="65" customFormat="1" x14ac:dyDescent="0.25">
      <c r="B132" s="10">
        <v>42608</v>
      </c>
      <c r="C132" s="13" t="s">
        <v>498</v>
      </c>
      <c r="D132" s="16">
        <v>1.8</v>
      </c>
      <c r="E132" s="16">
        <v>0</v>
      </c>
      <c r="F132" s="12">
        <v>42612</v>
      </c>
      <c r="G132" s="19">
        <v>2.19</v>
      </c>
      <c r="H132" s="18">
        <f t="shared" si="18"/>
        <v>0.21666666666666656</v>
      </c>
      <c r="I132" s="74">
        <f t="shared" si="19"/>
        <v>0.21666666666666662</v>
      </c>
    </row>
    <row r="133" spans="2:9" x14ac:dyDescent="0.25">
      <c r="B133" s="10">
        <v>42612</v>
      </c>
      <c r="C133" s="13" t="s">
        <v>500</v>
      </c>
      <c r="D133" s="16">
        <v>2.2200000000000002</v>
      </c>
      <c r="E133" s="16">
        <v>1.42</v>
      </c>
      <c r="F133" s="12">
        <v>42613</v>
      </c>
      <c r="G133" s="19">
        <v>2.34</v>
      </c>
      <c r="H133" s="18">
        <f t="shared" si="18"/>
        <v>5.4054054054053946E-2</v>
      </c>
      <c r="I133" s="74">
        <f t="shared" si="19"/>
        <v>0.14999999999999952</v>
      </c>
    </row>
    <row r="134" spans="2:9" x14ac:dyDescent="0.25">
      <c r="B134" s="10">
        <v>42618</v>
      </c>
      <c r="C134" s="13" t="s">
        <v>512</v>
      </c>
      <c r="D134" s="16">
        <v>2.3199999999999998</v>
      </c>
      <c r="E134" s="16">
        <v>1.45</v>
      </c>
      <c r="F134" s="12">
        <v>42619</v>
      </c>
      <c r="G134" s="19">
        <v>1.56</v>
      </c>
      <c r="H134" s="18">
        <f t="shared" si="18"/>
        <v>-0.3275862068965516</v>
      </c>
      <c r="I134" s="74">
        <f t="shared" si="19"/>
        <v>-0.87356321839080442</v>
      </c>
    </row>
    <row r="135" spans="2:9" x14ac:dyDescent="0.25">
      <c r="B135" s="10">
        <v>42619</v>
      </c>
      <c r="C135" s="13" t="s">
        <v>513</v>
      </c>
      <c r="D135" s="16">
        <v>2.21</v>
      </c>
      <c r="E135" s="16">
        <v>1.66</v>
      </c>
      <c r="F135" s="12">
        <v>42619</v>
      </c>
      <c r="G135" s="19">
        <v>2.0299999999999998</v>
      </c>
      <c r="H135" s="18">
        <f t="shared" si="18"/>
        <v>-8.1447963800905021E-2</v>
      </c>
      <c r="I135" s="74">
        <f t="shared" si="19"/>
        <v>-0.32727272727272755</v>
      </c>
    </row>
    <row r="136" spans="2:9" x14ac:dyDescent="0.25">
      <c r="B136" s="10">
        <v>42620</v>
      </c>
      <c r="C136" s="13" t="s">
        <v>514</v>
      </c>
      <c r="D136" s="16">
        <v>1.1200000000000001</v>
      </c>
      <c r="E136" s="16">
        <v>0</v>
      </c>
      <c r="F136" s="12">
        <v>42625</v>
      </c>
      <c r="G136" s="19">
        <v>0.12</v>
      </c>
      <c r="H136" s="18">
        <f t="shared" si="18"/>
        <v>-0.8928571428571429</v>
      </c>
      <c r="I136" s="74">
        <f t="shared" si="19"/>
        <v>-0.89285714285714279</v>
      </c>
    </row>
    <row r="137" spans="2:9" x14ac:dyDescent="0.25">
      <c r="B137" s="10">
        <v>42626</v>
      </c>
      <c r="C137" s="13" t="s">
        <v>530</v>
      </c>
      <c r="D137" s="16">
        <v>1.84</v>
      </c>
      <c r="E137" s="16">
        <v>0.99</v>
      </c>
      <c r="F137" s="12">
        <v>42626</v>
      </c>
      <c r="G137" s="19">
        <v>1.55</v>
      </c>
      <c r="H137" s="18">
        <f t="shared" ref="H137:H159" si="20">(G137/D137-1)</f>
        <v>-0.15760869565217395</v>
      </c>
      <c r="I137" s="74">
        <f t="shared" ref="I137:I159" si="21">(G137-D137)/(D137-E137)</f>
        <v>-0.3411764705882353</v>
      </c>
    </row>
    <row r="138" spans="2:9" x14ac:dyDescent="0.25">
      <c r="B138" s="10">
        <v>42629</v>
      </c>
      <c r="C138" s="13" t="s">
        <v>527</v>
      </c>
      <c r="D138" s="16">
        <v>2.4</v>
      </c>
      <c r="E138" s="16">
        <v>1.55</v>
      </c>
      <c r="F138" s="12">
        <v>42634</v>
      </c>
      <c r="G138" s="19">
        <v>4.0599999999999996</v>
      </c>
      <c r="H138" s="18">
        <f t="shared" si="20"/>
        <v>0.69166666666666665</v>
      </c>
      <c r="I138" s="74">
        <f t="shared" si="21"/>
        <v>1.9529411764705882</v>
      </c>
    </row>
    <row r="139" spans="2:9" x14ac:dyDescent="0.25">
      <c r="B139" s="10">
        <v>42634</v>
      </c>
      <c r="C139" s="13" t="s">
        <v>531</v>
      </c>
      <c r="D139" s="16">
        <v>1.55</v>
      </c>
      <c r="E139" s="16">
        <v>0</v>
      </c>
      <c r="F139" s="12">
        <v>42639</v>
      </c>
      <c r="G139" s="19">
        <v>1.37</v>
      </c>
      <c r="H139" s="18">
        <f t="shared" si="20"/>
        <v>-0.11612903225806448</v>
      </c>
      <c r="I139" s="74">
        <f t="shared" si="21"/>
        <v>-0.11612903225806448</v>
      </c>
    </row>
    <row r="140" spans="2:9" x14ac:dyDescent="0.25">
      <c r="B140" s="10">
        <v>42639</v>
      </c>
      <c r="C140" s="13" t="s">
        <v>533</v>
      </c>
      <c r="D140" s="16">
        <v>2.1800000000000002</v>
      </c>
      <c r="E140" s="16">
        <v>1.33</v>
      </c>
      <c r="F140" s="12">
        <v>42640</v>
      </c>
      <c r="G140" s="19">
        <v>2.0299999999999998</v>
      </c>
      <c r="H140" s="18">
        <f t="shared" si="20"/>
        <v>-6.8807339449541427E-2</v>
      </c>
      <c r="I140" s="74">
        <f t="shared" si="21"/>
        <v>-0.17647058823529452</v>
      </c>
    </row>
    <row r="141" spans="2:9" x14ac:dyDescent="0.25">
      <c r="B141" s="10">
        <v>42641</v>
      </c>
      <c r="C141" s="13" t="s">
        <v>542</v>
      </c>
      <c r="D141" s="16">
        <v>2.63</v>
      </c>
      <c r="E141" s="16">
        <v>1.81</v>
      </c>
      <c r="F141" s="12">
        <v>42641</v>
      </c>
      <c r="G141" s="19">
        <v>1.81</v>
      </c>
      <c r="H141" s="18">
        <f t="shared" si="20"/>
        <v>-0.31178707224334601</v>
      </c>
      <c r="I141" s="74">
        <f t="shared" si="21"/>
        <v>-1</v>
      </c>
    </row>
    <row r="142" spans="2:9" x14ac:dyDescent="0.25">
      <c r="B142" s="10">
        <v>42641</v>
      </c>
      <c r="C142" s="13" t="s">
        <v>542</v>
      </c>
      <c r="D142" s="16">
        <v>2.71</v>
      </c>
      <c r="E142" s="16">
        <v>1.81</v>
      </c>
      <c r="F142" s="12">
        <v>42642</v>
      </c>
      <c r="G142" s="19">
        <v>2.39</v>
      </c>
      <c r="H142" s="18">
        <f t="shared" si="20"/>
        <v>-0.11808118081180807</v>
      </c>
      <c r="I142" s="74">
        <f t="shared" si="21"/>
        <v>-0.3555555555555554</v>
      </c>
    </row>
    <row r="143" spans="2:9" x14ac:dyDescent="0.25">
      <c r="B143" s="10">
        <v>42642</v>
      </c>
      <c r="C143" s="13" t="s">
        <v>547</v>
      </c>
      <c r="D143" s="16">
        <v>1.24</v>
      </c>
      <c r="E143" s="16">
        <v>0</v>
      </c>
      <c r="F143" s="12">
        <v>42643</v>
      </c>
      <c r="G143" s="19">
        <v>0.65</v>
      </c>
      <c r="H143" s="18">
        <f t="shared" si="20"/>
        <v>-0.47580645161290325</v>
      </c>
      <c r="I143" s="74">
        <f t="shared" si="21"/>
        <v>-0.47580645161290319</v>
      </c>
    </row>
    <row r="144" spans="2:9" x14ac:dyDescent="0.25">
      <c r="B144" s="10">
        <v>42643</v>
      </c>
      <c r="C144" s="13" t="s">
        <v>549</v>
      </c>
      <c r="D144" s="16">
        <v>1.87</v>
      </c>
      <c r="E144" s="16">
        <v>1.03</v>
      </c>
      <c r="F144" s="12">
        <v>42643</v>
      </c>
      <c r="G144" s="19">
        <v>2.48</v>
      </c>
      <c r="H144" s="18">
        <f t="shared" si="20"/>
        <v>0.3262032085561497</v>
      </c>
      <c r="I144" s="74">
        <f t="shared" si="21"/>
        <v>0.72619047619047594</v>
      </c>
    </row>
    <row r="145" spans="2:9" x14ac:dyDescent="0.25">
      <c r="B145" s="10">
        <v>42647</v>
      </c>
      <c r="C145" s="13" t="s">
        <v>551</v>
      </c>
      <c r="D145" s="16">
        <v>2.15</v>
      </c>
      <c r="E145" s="16">
        <v>1.35</v>
      </c>
      <c r="F145" s="12">
        <v>42648</v>
      </c>
      <c r="G145" s="19">
        <v>1.34</v>
      </c>
      <c r="H145" s="18">
        <f t="shared" si="20"/>
        <v>-0.37674418604651161</v>
      </c>
      <c r="I145" s="74">
        <f t="shared" si="21"/>
        <v>-1.0125</v>
      </c>
    </row>
    <row r="146" spans="2:9" x14ac:dyDescent="0.25">
      <c r="B146" s="10">
        <v>42648</v>
      </c>
      <c r="C146" s="13" t="s">
        <v>553</v>
      </c>
      <c r="D146" s="16">
        <v>2.06</v>
      </c>
      <c r="E146" s="16">
        <v>1.21</v>
      </c>
      <c r="F146" s="12">
        <v>42649</v>
      </c>
      <c r="G146" s="19">
        <v>2.39</v>
      </c>
      <c r="H146" s="18">
        <f t="shared" si="20"/>
        <v>0.16019417475728148</v>
      </c>
      <c r="I146" s="74">
        <f t="shared" si="21"/>
        <v>0.38823529411764712</v>
      </c>
    </row>
    <row r="147" spans="2:9" x14ac:dyDescent="0.25">
      <c r="B147" s="10">
        <v>42650</v>
      </c>
      <c r="C147" s="13" t="s">
        <v>560</v>
      </c>
      <c r="D147" s="16">
        <v>2.52</v>
      </c>
      <c r="E147" s="16">
        <v>1.71</v>
      </c>
      <c r="F147" s="12">
        <v>42650</v>
      </c>
      <c r="G147" s="19">
        <v>2.09</v>
      </c>
      <c r="H147" s="18">
        <f t="shared" si="20"/>
        <v>-0.17063492063492069</v>
      </c>
      <c r="I147" s="74">
        <f t="shared" si="21"/>
        <v>-0.53086419753086433</v>
      </c>
    </row>
    <row r="148" spans="2:9" x14ac:dyDescent="0.25">
      <c r="B148" s="10">
        <v>42654</v>
      </c>
      <c r="C148" s="13" t="s">
        <v>563</v>
      </c>
      <c r="D148" s="16">
        <v>2.09</v>
      </c>
      <c r="E148" s="16">
        <v>1.23</v>
      </c>
      <c r="F148" s="12">
        <v>42654</v>
      </c>
      <c r="G148" s="19">
        <v>2.21</v>
      </c>
      <c r="H148" s="18">
        <f t="shared" si="20"/>
        <v>5.741626794258381E-2</v>
      </c>
      <c r="I148" s="74">
        <f t="shared" si="21"/>
        <v>0.13953488372093037</v>
      </c>
    </row>
    <row r="149" spans="2:9" x14ac:dyDescent="0.25">
      <c r="B149" s="10">
        <v>42656</v>
      </c>
      <c r="C149" s="13" t="s">
        <v>575</v>
      </c>
      <c r="D149" s="16">
        <v>2.09</v>
      </c>
      <c r="E149" s="16">
        <v>1.23</v>
      </c>
      <c r="F149" s="12">
        <v>42656</v>
      </c>
      <c r="G149" s="19">
        <v>1.63</v>
      </c>
      <c r="H149" s="18">
        <f t="shared" si="20"/>
        <v>-0.22009569377990434</v>
      </c>
      <c r="I149" s="74">
        <f t="shared" si="21"/>
        <v>-0.53488372093023262</v>
      </c>
    </row>
    <row r="150" spans="2:9" x14ac:dyDescent="0.25">
      <c r="B150" s="10">
        <v>42657</v>
      </c>
      <c r="C150" s="13" t="s">
        <v>577</v>
      </c>
      <c r="D150" s="16">
        <v>2.0699999999999998</v>
      </c>
      <c r="E150" s="16">
        <v>1.22</v>
      </c>
      <c r="F150" s="12">
        <v>42657</v>
      </c>
      <c r="G150" s="19">
        <v>1.23</v>
      </c>
      <c r="H150" s="18">
        <f t="shared" si="20"/>
        <v>-0.40579710144927528</v>
      </c>
      <c r="I150" s="74">
        <f t="shared" si="21"/>
        <v>-0.9882352941176471</v>
      </c>
    </row>
    <row r="151" spans="2:9" x14ac:dyDescent="0.25">
      <c r="B151" s="10">
        <v>42661</v>
      </c>
      <c r="C151" s="13" t="s">
        <v>584</v>
      </c>
      <c r="D151" s="16">
        <v>2.25</v>
      </c>
      <c r="E151" s="16">
        <v>1.42</v>
      </c>
      <c r="F151" s="12">
        <v>42661</v>
      </c>
      <c r="G151" s="19">
        <v>2.6</v>
      </c>
      <c r="H151" s="18">
        <f t="shared" si="20"/>
        <v>0.15555555555555567</v>
      </c>
      <c r="I151" s="74">
        <f t="shared" si="21"/>
        <v>0.42168674698795189</v>
      </c>
    </row>
    <row r="152" spans="2:9" x14ac:dyDescent="0.25">
      <c r="B152" s="10">
        <v>42661</v>
      </c>
      <c r="C152" s="13" t="s">
        <v>590</v>
      </c>
      <c r="D152" s="16">
        <v>2.34</v>
      </c>
      <c r="E152" s="16">
        <v>0</v>
      </c>
      <c r="F152" s="12">
        <v>42669</v>
      </c>
      <c r="G152" s="19">
        <v>2.62</v>
      </c>
      <c r="H152" s="18">
        <f t="shared" si="20"/>
        <v>0.11965811965811968</v>
      </c>
      <c r="I152" s="74">
        <f t="shared" si="21"/>
        <v>0.11965811965811977</v>
      </c>
    </row>
    <row r="153" spans="2:9" x14ac:dyDescent="0.25">
      <c r="B153" s="10">
        <v>42669</v>
      </c>
      <c r="C153" s="13" t="s">
        <v>595</v>
      </c>
      <c r="D153" s="16">
        <v>2.13</v>
      </c>
      <c r="E153" s="16">
        <v>1.3</v>
      </c>
      <c r="F153" s="12">
        <v>42670</v>
      </c>
      <c r="G153" s="19">
        <v>1.93</v>
      </c>
      <c r="H153" s="18">
        <f t="shared" si="20"/>
        <v>-9.3896713615023497E-2</v>
      </c>
      <c r="I153" s="74">
        <f t="shared" si="21"/>
        <v>-0.24096385542168675</v>
      </c>
    </row>
    <row r="154" spans="2:9" x14ac:dyDescent="0.25">
      <c r="B154" s="10">
        <v>42671</v>
      </c>
      <c r="C154" s="13" t="s">
        <v>600</v>
      </c>
      <c r="D154" s="16">
        <v>1.59</v>
      </c>
      <c r="E154" s="16">
        <v>0.93</v>
      </c>
      <c r="F154" s="12">
        <v>42675</v>
      </c>
      <c r="G154" s="19">
        <v>1.46</v>
      </c>
      <c r="H154" s="18">
        <f t="shared" si="20"/>
        <v>-8.1761006289308269E-2</v>
      </c>
      <c r="I154" s="74">
        <f t="shared" si="21"/>
        <v>-0.19696969696969713</v>
      </c>
    </row>
    <row r="155" spans="2:9" x14ac:dyDescent="0.25">
      <c r="B155" s="10">
        <v>42676</v>
      </c>
      <c r="C155" s="13" t="s">
        <v>602</v>
      </c>
      <c r="D155" s="16">
        <v>2.2200000000000002</v>
      </c>
      <c r="E155" s="16">
        <v>1.35</v>
      </c>
      <c r="F155" s="12">
        <v>42676</v>
      </c>
      <c r="G155" s="19">
        <v>1.34</v>
      </c>
      <c r="H155" s="18">
        <f t="shared" si="20"/>
        <v>-0.39639639639639646</v>
      </c>
      <c r="I155" s="74">
        <f t="shared" si="21"/>
        <v>-1.0114942528735633</v>
      </c>
    </row>
    <row r="156" spans="2:9" x14ac:dyDescent="0.25">
      <c r="B156" s="10">
        <v>42681</v>
      </c>
      <c r="C156" s="13" t="s">
        <v>607</v>
      </c>
      <c r="D156" s="16">
        <v>3.31</v>
      </c>
      <c r="E156" s="16">
        <v>2.44</v>
      </c>
      <c r="F156" s="12">
        <v>42681</v>
      </c>
      <c r="G156" s="19">
        <v>3.57</v>
      </c>
      <c r="H156" s="18">
        <f t="shared" si="20"/>
        <v>7.8549848942598199E-2</v>
      </c>
      <c r="I156" s="74">
        <f t="shared" si="21"/>
        <v>0.29885057471264342</v>
      </c>
    </row>
    <row r="157" spans="2:9" x14ac:dyDescent="0.25">
      <c r="B157" s="10">
        <v>42683</v>
      </c>
      <c r="C157" s="13" t="s">
        <v>612</v>
      </c>
      <c r="D157" s="16">
        <v>2.54</v>
      </c>
      <c r="E157" s="16">
        <v>1.69</v>
      </c>
      <c r="F157" s="12">
        <v>42683</v>
      </c>
      <c r="G157" s="19">
        <v>1.62</v>
      </c>
      <c r="H157" s="18">
        <f t="shared" si="20"/>
        <v>-0.36220472440944873</v>
      </c>
      <c r="I157" s="74">
        <f t="shared" si="21"/>
        <v>-1.0823529411764703</v>
      </c>
    </row>
    <row r="158" spans="2:9" x14ac:dyDescent="0.25">
      <c r="B158" s="10">
        <v>42685</v>
      </c>
      <c r="C158" s="13" t="s">
        <v>619</v>
      </c>
      <c r="D158" s="16">
        <v>2.57</v>
      </c>
      <c r="E158" s="16">
        <v>1.74</v>
      </c>
      <c r="F158" s="12">
        <v>42688</v>
      </c>
      <c r="G158" s="19">
        <v>3.51</v>
      </c>
      <c r="H158" s="18">
        <f t="shared" si="20"/>
        <v>0.36575875486381326</v>
      </c>
      <c r="I158" s="74">
        <f t="shared" si="21"/>
        <v>1.1325301204819278</v>
      </c>
    </row>
    <row r="159" spans="2:9" x14ac:dyDescent="0.25">
      <c r="B159" s="10">
        <v>42688</v>
      </c>
      <c r="C159" s="13" t="s">
        <v>624</v>
      </c>
      <c r="D159" s="16">
        <v>2.2400000000000002</v>
      </c>
      <c r="E159" s="16">
        <v>1.39</v>
      </c>
      <c r="F159" s="12">
        <v>42689</v>
      </c>
      <c r="G159" s="19">
        <v>2.4900000000000002</v>
      </c>
      <c r="H159" s="18">
        <f t="shared" si="20"/>
        <v>0.11160714285714279</v>
      </c>
      <c r="I159" s="74">
        <f t="shared" si="21"/>
        <v>0.29411764705882343</v>
      </c>
    </row>
    <row r="160" spans="2:9" x14ac:dyDescent="0.25">
      <c r="B160" s="10">
        <v>42690</v>
      </c>
      <c r="C160" s="13" t="s">
        <v>630</v>
      </c>
      <c r="D160" s="16">
        <v>2.1</v>
      </c>
      <c r="E160" s="16">
        <v>1.33</v>
      </c>
      <c r="F160" s="12">
        <v>42690</v>
      </c>
      <c r="G160" s="19">
        <v>1.33</v>
      </c>
      <c r="H160" s="18">
        <f t="shared" ref="H160:H167" si="22">(G160/D160-1)</f>
        <v>-0.3666666666666667</v>
      </c>
      <c r="I160" s="74">
        <f t="shared" ref="I160:I163" si="23">(G160-D160)/(D160-E160)</f>
        <v>-1</v>
      </c>
    </row>
    <row r="161" spans="2:10" x14ac:dyDescent="0.25">
      <c r="B161" s="10">
        <v>42690</v>
      </c>
      <c r="C161" s="13" t="s">
        <v>632</v>
      </c>
      <c r="D161" s="16">
        <v>2.21</v>
      </c>
      <c r="E161" s="16">
        <v>1.51</v>
      </c>
      <c r="F161" s="12">
        <v>42690</v>
      </c>
      <c r="G161" s="19">
        <v>1.43</v>
      </c>
      <c r="H161" s="18">
        <f t="shared" si="22"/>
        <v>-0.3529411764705882</v>
      </c>
      <c r="I161" s="74">
        <f t="shared" si="23"/>
        <v>-1.1142857142857143</v>
      </c>
    </row>
    <row r="162" spans="2:10" x14ac:dyDescent="0.25">
      <c r="B162" s="10">
        <v>42692</v>
      </c>
      <c r="C162" s="13" t="s">
        <v>638</v>
      </c>
      <c r="D162" s="16">
        <v>0.98</v>
      </c>
      <c r="E162" s="16">
        <v>0</v>
      </c>
      <c r="F162" s="12">
        <v>42695</v>
      </c>
      <c r="G162" s="19">
        <v>0.92</v>
      </c>
      <c r="H162" s="18">
        <f t="shared" si="22"/>
        <v>-6.1224489795918324E-2</v>
      </c>
      <c r="I162" s="74">
        <f t="shared" si="23"/>
        <v>-6.122448979591831E-2</v>
      </c>
    </row>
    <row r="163" spans="2:10" x14ac:dyDescent="0.25">
      <c r="B163" s="10">
        <v>42696</v>
      </c>
      <c r="C163" s="13" t="s">
        <v>641</v>
      </c>
      <c r="D163" s="16">
        <v>2.58</v>
      </c>
      <c r="E163" s="16">
        <v>1.78</v>
      </c>
      <c r="F163" s="12">
        <v>42696</v>
      </c>
      <c r="G163" s="19">
        <v>2.1800000000000002</v>
      </c>
      <c r="H163" s="18">
        <f t="shared" si="22"/>
        <v>-0.15503875968992242</v>
      </c>
      <c r="I163" s="74">
        <f t="shared" si="23"/>
        <v>-0.49999999999999989</v>
      </c>
    </row>
    <row r="164" spans="2:10" x14ac:dyDescent="0.25">
      <c r="B164" s="10">
        <v>42696</v>
      </c>
      <c r="C164" s="13" t="s">
        <v>643</v>
      </c>
      <c r="D164" s="16">
        <v>2.44</v>
      </c>
      <c r="E164" s="16">
        <v>1.98</v>
      </c>
      <c r="F164" s="12">
        <v>42696</v>
      </c>
      <c r="G164" s="19">
        <v>1.98</v>
      </c>
      <c r="H164" s="18">
        <f t="shared" si="22"/>
        <v>-0.18852459016393441</v>
      </c>
      <c r="I164" s="74">
        <f>(G164-D164)/(D164-E164)/2</f>
        <v>-0.5</v>
      </c>
    </row>
    <row r="165" spans="2:10" x14ac:dyDescent="0.25">
      <c r="B165" s="10">
        <v>42702</v>
      </c>
      <c r="C165" s="13" t="s">
        <v>647</v>
      </c>
      <c r="D165" s="16">
        <v>2.2400000000000002</v>
      </c>
      <c r="E165" s="16">
        <v>1.45</v>
      </c>
      <c r="F165" s="12">
        <v>42703</v>
      </c>
      <c r="G165" s="19">
        <v>3.18</v>
      </c>
      <c r="H165" s="18">
        <f t="shared" si="22"/>
        <v>0.41964285714285698</v>
      </c>
      <c r="I165" s="74">
        <f t="shared" ref="I165:I167" si="24">(G165-D165)/(D165-E165)</f>
        <v>1.1898734177215184</v>
      </c>
    </row>
    <row r="166" spans="2:10" x14ac:dyDescent="0.25">
      <c r="B166" s="10">
        <v>42703</v>
      </c>
      <c r="C166" s="13" t="s">
        <v>650</v>
      </c>
      <c r="D166" s="16">
        <v>1.92</v>
      </c>
      <c r="E166" s="16">
        <v>1.04</v>
      </c>
      <c r="F166" s="12">
        <v>42703</v>
      </c>
      <c r="G166" s="19">
        <v>2.21</v>
      </c>
      <c r="H166" s="18">
        <f t="shared" si="22"/>
        <v>0.15104166666666674</v>
      </c>
      <c r="I166" s="74">
        <f t="shared" si="24"/>
        <v>0.32954545454545464</v>
      </c>
    </row>
    <row r="167" spans="2:10" x14ac:dyDescent="0.25">
      <c r="B167" s="10">
        <v>42704</v>
      </c>
      <c r="C167" s="13" t="s">
        <v>653</v>
      </c>
      <c r="D167" s="16">
        <v>2.2000000000000002</v>
      </c>
      <c r="E167" s="16">
        <v>1.56</v>
      </c>
      <c r="F167" s="12">
        <v>42704</v>
      </c>
      <c r="G167" s="19">
        <v>1.77</v>
      </c>
      <c r="H167" s="18">
        <f t="shared" si="22"/>
        <v>-0.19545454545454555</v>
      </c>
      <c r="I167" s="74">
        <f t="shared" si="24"/>
        <v>-0.67187500000000011</v>
      </c>
    </row>
    <row r="168" spans="2:10" x14ac:dyDescent="0.25">
      <c r="B168" s="10">
        <v>42709</v>
      </c>
      <c r="C168" s="13" t="s">
        <v>658</v>
      </c>
      <c r="D168" s="16">
        <v>2.0699999999999998</v>
      </c>
      <c r="E168" s="16">
        <v>1.22</v>
      </c>
      <c r="F168" s="12">
        <v>42709</v>
      </c>
      <c r="G168" s="19">
        <v>1.2</v>
      </c>
      <c r="H168" s="18">
        <f t="shared" ref="H168:H172" si="25">(G168/D168-1)</f>
        <v>-0.42028985507246375</v>
      </c>
      <c r="I168" s="74">
        <f t="shared" ref="I168:I172" si="26">(G168-D168)/(D168-E168)</f>
        <v>-1.0235294117647058</v>
      </c>
    </row>
    <row r="169" spans="2:10" x14ac:dyDescent="0.25">
      <c r="B169" s="10">
        <v>42709</v>
      </c>
      <c r="C169" s="13" t="s">
        <v>659</v>
      </c>
      <c r="D169" s="16">
        <v>1.42</v>
      </c>
      <c r="E169" s="16">
        <v>0</v>
      </c>
      <c r="F169" s="12">
        <v>42710</v>
      </c>
      <c r="G169" s="19">
        <v>0.99</v>
      </c>
      <c r="H169" s="18">
        <f t="shared" si="25"/>
        <v>-0.30281690140845063</v>
      </c>
      <c r="I169" s="74">
        <f t="shared" si="26"/>
        <v>-0.30281690140845069</v>
      </c>
    </row>
    <row r="170" spans="2:10" x14ac:dyDescent="0.25">
      <c r="B170" s="10">
        <v>42716</v>
      </c>
      <c r="C170" s="13" t="s">
        <v>683</v>
      </c>
      <c r="D170" s="16">
        <v>2.41</v>
      </c>
      <c r="E170" s="16">
        <v>1.51</v>
      </c>
      <c r="F170" s="12">
        <v>42717</v>
      </c>
      <c r="G170" s="19">
        <v>2.2999999999999998</v>
      </c>
      <c r="H170" s="18">
        <f t="shared" si="25"/>
        <v>-4.5643153526971125E-2</v>
      </c>
      <c r="I170" s="74">
        <f t="shared" si="26"/>
        <v>-0.12222222222222257</v>
      </c>
    </row>
    <row r="171" spans="2:10" x14ac:dyDescent="0.25">
      <c r="B171" s="10">
        <v>42719</v>
      </c>
      <c r="C171" s="13" t="s">
        <v>684</v>
      </c>
      <c r="D171" s="16">
        <v>1.67</v>
      </c>
      <c r="E171" s="16">
        <v>0.81</v>
      </c>
      <c r="F171" s="12">
        <v>42719</v>
      </c>
      <c r="G171" s="19">
        <v>1.28</v>
      </c>
      <c r="H171" s="18">
        <f t="shared" si="25"/>
        <v>-0.23353293413173648</v>
      </c>
      <c r="I171" s="74">
        <f t="shared" si="26"/>
        <v>-0.45348837209302323</v>
      </c>
    </row>
    <row r="172" spans="2:10" x14ac:dyDescent="0.25">
      <c r="B172" s="10">
        <v>42724</v>
      </c>
      <c r="C172" s="13" t="s">
        <v>687</v>
      </c>
      <c r="D172" s="16">
        <v>2.04</v>
      </c>
      <c r="E172" s="16">
        <v>1.19</v>
      </c>
      <c r="F172" s="12">
        <v>42724</v>
      </c>
      <c r="G172" s="19">
        <v>1.68</v>
      </c>
      <c r="H172" s="18">
        <f t="shared" si="25"/>
        <v>-0.17647058823529416</v>
      </c>
      <c r="I172" s="74">
        <f t="shared" si="26"/>
        <v>-0.42352941176470593</v>
      </c>
    </row>
    <row r="173" spans="2:10" x14ac:dyDescent="0.25">
      <c r="B173" s="10"/>
      <c r="C173" s="13"/>
      <c r="D173" s="19"/>
      <c r="E173" s="19"/>
      <c r="F173" s="12"/>
      <c r="G173" s="21" t="s">
        <v>1</v>
      </c>
      <c r="H173" s="18"/>
      <c r="I173" s="73"/>
      <c r="J173" s="57" t="s">
        <v>35</v>
      </c>
    </row>
    <row r="174" spans="2:10" x14ac:dyDescent="0.25">
      <c r="B174" s="10"/>
      <c r="C174" s="22" t="s">
        <v>39</v>
      </c>
      <c r="D174" s="13"/>
      <c r="E174" s="13"/>
      <c r="F174" s="23" t="s">
        <v>1</v>
      </c>
      <c r="G174" s="70" t="s">
        <v>12</v>
      </c>
      <c r="H174" s="71" t="s">
        <v>10</v>
      </c>
      <c r="I174" s="77">
        <f>SUM(I11:I173)</f>
        <v>-0.42712477488201367</v>
      </c>
    </row>
    <row r="175" spans="2:10" x14ac:dyDescent="0.25">
      <c r="B175" s="10"/>
      <c r="C175" s="22"/>
      <c r="D175" s="13"/>
      <c r="E175" s="13"/>
      <c r="F175" s="23"/>
      <c r="G175" s="70"/>
      <c r="H175" s="71"/>
      <c r="I175" s="68"/>
    </row>
    <row r="176" spans="2:10" ht="15.75" thickBot="1" x14ac:dyDescent="0.3">
      <c r="B176" s="27"/>
      <c r="C176" s="29" t="s">
        <v>1</v>
      </c>
      <c r="D176" s="29"/>
      <c r="E176" s="29"/>
      <c r="F176" s="45"/>
      <c r="G176" s="29"/>
      <c r="H176" s="72" t="s">
        <v>1</v>
      </c>
      <c r="I176" s="33"/>
      <c r="J176" s="57" t="s">
        <v>35</v>
      </c>
    </row>
    <row r="177" spans="2:9" x14ac:dyDescent="0.25">
      <c r="B177" s="5"/>
      <c r="C177" s="58"/>
      <c r="D177" s="6"/>
      <c r="E177" s="6"/>
      <c r="F177" s="7"/>
      <c r="G177" s="8"/>
      <c r="H177" s="8"/>
      <c r="I177" s="9"/>
    </row>
    <row r="178" spans="2:9" x14ac:dyDescent="0.25">
      <c r="B178" s="10"/>
      <c r="C178" s="69" t="s">
        <v>21</v>
      </c>
      <c r="D178" s="13"/>
      <c r="E178" s="13"/>
      <c r="F178" s="23"/>
      <c r="G178" s="11"/>
      <c r="H178" s="24"/>
      <c r="I178" s="14"/>
    </row>
    <row r="179" spans="2:9" x14ac:dyDescent="0.25">
      <c r="B179" s="60" t="s">
        <v>2</v>
      </c>
      <c r="C179" s="61" t="s">
        <v>3</v>
      </c>
      <c r="D179" s="61" t="s">
        <v>2</v>
      </c>
      <c r="E179" s="61" t="s">
        <v>18</v>
      </c>
      <c r="F179" s="62" t="s">
        <v>4</v>
      </c>
      <c r="G179" s="61" t="s">
        <v>4</v>
      </c>
      <c r="H179" s="61" t="s">
        <v>5</v>
      </c>
      <c r="I179" s="63" t="s">
        <v>5</v>
      </c>
    </row>
    <row r="180" spans="2:9" x14ac:dyDescent="0.25">
      <c r="B180" s="60" t="s">
        <v>6</v>
      </c>
      <c r="C180" s="64"/>
      <c r="D180" s="61" t="s">
        <v>7</v>
      </c>
      <c r="E180" s="61" t="s">
        <v>19</v>
      </c>
      <c r="F180" s="62" t="s">
        <v>6</v>
      </c>
      <c r="G180" s="61" t="s">
        <v>8</v>
      </c>
      <c r="H180" s="61" t="s">
        <v>11</v>
      </c>
      <c r="I180" s="63" t="s">
        <v>20</v>
      </c>
    </row>
    <row r="181" spans="2:9" x14ac:dyDescent="0.25">
      <c r="B181" s="60"/>
      <c r="C181" s="61" t="s">
        <v>27</v>
      </c>
      <c r="D181" s="61"/>
      <c r="E181" s="61"/>
      <c r="F181" s="62"/>
      <c r="G181" s="61"/>
      <c r="H181" s="61"/>
      <c r="I181" s="63"/>
    </row>
    <row r="182" spans="2:9" x14ac:dyDescent="0.25">
      <c r="B182" s="60"/>
      <c r="C182" s="61"/>
      <c r="D182" s="61"/>
      <c r="E182" s="61"/>
      <c r="F182" s="62"/>
      <c r="G182" s="61"/>
      <c r="H182" s="61"/>
      <c r="I182" s="63"/>
    </row>
    <row r="183" spans="2:9" x14ac:dyDescent="0.25">
      <c r="B183" s="10">
        <v>42374</v>
      </c>
      <c r="C183" s="13" t="s">
        <v>52</v>
      </c>
      <c r="D183" s="16">
        <v>0.41</v>
      </c>
      <c r="E183" s="16">
        <v>0.2</v>
      </c>
      <c r="F183" s="12">
        <v>42374</v>
      </c>
      <c r="G183" s="19">
        <v>0.47</v>
      </c>
      <c r="H183" s="18">
        <f>(G183/D183-1)</f>
        <v>0.14634146341463405</v>
      </c>
      <c r="I183" s="74">
        <f t="shared" ref="I183:I195" si="27">(G183-D183)/(D183-E183)</f>
        <v>0.28571428571428575</v>
      </c>
    </row>
    <row r="184" spans="2:9" x14ac:dyDescent="0.25">
      <c r="B184" s="10">
        <v>42381</v>
      </c>
      <c r="C184" s="13" t="s">
        <v>127</v>
      </c>
      <c r="D184" s="16">
        <v>7.32</v>
      </c>
      <c r="E184" s="16">
        <v>3.3</v>
      </c>
      <c r="F184" s="12">
        <v>42382</v>
      </c>
      <c r="G184" s="19">
        <v>5.81</v>
      </c>
      <c r="H184" s="18">
        <f t="shared" ref="H184" si="28">(G184/D184-1)</f>
        <v>-0.20628415300546454</v>
      </c>
      <c r="I184" s="74">
        <f t="shared" si="27"/>
        <v>-0.3756218905472638</v>
      </c>
    </row>
    <row r="185" spans="2:9" x14ac:dyDescent="0.25">
      <c r="B185" s="10">
        <v>42384</v>
      </c>
      <c r="C185" s="13" t="s">
        <v>79</v>
      </c>
      <c r="D185" s="16">
        <v>0.94</v>
      </c>
      <c r="E185" s="16">
        <v>0.4</v>
      </c>
      <c r="F185" s="12">
        <v>42388</v>
      </c>
      <c r="G185" s="19">
        <v>0.75</v>
      </c>
      <c r="H185" s="18">
        <f>(G185/D185-1)</f>
        <v>-0.20212765957446799</v>
      </c>
      <c r="I185" s="74">
        <f t="shared" si="27"/>
        <v>-0.3518518518518518</v>
      </c>
    </row>
    <row r="186" spans="2:9" x14ac:dyDescent="0.25">
      <c r="B186" s="10">
        <v>42390</v>
      </c>
      <c r="C186" s="13" t="s">
        <v>125</v>
      </c>
      <c r="D186" s="16">
        <v>9.11</v>
      </c>
      <c r="E186" s="16">
        <v>4.05</v>
      </c>
      <c r="F186" s="12">
        <v>42390</v>
      </c>
      <c r="G186" s="19">
        <v>11.45</v>
      </c>
      <c r="H186" s="18">
        <f t="shared" ref="H186:H188" si="29">(G186/D186-1)</f>
        <v>0.25686059275521411</v>
      </c>
      <c r="I186" s="74">
        <f t="shared" si="27"/>
        <v>0.46245059288537549</v>
      </c>
    </row>
    <row r="187" spans="2:9" x14ac:dyDescent="0.25">
      <c r="B187" s="10">
        <v>42402</v>
      </c>
      <c r="C187" s="13" t="s">
        <v>126</v>
      </c>
      <c r="D187" s="16">
        <v>6.16</v>
      </c>
      <c r="E187" s="16">
        <v>3.83</v>
      </c>
      <c r="F187" s="12">
        <v>42403</v>
      </c>
      <c r="G187" s="19">
        <v>3.83</v>
      </c>
      <c r="H187" s="18">
        <f t="shared" si="29"/>
        <v>-0.37824675324675328</v>
      </c>
      <c r="I187" s="74">
        <f t="shared" si="27"/>
        <v>-1</v>
      </c>
    </row>
    <row r="188" spans="2:9" x14ac:dyDescent="0.25">
      <c r="B188" s="10">
        <v>42404</v>
      </c>
      <c r="C188" s="13" t="s">
        <v>124</v>
      </c>
      <c r="D188" s="16">
        <v>7.66</v>
      </c>
      <c r="E188" s="16">
        <v>3.43</v>
      </c>
      <c r="F188" s="12">
        <v>42404</v>
      </c>
      <c r="G188" s="19">
        <v>6.09</v>
      </c>
      <c r="H188" s="18">
        <f t="shared" si="29"/>
        <v>-0.20496083550913846</v>
      </c>
      <c r="I188" s="74">
        <f t="shared" si="27"/>
        <v>-0.37115839243498822</v>
      </c>
    </row>
    <row r="189" spans="2:9" x14ac:dyDescent="0.25">
      <c r="B189" s="10">
        <v>42409</v>
      </c>
      <c r="C189" s="13" t="s">
        <v>138</v>
      </c>
      <c r="D189" s="16">
        <v>0.82</v>
      </c>
      <c r="E189" s="16">
        <v>0.32</v>
      </c>
      <c r="F189" s="12">
        <v>42411</v>
      </c>
      <c r="G189" s="19">
        <v>0.77</v>
      </c>
      <c r="H189" s="18">
        <f>(G189/D189-1)</f>
        <v>-6.0975609756097504E-2</v>
      </c>
      <c r="I189" s="74">
        <f t="shared" si="27"/>
        <v>-9.9999999999999881E-2</v>
      </c>
    </row>
    <row r="190" spans="2:9" x14ac:dyDescent="0.25">
      <c r="B190" s="10">
        <v>42416</v>
      </c>
      <c r="C190" s="13" t="s">
        <v>158</v>
      </c>
      <c r="D190" s="16">
        <v>1.06</v>
      </c>
      <c r="E190" s="16">
        <v>0.4</v>
      </c>
      <c r="F190" s="12">
        <v>42417</v>
      </c>
      <c r="G190" s="19">
        <v>1.29</v>
      </c>
      <c r="H190" s="18">
        <f>(G190/D190-1)</f>
        <v>0.21698113207547176</v>
      </c>
      <c r="I190" s="74">
        <f t="shared" si="27"/>
        <v>0.34848484848484845</v>
      </c>
    </row>
    <row r="191" spans="2:9" x14ac:dyDescent="0.25">
      <c r="B191" s="10">
        <v>42425</v>
      </c>
      <c r="C191" s="13" t="s">
        <v>174</v>
      </c>
      <c r="D191" s="16">
        <v>0.77</v>
      </c>
      <c r="E191" s="16">
        <v>0.36</v>
      </c>
      <c r="F191" s="12">
        <v>42426</v>
      </c>
      <c r="G191" s="19">
        <v>1.1100000000000001</v>
      </c>
      <c r="H191" s="18">
        <f>(G191/D191-1)</f>
        <v>0.44155844155844171</v>
      </c>
      <c r="I191" s="74">
        <f t="shared" si="27"/>
        <v>0.82926829268292701</v>
      </c>
    </row>
    <row r="192" spans="2:9" x14ac:dyDescent="0.25">
      <c r="B192" s="10">
        <v>42430</v>
      </c>
      <c r="C192" s="13" t="s">
        <v>182</v>
      </c>
      <c r="D192" s="16">
        <v>3.44</v>
      </c>
      <c r="E192" s="16">
        <v>1.84</v>
      </c>
      <c r="F192" s="12">
        <v>42431</v>
      </c>
      <c r="G192" s="19">
        <v>6.67</v>
      </c>
      <c r="H192" s="18">
        <f t="shared" ref="H192" si="30">(G192/D192-1)</f>
        <v>0.93895348837209314</v>
      </c>
      <c r="I192" s="74">
        <f t="shared" si="27"/>
        <v>2.0187500000000003</v>
      </c>
    </row>
    <row r="193" spans="2:9" x14ac:dyDescent="0.25">
      <c r="B193" s="10">
        <v>42437</v>
      </c>
      <c r="C193" s="13" t="s">
        <v>189</v>
      </c>
      <c r="D193" s="16">
        <v>1.72</v>
      </c>
      <c r="E193" s="16">
        <v>0.91</v>
      </c>
      <c r="F193" s="12">
        <v>42437</v>
      </c>
      <c r="G193" s="19">
        <v>1.34</v>
      </c>
      <c r="H193" s="18">
        <f>(G193/D193-1)</f>
        <v>-0.22093023255813948</v>
      </c>
      <c r="I193" s="74">
        <f t="shared" si="27"/>
        <v>-0.46913580246913572</v>
      </c>
    </row>
    <row r="194" spans="2:9" x14ac:dyDescent="0.25">
      <c r="B194" s="10">
        <v>42446</v>
      </c>
      <c r="C194" s="13" t="s">
        <v>209</v>
      </c>
      <c r="D194" s="16">
        <v>0.71</v>
      </c>
      <c r="E194" s="16">
        <v>0.21</v>
      </c>
      <c r="F194" s="12">
        <v>42447</v>
      </c>
      <c r="G194" s="19">
        <v>0.83</v>
      </c>
      <c r="H194" s="18">
        <f>(G194/D194-1)</f>
        <v>0.16901408450704225</v>
      </c>
      <c r="I194" s="74">
        <f t="shared" si="27"/>
        <v>0.24</v>
      </c>
    </row>
    <row r="195" spans="2:9" x14ac:dyDescent="0.25">
      <c r="B195" s="10">
        <v>42450</v>
      </c>
      <c r="C195" s="13" t="s">
        <v>214</v>
      </c>
      <c r="D195" s="16">
        <v>1.01</v>
      </c>
      <c r="E195" s="16">
        <v>0.41</v>
      </c>
      <c r="F195" s="12">
        <v>42451</v>
      </c>
      <c r="G195" s="19">
        <v>1.17</v>
      </c>
      <c r="H195" s="18">
        <f>(G195/D195-1)</f>
        <v>0.15841584158415833</v>
      </c>
      <c r="I195" s="74">
        <f t="shared" si="27"/>
        <v>0.2666666666666665</v>
      </c>
    </row>
    <row r="196" spans="2:9" x14ac:dyDescent="0.25">
      <c r="B196" s="10">
        <v>42452</v>
      </c>
      <c r="C196" s="13" t="s">
        <v>220</v>
      </c>
      <c r="D196" s="16">
        <v>3.47</v>
      </c>
      <c r="E196" s="16">
        <v>2.27</v>
      </c>
      <c r="F196" s="12">
        <v>42423</v>
      </c>
      <c r="G196" s="19">
        <v>2.98</v>
      </c>
      <c r="H196" s="18">
        <f t="shared" ref="H196" si="31">(G196/D196-1)</f>
        <v>-0.14121037463976949</v>
      </c>
      <c r="I196" s="74">
        <f>(G196-D196)/(D196-E196)</f>
        <v>-0.40833333333333344</v>
      </c>
    </row>
    <row r="197" spans="2:9" x14ac:dyDescent="0.25">
      <c r="B197" s="10">
        <v>42466</v>
      </c>
      <c r="C197" s="13" t="s">
        <v>240</v>
      </c>
      <c r="D197" s="16">
        <v>0.56000000000000005</v>
      </c>
      <c r="E197" s="16">
        <v>0.31</v>
      </c>
      <c r="F197" s="12">
        <v>42466</v>
      </c>
      <c r="G197" s="19">
        <v>0.6</v>
      </c>
      <c r="H197" s="18">
        <f>(G197/D197-1)</f>
        <v>7.1428571428571397E-2</v>
      </c>
      <c r="I197" s="74">
        <f t="shared" ref="I197:I199" si="32">(G197-D197)/(D197-E197)</f>
        <v>0.15999999999999967</v>
      </c>
    </row>
    <row r="198" spans="2:9" x14ac:dyDescent="0.25">
      <c r="B198" s="10">
        <v>42472</v>
      </c>
      <c r="C198" s="13" t="s">
        <v>250</v>
      </c>
      <c r="D198" s="16">
        <v>1.62</v>
      </c>
      <c r="E198" s="16">
        <v>0.83</v>
      </c>
      <c r="F198" s="12">
        <v>42472</v>
      </c>
      <c r="G198" s="19">
        <v>1.71</v>
      </c>
      <c r="H198" s="18">
        <f>(G198/D198-1)</f>
        <v>5.5555555555555358E-2</v>
      </c>
      <c r="I198" s="74">
        <f t="shared" si="32"/>
        <v>0.11392405063291119</v>
      </c>
    </row>
    <row r="199" spans="2:9" x14ac:dyDescent="0.25">
      <c r="B199" s="10">
        <v>42488</v>
      </c>
      <c r="C199" s="13" t="s">
        <v>283</v>
      </c>
      <c r="D199" s="16">
        <v>4.07</v>
      </c>
      <c r="E199" s="16">
        <v>1.65</v>
      </c>
      <c r="F199" s="12">
        <v>42489</v>
      </c>
      <c r="G199" s="19">
        <v>3.26</v>
      </c>
      <c r="H199" s="18">
        <f t="shared" ref="H199:H203" si="33">(G199/D199-1)</f>
        <v>-0.19901719901719916</v>
      </c>
      <c r="I199" s="74">
        <f t="shared" si="32"/>
        <v>-0.33471074380165305</v>
      </c>
    </row>
    <row r="200" spans="2:9" x14ac:dyDescent="0.25">
      <c r="B200" s="10">
        <v>42493</v>
      </c>
      <c r="C200" s="13" t="s">
        <v>296</v>
      </c>
      <c r="D200" s="16">
        <v>0.43</v>
      </c>
      <c r="E200" s="16">
        <v>0.17</v>
      </c>
      <c r="F200" s="12">
        <v>42494</v>
      </c>
      <c r="G200" s="19">
        <v>0.26</v>
      </c>
      <c r="H200" s="18">
        <f t="shared" si="33"/>
        <v>-0.39534883720930225</v>
      </c>
      <c r="I200" s="74">
        <f>(G200-D200)/(D200-E200)</f>
        <v>-0.65384615384615374</v>
      </c>
    </row>
    <row r="201" spans="2:9" x14ac:dyDescent="0.25">
      <c r="B201" s="10">
        <v>42488</v>
      </c>
      <c r="C201" s="13" t="s">
        <v>286</v>
      </c>
      <c r="D201" s="16">
        <v>0.94</v>
      </c>
      <c r="E201" s="16">
        <v>0.35</v>
      </c>
      <c r="F201" s="12">
        <v>42496</v>
      </c>
      <c r="G201" s="19">
        <v>0.67</v>
      </c>
      <c r="H201" s="18">
        <f t="shared" si="33"/>
        <v>-0.2872340425531914</v>
      </c>
      <c r="I201" s="74">
        <f>(G201-D201)/(D201-E201)</f>
        <v>-0.45762711864406769</v>
      </c>
    </row>
    <row r="202" spans="2:9" s="65" customFormat="1" x14ac:dyDescent="0.25">
      <c r="B202" s="10">
        <v>42494</v>
      </c>
      <c r="C202" s="13" t="s">
        <v>474</v>
      </c>
      <c r="D202" s="16">
        <v>1.1100000000000001</v>
      </c>
      <c r="E202" s="16">
        <v>0.53</v>
      </c>
      <c r="F202" s="12">
        <v>42499</v>
      </c>
      <c r="G202" s="19">
        <v>0.62</v>
      </c>
      <c r="H202" s="18">
        <f t="shared" si="33"/>
        <v>-0.44144144144144148</v>
      </c>
      <c r="I202" s="74">
        <f t="shared" ref="I202:I204" si="34">(G202-D202)/(D202-E202)</f>
        <v>-0.84482758620689657</v>
      </c>
    </row>
    <row r="203" spans="2:9" x14ac:dyDescent="0.25">
      <c r="B203" s="10">
        <v>42508</v>
      </c>
      <c r="C203" s="13" t="s">
        <v>322</v>
      </c>
      <c r="D203" s="16">
        <v>1.37</v>
      </c>
      <c r="E203" s="16">
        <v>0.73</v>
      </c>
      <c r="F203" s="12">
        <v>42509</v>
      </c>
      <c r="G203" s="19">
        <v>1.51</v>
      </c>
      <c r="H203" s="18">
        <f t="shared" si="33"/>
        <v>0.10218978102189769</v>
      </c>
      <c r="I203" s="74">
        <f t="shared" si="34"/>
        <v>0.21874999999999981</v>
      </c>
    </row>
    <row r="204" spans="2:9" x14ac:dyDescent="0.25">
      <c r="B204" s="10">
        <v>42528</v>
      </c>
      <c r="C204" s="13" t="s">
        <v>352</v>
      </c>
      <c r="D204" s="16">
        <v>0.56000000000000005</v>
      </c>
      <c r="E204" s="16">
        <v>0.28999999999999998</v>
      </c>
      <c r="F204" s="12">
        <v>42529</v>
      </c>
      <c r="G204" s="19">
        <v>0.52</v>
      </c>
      <c r="H204" s="18">
        <f>(G204/D204-1)</f>
        <v>-7.1428571428571508E-2</v>
      </c>
      <c r="I204" s="74">
        <f t="shared" si="34"/>
        <v>-0.14814814814814825</v>
      </c>
    </row>
    <row r="205" spans="2:9" x14ac:dyDescent="0.25">
      <c r="B205" s="10">
        <v>42541</v>
      </c>
      <c r="C205" s="13" t="s">
        <v>368</v>
      </c>
      <c r="D205" s="16">
        <v>2.0099999999999998</v>
      </c>
      <c r="E205" s="16">
        <v>1.02</v>
      </c>
      <c r="F205" s="12">
        <v>42545</v>
      </c>
      <c r="G205" s="19">
        <v>0.93</v>
      </c>
      <c r="H205" s="18">
        <f>(G205/D205-1)</f>
        <v>-0.53731343283582089</v>
      </c>
      <c r="I205" s="74">
        <f t="shared" ref="I205:I211" si="35">(G205-D205)/(D205-E205)</f>
        <v>-1.0909090909090908</v>
      </c>
    </row>
    <row r="206" spans="2:9" x14ac:dyDescent="0.25">
      <c r="B206" s="10">
        <v>42556</v>
      </c>
      <c r="C206" s="13" t="s">
        <v>388</v>
      </c>
      <c r="D206" s="16">
        <v>1.2</v>
      </c>
      <c r="E206" s="16">
        <v>0.62</v>
      </c>
      <c r="F206" s="12">
        <v>42556</v>
      </c>
      <c r="G206" s="19">
        <v>1.43</v>
      </c>
      <c r="H206" s="18">
        <f t="shared" ref="H206:H207" si="36">(G206/D206-1)</f>
        <v>0.19166666666666665</v>
      </c>
      <c r="I206" s="74">
        <f t="shared" si="35"/>
        <v>0.39655172413793105</v>
      </c>
    </row>
    <row r="207" spans="2:9" x14ac:dyDescent="0.25">
      <c r="B207" s="10">
        <v>42583</v>
      </c>
      <c r="C207" s="13" t="s">
        <v>443</v>
      </c>
      <c r="D207" s="16">
        <v>5.57</v>
      </c>
      <c r="E207" s="16">
        <v>2.9</v>
      </c>
      <c r="F207" s="12">
        <v>42584</v>
      </c>
      <c r="G207" s="19">
        <v>7.29</v>
      </c>
      <c r="H207" s="18">
        <f t="shared" si="36"/>
        <v>0.30879712746858168</v>
      </c>
      <c r="I207" s="74">
        <f t="shared" si="35"/>
        <v>0.64419475655430691</v>
      </c>
    </row>
    <row r="208" spans="2:9" x14ac:dyDescent="0.25">
      <c r="B208" s="10">
        <v>42593</v>
      </c>
      <c r="C208" s="13" t="s">
        <v>468</v>
      </c>
      <c r="D208" s="16">
        <v>0.42</v>
      </c>
      <c r="E208" s="16">
        <v>0.23</v>
      </c>
      <c r="F208" s="12">
        <v>42594</v>
      </c>
      <c r="G208" s="19">
        <v>0.36</v>
      </c>
      <c r="H208" s="18">
        <f>(G208/D208-1)</f>
        <v>-0.1428571428571429</v>
      </c>
      <c r="I208" s="74">
        <f t="shared" si="35"/>
        <v>-0.31578947368421056</v>
      </c>
    </row>
    <row r="209" spans="2:9" x14ac:dyDescent="0.25">
      <c r="B209" s="10">
        <v>42599</v>
      </c>
      <c r="C209" s="13" t="s">
        <v>674</v>
      </c>
      <c r="D209" s="16">
        <v>9.5399999999999991</v>
      </c>
      <c r="E209" s="16">
        <v>4.1100000000000003</v>
      </c>
      <c r="F209" s="12">
        <v>42604</v>
      </c>
      <c r="G209" s="19">
        <v>8.57</v>
      </c>
      <c r="H209" s="18">
        <f>(G209/D209-1)</f>
        <v>-0.10167714884696011</v>
      </c>
      <c r="I209" s="74">
        <f t="shared" si="35"/>
        <v>-0.17863720073664807</v>
      </c>
    </row>
    <row r="210" spans="2:9" x14ac:dyDescent="0.25">
      <c r="B210" s="10">
        <v>42605</v>
      </c>
      <c r="C210" s="13" t="s">
        <v>490</v>
      </c>
      <c r="D210" s="16">
        <v>3.08</v>
      </c>
      <c r="E210" s="16">
        <v>1.68</v>
      </c>
      <c r="F210" s="12">
        <v>42606</v>
      </c>
      <c r="G210" s="19">
        <v>2.75</v>
      </c>
      <c r="H210" s="18">
        <f t="shared" ref="H210:H221" si="37">(G210/D210-1)</f>
        <v>-0.10714285714285721</v>
      </c>
      <c r="I210" s="74">
        <f t="shared" si="35"/>
        <v>-0.23571428571428574</v>
      </c>
    </row>
    <row r="211" spans="2:9" x14ac:dyDescent="0.25">
      <c r="B211" s="10">
        <v>42607</v>
      </c>
      <c r="C211" s="13" t="s">
        <v>496</v>
      </c>
      <c r="D211" s="16">
        <v>0.64</v>
      </c>
      <c r="E211" s="16">
        <v>0.47</v>
      </c>
      <c r="F211" s="12">
        <v>42608</v>
      </c>
      <c r="G211" s="19">
        <v>0.61</v>
      </c>
      <c r="H211" s="18">
        <f t="shared" si="37"/>
        <v>-4.6875E-2</v>
      </c>
      <c r="I211" s="74">
        <f t="shared" si="35"/>
        <v>-0.17647058823529424</v>
      </c>
    </row>
    <row r="212" spans="2:9" x14ac:dyDescent="0.25">
      <c r="B212" s="10">
        <v>42612</v>
      </c>
      <c r="C212" s="13" t="s">
        <v>499</v>
      </c>
      <c r="D212" s="16">
        <v>2.04</v>
      </c>
      <c r="E212" s="16">
        <v>0.82</v>
      </c>
      <c r="F212" s="12">
        <v>42613</v>
      </c>
      <c r="G212" s="19">
        <v>2.0299999999999998</v>
      </c>
      <c r="H212" s="18">
        <f t="shared" si="37"/>
        <v>-4.9019607843138191E-3</v>
      </c>
      <c r="I212" s="74">
        <f>(G212-D212)/(D212-E212)</f>
        <v>-8.1967213114755976E-3</v>
      </c>
    </row>
    <row r="213" spans="2:9" x14ac:dyDescent="0.25">
      <c r="B213" s="10">
        <v>42614</v>
      </c>
      <c r="C213" s="13" t="s">
        <v>505</v>
      </c>
      <c r="D213" s="16">
        <v>0.84</v>
      </c>
      <c r="E213" s="16">
        <v>0.34</v>
      </c>
      <c r="F213" s="12">
        <v>42619</v>
      </c>
      <c r="G213" s="19">
        <v>0.79</v>
      </c>
      <c r="H213" s="18">
        <f t="shared" si="37"/>
        <v>-5.9523809523809423E-2</v>
      </c>
      <c r="I213" s="74">
        <f>(G213-D213)/(D213-E213)</f>
        <v>-9.9999999999999881E-2</v>
      </c>
    </row>
    <row r="214" spans="2:9" x14ac:dyDescent="0.25">
      <c r="B214" s="10">
        <v>42620</v>
      </c>
      <c r="C214" s="13" t="s">
        <v>518</v>
      </c>
      <c r="D214" s="16">
        <v>12.48</v>
      </c>
      <c r="E214" s="16">
        <v>5.32</v>
      </c>
      <c r="F214" s="12">
        <v>42622</v>
      </c>
      <c r="G214" s="19">
        <v>7.19</v>
      </c>
      <c r="H214" s="18">
        <f t="shared" si="37"/>
        <v>-0.42387820512820507</v>
      </c>
      <c r="I214" s="74">
        <f t="shared" ref="I214" si="38">(G214-D214)/(D214-E214)</f>
        <v>-0.73882681564245811</v>
      </c>
    </row>
    <row r="215" spans="2:9" x14ac:dyDescent="0.25">
      <c r="B215" s="10">
        <v>42621</v>
      </c>
      <c r="C215" s="13" t="s">
        <v>520</v>
      </c>
      <c r="D215" s="16">
        <v>0.78</v>
      </c>
      <c r="E215" s="16">
        <v>0.48</v>
      </c>
      <c r="F215" s="12">
        <v>42622</v>
      </c>
      <c r="G215" s="19">
        <v>0.8</v>
      </c>
      <c r="H215" s="18">
        <f t="shared" si="37"/>
        <v>2.5641025641025772E-2</v>
      </c>
      <c r="I215" s="74">
        <f>(G215-D215)/(D215-E215)</f>
        <v>6.6666666666666721E-2</v>
      </c>
    </row>
    <row r="216" spans="2:9" x14ac:dyDescent="0.25">
      <c r="B216" s="10">
        <v>42628</v>
      </c>
      <c r="C216" s="13" t="s">
        <v>529</v>
      </c>
      <c r="D216" s="16">
        <v>3.85</v>
      </c>
      <c r="E216" s="16">
        <v>1.82</v>
      </c>
      <c r="F216" s="12">
        <v>42639</v>
      </c>
      <c r="G216" s="19">
        <v>4.78</v>
      </c>
      <c r="H216" s="18">
        <f t="shared" si="37"/>
        <v>0.24155844155844153</v>
      </c>
      <c r="I216" s="74">
        <f t="shared" ref="I216:I223" si="39">(G216-D216)/(D216-E216)</f>
        <v>0.45812807881773399</v>
      </c>
    </row>
    <row r="217" spans="2:9" x14ac:dyDescent="0.25">
      <c r="B217" s="10">
        <v>42640</v>
      </c>
      <c r="C217" s="13" t="s">
        <v>537</v>
      </c>
      <c r="D217" s="16">
        <v>0.79</v>
      </c>
      <c r="E217" s="16">
        <v>0.26</v>
      </c>
      <c r="F217" s="12">
        <v>42641</v>
      </c>
      <c r="G217" s="19">
        <v>0.85</v>
      </c>
      <c r="H217" s="18">
        <f t="shared" si="37"/>
        <v>7.5949367088607556E-2</v>
      </c>
      <c r="I217" s="74">
        <f t="shared" si="39"/>
        <v>0.11320754716981121</v>
      </c>
    </row>
    <row r="218" spans="2:9" x14ac:dyDescent="0.25">
      <c r="B218" s="10">
        <v>42647</v>
      </c>
      <c r="C218" s="13" t="s">
        <v>550</v>
      </c>
      <c r="D218" s="16">
        <v>3.94</v>
      </c>
      <c r="E218" s="16">
        <v>1.64</v>
      </c>
      <c r="F218" s="12">
        <v>42649</v>
      </c>
      <c r="G218" s="19">
        <v>3.75</v>
      </c>
      <c r="H218" s="18">
        <f t="shared" si="37"/>
        <v>-4.8223350253807085E-2</v>
      </c>
      <c r="I218" s="74">
        <f t="shared" si="39"/>
        <v>-8.2608695652173894E-2</v>
      </c>
    </row>
    <row r="219" spans="2:9" x14ac:dyDescent="0.25">
      <c r="B219" s="10">
        <v>42654</v>
      </c>
      <c r="C219" s="13" t="s">
        <v>565</v>
      </c>
      <c r="D219" s="16">
        <v>2.42</v>
      </c>
      <c r="E219" s="16">
        <v>1.1399999999999999</v>
      </c>
      <c r="F219" s="12">
        <v>42654</v>
      </c>
      <c r="G219" s="19">
        <v>3.04</v>
      </c>
      <c r="H219" s="18">
        <f t="shared" si="37"/>
        <v>0.25619834710743805</v>
      </c>
      <c r="I219" s="74">
        <f t="shared" si="39"/>
        <v>0.48437500000000006</v>
      </c>
    </row>
    <row r="220" spans="2:9" x14ac:dyDescent="0.25">
      <c r="B220" s="10">
        <v>42655</v>
      </c>
      <c r="C220" s="13" t="s">
        <v>570</v>
      </c>
      <c r="D220" s="16">
        <v>9.34</v>
      </c>
      <c r="E220" s="16">
        <v>5.6</v>
      </c>
      <c r="F220" s="12">
        <v>42656</v>
      </c>
      <c r="G220" s="19">
        <v>12.54</v>
      </c>
      <c r="H220" s="18">
        <f t="shared" si="37"/>
        <v>0.34261241970021405</v>
      </c>
      <c r="I220" s="74">
        <f t="shared" si="39"/>
        <v>0.85561497326203184</v>
      </c>
    </row>
    <row r="221" spans="2:9" x14ac:dyDescent="0.25">
      <c r="B221" s="10">
        <v>42656</v>
      </c>
      <c r="C221" s="13" t="s">
        <v>574</v>
      </c>
      <c r="D221" s="16">
        <v>5.95</v>
      </c>
      <c r="E221" s="16">
        <v>2.4</v>
      </c>
      <c r="F221" s="12">
        <v>42661</v>
      </c>
      <c r="G221" s="19">
        <v>4.43</v>
      </c>
      <c r="H221" s="18">
        <f t="shared" si="37"/>
        <v>-0.25546218487394967</v>
      </c>
      <c r="I221" s="74">
        <f t="shared" si="39"/>
        <v>-0.42816901408450714</v>
      </c>
    </row>
    <row r="222" spans="2:9" x14ac:dyDescent="0.25">
      <c r="B222" s="10">
        <v>42669</v>
      </c>
      <c r="C222" s="13" t="s">
        <v>594</v>
      </c>
      <c r="D222" s="16">
        <v>0.64</v>
      </c>
      <c r="E222" s="16">
        <v>0.27</v>
      </c>
      <c r="F222" s="12">
        <v>42669</v>
      </c>
      <c r="G222" s="19">
        <v>0.5</v>
      </c>
      <c r="H222" s="18">
        <f>(G222/D222-1)</f>
        <v>-0.21875</v>
      </c>
      <c r="I222" s="74">
        <f t="shared" si="39"/>
        <v>-0.3783783783783784</v>
      </c>
    </row>
    <row r="223" spans="2:9" x14ac:dyDescent="0.25">
      <c r="B223" s="10">
        <v>42667</v>
      </c>
      <c r="C223" s="13" t="s">
        <v>591</v>
      </c>
      <c r="D223" s="16">
        <v>1.63</v>
      </c>
      <c r="E223" s="16">
        <v>0.98</v>
      </c>
      <c r="F223" s="12">
        <v>42671</v>
      </c>
      <c r="G223" s="19">
        <v>1.19</v>
      </c>
      <c r="H223" s="18">
        <f t="shared" ref="H223:H228" si="40">(G223/D223-1)</f>
        <v>-0.26993865030674846</v>
      </c>
      <c r="I223" s="74">
        <f t="shared" si="39"/>
        <v>-0.67692307692307696</v>
      </c>
    </row>
    <row r="224" spans="2:9" x14ac:dyDescent="0.25">
      <c r="B224" s="10">
        <v>42690</v>
      </c>
      <c r="C224" s="13" t="s">
        <v>634</v>
      </c>
      <c r="D224" s="16">
        <v>1.51</v>
      </c>
      <c r="E224" s="16">
        <v>0.48</v>
      </c>
      <c r="F224" s="12">
        <v>42691</v>
      </c>
      <c r="G224" s="19">
        <v>1.71</v>
      </c>
      <c r="H224" s="18">
        <f t="shared" si="40"/>
        <v>0.13245033112582782</v>
      </c>
      <c r="I224" s="74">
        <f>(G224-D224)/(D224-E224)</f>
        <v>0.19417475728155334</v>
      </c>
    </row>
    <row r="225" spans="2:9" x14ac:dyDescent="0.25">
      <c r="B225" s="10">
        <v>42696</v>
      </c>
      <c r="C225" s="13" t="s">
        <v>640</v>
      </c>
      <c r="D225" s="16">
        <v>3.94</v>
      </c>
      <c r="E225" s="16">
        <v>2.66</v>
      </c>
      <c r="F225" s="12">
        <v>42697</v>
      </c>
      <c r="G225" s="19">
        <v>5.0199999999999996</v>
      </c>
      <c r="H225" s="18">
        <f t="shared" si="40"/>
        <v>0.27411167512690349</v>
      </c>
      <c r="I225" s="74">
        <f t="shared" ref="I225:I226" si="41">(G225-D225)/(D225-E225)</f>
        <v>0.84374999999999989</v>
      </c>
    </row>
    <row r="226" spans="2:9" x14ac:dyDescent="0.25">
      <c r="B226" s="10">
        <v>42689</v>
      </c>
      <c r="C226" s="13" t="s">
        <v>628</v>
      </c>
      <c r="D226" s="16">
        <v>0.69</v>
      </c>
      <c r="E226" s="16">
        <v>0.41</v>
      </c>
      <c r="F226" s="12">
        <v>42699</v>
      </c>
      <c r="G226" s="19">
        <v>0.99</v>
      </c>
      <c r="H226" s="18">
        <f t="shared" si="40"/>
        <v>0.43478260869565233</v>
      </c>
      <c r="I226" s="74">
        <f t="shared" si="41"/>
        <v>1.0714285714285716</v>
      </c>
    </row>
    <row r="227" spans="2:9" x14ac:dyDescent="0.25">
      <c r="B227" s="10">
        <v>42703</v>
      </c>
      <c r="C227" s="13" t="s">
        <v>651</v>
      </c>
      <c r="D227" s="16">
        <v>0.69</v>
      </c>
      <c r="E227" s="16">
        <v>0.37</v>
      </c>
      <c r="F227" s="12">
        <v>42704</v>
      </c>
      <c r="G227" s="19">
        <v>0.81</v>
      </c>
      <c r="H227" s="18">
        <f t="shared" si="40"/>
        <v>0.17391304347826098</v>
      </c>
      <c r="I227" s="74">
        <f>(G227-D227)/(D227-E227)</f>
        <v>0.37500000000000039</v>
      </c>
    </row>
    <row r="228" spans="2:9" x14ac:dyDescent="0.25">
      <c r="B228" s="10">
        <v>42716</v>
      </c>
      <c r="C228" s="13" t="s">
        <v>675</v>
      </c>
      <c r="D228" s="16">
        <v>0.89</v>
      </c>
      <c r="E228" s="16">
        <v>0.35</v>
      </c>
      <c r="F228" s="12">
        <v>42717</v>
      </c>
      <c r="G228" s="19">
        <v>0.7</v>
      </c>
      <c r="H228" s="18">
        <f t="shared" si="40"/>
        <v>-0.21348314606741581</v>
      </c>
      <c r="I228" s="74">
        <f>(G228-D228)/(D228-E228)</f>
        <v>-0.35185185185185192</v>
      </c>
    </row>
    <row r="229" spans="2:9" x14ac:dyDescent="0.25">
      <c r="B229" s="10"/>
      <c r="C229" s="13"/>
      <c r="D229" s="19"/>
      <c r="E229" s="19"/>
      <c r="F229" s="12"/>
      <c r="G229" s="21" t="s">
        <v>1</v>
      </c>
      <c r="H229" s="18"/>
      <c r="I229" s="14"/>
    </row>
    <row r="230" spans="2:9" x14ac:dyDescent="0.25">
      <c r="B230" s="10"/>
      <c r="C230" s="22" t="s">
        <v>39</v>
      </c>
      <c r="D230" s="13"/>
      <c r="E230" s="13"/>
      <c r="F230" s="23" t="s">
        <v>1</v>
      </c>
      <c r="G230" s="70" t="s">
        <v>12</v>
      </c>
      <c r="H230" s="71" t="s">
        <v>10</v>
      </c>
      <c r="I230" s="78">
        <f>SUM(I182:I229)</f>
        <v>0.1693645979786777</v>
      </c>
    </row>
    <row r="231" spans="2:9" s="65" customFormat="1" ht="15.75" thickBot="1" x14ac:dyDescent="0.3">
      <c r="B231" s="10"/>
      <c r="C231" s="22"/>
      <c r="D231" s="13"/>
      <c r="E231" s="13"/>
      <c r="F231" s="23"/>
      <c r="G231" s="70"/>
      <c r="H231" s="71"/>
      <c r="I231" s="68"/>
    </row>
    <row r="232" spans="2:9" s="65" customFormat="1" x14ac:dyDescent="0.25">
      <c r="B232" s="5"/>
      <c r="C232" s="58"/>
      <c r="D232" s="6"/>
      <c r="E232" s="6"/>
      <c r="F232" s="7"/>
      <c r="G232" s="8"/>
      <c r="H232" s="8"/>
      <c r="I232" s="9"/>
    </row>
    <row r="233" spans="2:9" s="65" customFormat="1" x14ac:dyDescent="0.25">
      <c r="B233" s="10"/>
      <c r="C233" s="69" t="s">
        <v>22</v>
      </c>
      <c r="D233" s="13"/>
      <c r="E233" s="13"/>
      <c r="F233" s="23"/>
      <c r="G233" s="11"/>
      <c r="H233" s="24"/>
      <c r="I233" s="14"/>
    </row>
    <row r="234" spans="2:9" s="65" customFormat="1" x14ac:dyDescent="0.25">
      <c r="B234" s="60" t="s">
        <v>2</v>
      </c>
      <c r="C234" s="61" t="s">
        <v>3</v>
      </c>
      <c r="D234" s="61" t="s">
        <v>2</v>
      </c>
      <c r="E234" s="61" t="s">
        <v>18</v>
      </c>
      <c r="F234" s="62" t="s">
        <v>4</v>
      </c>
      <c r="G234" s="61" t="s">
        <v>4</v>
      </c>
      <c r="H234" s="61" t="s">
        <v>5</v>
      </c>
      <c r="I234" s="63" t="s">
        <v>5</v>
      </c>
    </row>
    <row r="235" spans="2:9" s="65" customFormat="1" x14ac:dyDescent="0.25">
      <c r="B235" s="60" t="s">
        <v>6</v>
      </c>
      <c r="C235" s="64"/>
      <c r="D235" s="61" t="s">
        <v>7</v>
      </c>
      <c r="E235" s="61" t="s">
        <v>19</v>
      </c>
      <c r="F235" s="62" t="s">
        <v>6</v>
      </c>
      <c r="G235" s="61" t="s">
        <v>8</v>
      </c>
      <c r="H235" s="61" t="s">
        <v>11</v>
      </c>
      <c r="I235" s="63" t="s">
        <v>20</v>
      </c>
    </row>
    <row r="236" spans="2:9" x14ac:dyDescent="0.25">
      <c r="B236" s="60"/>
      <c r="C236" s="61" t="s">
        <v>27</v>
      </c>
      <c r="D236" s="61"/>
      <c r="E236" s="61"/>
      <c r="F236" s="62"/>
      <c r="G236" s="61"/>
      <c r="H236" s="61"/>
      <c r="I236" s="63"/>
    </row>
    <row r="237" spans="2:9" s="65" customFormat="1" x14ac:dyDescent="0.25">
      <c r="B237" s="60"/>
      <c r="C237" s="61"/>
      <c r="D237" s="61"/>
      <c r="E237" s="61"/>
      <c r="F237" s="62"/>
      <c r="G237" s="61"/>
      <c r="H237" s="61"/>
      <c r="I237" s="63"/>
    </row>
    <row r="238" spans="2:9" s="65" customFormat="1" x14ac:dyDescent="0.25">
      <c r="B238" s="10">
        <v>42376</v>
      </c>
      <c r="C238" s="13" t="s">
        <v>60</v>
      </c>
      <c r="D238" s="16">
        <v>1.9</v>
      </c>
      <c r="E238" s="16">
        <v>0.95</v>
      </c>
      <c r="F238" s="12">
        <v>42377</v>
      </c>
      <c r="G238" s="19">
        <v>2.5299999999999998</v>
      </c>
      <c r="H238" s="18">
        <f t="shared" ref="H238:H242" si="42">(G238/D238-1)</f>
        <v>0.33157894736842097</v>
      </c>
      <c r="I238" s="74">
        <f t="shared" ref="I238:I257" si="43">(G238-D238)/(D238-E238)</f>
        <v>0.66315789473684206</v>
      </c>
    </row>
    <row r="239" spans="2:9" s="65" customFormat="1" x14ac:dyDescent="0.25">
      <c r="B239" s="10">
        <v>42380</v>
      </c>
      <c r="C239" s="13" t="s">
        <v>63</v>
      </c>
      <c r="D239" s="16">
        <v>2.33</v>
      </c>
      <c r="E239" s="16">
        <v>1.06</v>
      </c>
      <c r="F239" s="12">
        <v>42381</v>
      </c>
      <c r="G239" s="19">
        <v>2.93</v>
      </c>
      <c r="H239" s="18">
        <f t="shared" si="42"/>
        <v>0.257510729613734</v>
      </c>
      <c r="I239" s="74">
        <f t="shared" si="43"/>
        <v>0.47244094488188981</v>
      </c>
    </row>
    <row r="240" spans="2:9" s="65" customFormat="1" x14ac:dyDescent="0.25">
      <c r="B240" s="10">
        <v>42384</v>
      </c>
      <c r="C240" s="13" t="s">
        <v>80</v>
      </c>
      <c r="D240" s="16">
        <v>2.41</v>
      </c>
      <c r="E240" s="16">
        <v>1.32</v>
      </c>
      <c r="F240" s="12">
        <v>42388</v>
      </c>
      <c r="G240" s="19">
        <v>2.64</v>
      </c>
      <c r="H240" s="18">
        <f t="shared" si="42"/>
        <v>9.5435684647302788E-2</v>
      </c>
      <c r="I240" s="74">
        <f t="shared" si="43"/>
        <v>0.21100917431192656</v>
      </c>
    </row>
    <row r="241" spans="2:9" s="65" customFormat="1" x14ac:dyDescent="0.25">
      <c r="B241" s="10">
        <v>42411</v>
      </c>
      <c r="C241" s="13" t="s">
        <v>150</v>
      </c>
      <c r="D241" s="16">
        <v>1.9</v>
      </c>
      <c r="E241" s="16">
        <v>0.97</v>
      </c>
      <c r="F241" s="12">
        <v>42411</v>
      </c>
      <c r="G241" s="19">
        <v>0.89</v>
      </c>
      <c r="H241" s="18">
        <f t="shared" si="42"/>
        <v>-0.53157894736842104</v>
      </c>
      <c r="I241" s="74">
        <f t="shared" si="43"/>
        <v>-1.086021505376344</v>
      </c>
    </row>
    <row r="242" spans="2:9" x14ac:dyDescent="0.25">
      <c r="B242" s="10">
        <v>42431</v>
      </c>
      <c r="C242" s="13" t="s">
        <v>183</v>
      </c>
      <c r="D242" s="16">
        <v>2.04</v>
      </c>
      <c r="E242" s="16">
        <v>0.66</v>
      </c>
      <c r="F242" s="12">
        <v>42433</v>
      </c>
      <c r="G242" s="19">
        <v>1.38</v>
      </c>
      <c r="H242" s="18">
        <f t="shared" si="42"/>
        <v>-0.32352941176470595</v>
      </c>
      <c r="I242" s="74">
        <f t="shared" si="43"/>
        <v>-0.47826086956521752</v>
      </c>
    </row>
    <row r="243" spans="2:9" x14ac:dyDescent="0.25">
      <c r="B243" s="10">
        <v>38787</v>
      </c>
      <c r="C243" s="13" t="s">
        <v>196</v>
      </c>
      <c r="D243" s="16">
        <v>3.23</v>
      </c>
      <c r="E243" s="16">
        <v>1.56</v>
      </c>
      <c r="F243" s="12">
        <v>42444</v>
      </c>
      <c r="G243" s="19">
        <v>3.59</v>
      </c>
      <c r="H243" s="18">
        <f>(G243/D243-1)</f>
        <v>0.11145510835913308</v>
      </c>
      <c r="I243" s="74">
        <f t="shared" si="43"/>
        <v>0.21556886227544902</v>
      </c>
    </row>
    <row r="244" spans="2:9" x14ac:dyDescent="0.25">
      <c r="B244" s="10">
        <v>42446</v>
      </c>
      <c r="C244" s="13" t="s">
        <v>205</v>
      </c>
      <c r="D244" s="16">
        <v>3.08</v>
      </c>
      <c r="E244" s="16">
        <v>1.59</v>
      </c>
      <c r="F244" s="12">
        <v>42451</v>
      </c>
      <c r="G244" s="19">
        <v>2.17</v>
      </c>
      <c r="H244" s="18">
        <f t="shared" ref="H244:H257" si="44">(G244/D244-1)</f>
        <v>-0.29545454545454553</v>
      </c>
      <c r="I244" s="74">
        <f t="shared" si="43"/>
        <v>-0.61073825503355716</v>
      </c>
    </row>
    <row r="245" spans="2:9" x14ac:dyDescent="0.25">
      <c r="B245" s="10">
        <v>42451</v>
      </c>
      <c r="C245" s="13" t="s">
        <v>221</v>
      </c>
      <c r="D245" s="16">
        <v>1.59</v>
      </c>
      <c r="E245" s="16">
        <v>0.97</v>
      </c>
      <c r="F245" s="12">
        <v>42452</v>
      </c>
      <c r="G245" s="19">
        <v>1.26</v>
      </c>
      <c r="H245" s="18">
        <f t="shared" si="44"/>
        <v>-0.20754716981132082</v>
      </c>
      <c r="I245" s="74">
        <f t="shared" si="43"/>
        <v>-0.532258064516129</v>
      </c>
    </row>
    <row r="246" spans="2:9" x14ac:dyDescent="0.25">
      <c r="B246" s="10">
        <v>42452</v>
      </c>
      <c r="C246" s="13" t="s">
        <v>223</v>
      </c>
      <c r="D246" s="16">
        <v>4.17</v>
      </c>
      <c r="E246" s="16">
        <v>1.47</v>
      </c>
      <c r="F246" s="12">
        <v>42458</v>
      </c>
      <c r="G246" s="19">
        <v>2</v>
      </c>
      <c r="H246" s="18">
        <f t="shared" si="44"/>
        <v>-0.52038369304556353</v>
      </c>
      <c r="I246" s="74">
        <f t="shared" si="43"/>
        <v>-0.80370370370370359</v>
      </c>
    </row>
    <row r="247" spans="2:9" x14ac:dyDescent="0.25">
      <c r="B247" s="10">
        <v>42584</v>
      </c>
      <c r="C247" s="13" t="s">
        <v>448</v>
      </c>
      <c r="D247" s="16">
        <v>2.2400000000000002</v>
      </c>
      <c r="E247" s="16">
        <v>1.18</v>
      </c>
      <c r="F247" s="12">
        <v>42586</v>
      </c>
      <c r="G247" s="19">
        <v>2.2400000000000002</v>
      </c>
      <c r="H247" s="18">
        <f t="shared" si="44"/>
        <v>0</v>
      </c>
      <c r="I247" s="74">
        <f t="shared" si="43"/>
        <v>0</v>
      </c>
    </row>
    <row r="248" spans="2:9" x14ac:dyDescent="0.25">
      <c r="B248" s="10">
        <v>42604</v>
      </c>
      <c r="C248" s="13" t="s">
        <v>484</v>
      </c>
      <c r="D248" s="16">
        <v>4</v>
      </c>
      <c r="E248" s="16">
        <v>2.0699999999999998</v>
      </c>
      <c r="F248" s="12">
        <v>42608</v>
      </c>
      <c r="G248" s="19">
        <v>3.23</v>
      </c>
      <c r="H248" s="18">
        <f t="shared" si="44"/>
        <v>-0.1925</v>
      </c>
      <c r="I248" s="74">
        <f t="shared" si="43"/>
        <v>-0.39896373056994816</v>
      </c>
    </row>
    <row r="249" spans="2:9" x14ac:dyDescent="0.25">
      <c r="B249" s="10">
        <v>42656</v>
      </c>
      <c r="C249" s="13" t="s">
        <v>571</v>
      </c>
      <c r="D249" s="16">
        <v>5.54</v>
      </c>
      <c r="E249" s="16">
        <v>3.08</v>
      </c>
      <c r="F249" s="12">
        <v>42660</v>
      </c>
      <c r="G249" s="19">
        <v>6.18</v>
      </c>
      <c r="H249" s="18">
        <f t="shared" si="44"/>
        <v>0.11552346570397098</v>
      </c>
      <c r="I249" s="74">
        <f t="shared" si="43"/>
        <v>0.26016260162601612</v>
      </c>
    </row>
    <row r="250" spans="2:9" x14ac:dyDescent="0.25">
      <c r="B250" s="10">
        <v>42677</v>
      </c>
      <c r="C250" s="13" t="s">
        <v>605</v>
      </c>
      <c r="D250" s="16">
        <v>2.4</v>
      </c>
      <c r="E250" s="16">
        <v>1.1200000000000001</v>
      </c>
      <c r="F250" s="12">
        <v>42681</v>
      </c>
      <c r="G250" s="19">
        <v>2.73</v>
      </c>
      <c r="H250" s="18">
        <f t="shared" si="44"/>
        <v>0.13749999999999996</v>
      </c>
      <c r="I250" s="74">
        <f t="shared" si="43"/>
        <v>0.25781250000000011</v>
      </c>
    </row>
    <row r="251" spans="2:9" x14ac:dyDescent="0.25">
      <c r="B251" s="10">
        <v>42688</v>
      </c>
      <c r="C251" s="13" t="s">
        <v>625</v>
      </c>
      <c r="D251" s="16">
        <v>2.0499999999999998</v>
      </c>
      <c r="E251" s="16">
        <v>1.44</v>
      </c>
      <c r="F251" s="12">
        <v>42689</v>
      </c>
      <c r="G251" s="19">
        <v>2.4500000000000002</v>
      </c>
      <c r="H251" s="18">
        <f t="shared" si="44"/>
        <v>0.19512195121951237</v>
      </c>
      <c r="I251" s="74">
        <f t="shared" si="43"/>
        <v>0.65573770491803351</v>
      </c>
    </row>
    <row r="252" spans="2:9" x14ac:dyDescent="0.25">
      <c r="B252" s="10">
        <v>42697</v>
      </c>
      <c r="C252" s="13" t="s">
        <v>644</v>
      </c>
      <c r="D252" s="16">
        <v>2.68</v>
      </c>
      <c r="E252" s="16">
        <v>1.65</v>
      </c>
      <c r="F252" s="12">
        <v>42698</v>
      </c>
      <c r="G252" s="19">
        <v>3.17</v>
      </c>
      <c r="H252" s="18">
        <f t="shared" si="44"/>
        <v>0.18283582089552231</v>
      </c>
      <c r="I252" s="74">
        <f t="shared" si="43"/>
        <v>0.4757281553398055</v>
      </c>
    </row>
    <row r="253" spans="2:9" x14ac:dyDescent="0.25">
      <c r="B253" s="10">
        <v>42712</v>
      </c>
      <c r="C253" s="13" t="s">
        <v>673</v>
      </c>
      <c r="D253" s="16">
        <v>2.97</v>
      </c>
      <c r="E253" s="16">
        <v>2</v>
      </c>
      <c r="F253" s="12">
        <v>42713</v>
      </c>
      <c r="G253" s="19">
        <v>4.2</v>
      </c>
      <c r="H253" s="18">
        <f t="shared" si="44"/>
        <v>0.41414141414141414</v>
      </c>
      <c r="I253" s="74">
        <f t="shared" si="43"/>
        <v>1.2680412371134018</v>
      </c>
    </row>
    <row r="254" spans="2:9" x14ac:dyDescent="0.25">
      <c r="B254" s="10">
        <v>42709</v>
      </c>
      <c r="C254" s="13" t="s">
        <v>661</v>
      </c>
      <c r="D254" s="16">
        <v>4.92</v>
      </c>
      <c r="E254" s="16">
        <v>2.2799999999999998</v>
      </c>
      <c r="F254" s="12">
        <v>42713</v>
      </c>
      <c r="G254" s="19">
        <v>3.41</v>
      </c>
      <c r="H254" s="18">
        <f t="shared" si="44"/>
        <v>-0.30691056910569103</v>
      </c>
      <c r="I254" s="74">
        <f t="shared" si="43"/>
        <v>-0.57196969696969691</v>
      </c>
    </row>
    <row r="255" spans="2:9" x14ac:dyDescent="0.25">
      <c r="B255" s="10">
        <v>42716</v>
      </c>
      <c r="C255" s="13" t="s">
        <v>677</v>
      </c>
      <c r="D255" s="16">
        <v>1.9</v>
      </c>
      <c r="E255" s="16">
        <v>0.86</v>
      </c>
      <c r="F255" s="12">
        <v>42717</v>
      </c>
      <c r="G255" s="19">
        <v>2.34</v>
      </c>
      <c r="H255" s="18">
        <f t="shared" si="44"/>
        <v>0.23157894736842111</v>
      </c>
      <c r="I255" s="74">
        <f t="shared" si="43"/>
        <v>0.42307692307692302</v>
      </c>
    </row>
    <row r="256" spans="2:9" x14ac:dyDescent="0.25">
      <c r="B256" s="10">
        <v>42718</v>
      </c>
      <c r="C256" s="13" t="s">
        <v>678</v>
      </c>
      <c r="D256" s="16">
        <v>2.25</v>
      </c>
      <c r="E256" s="16">
        <v>0.97</v>
      </c>
      <c r="F256" s="12">
        <v>42724</v>
      </c>
      <c r="G256" s="19">
        <v>3.18</v>
      </c>
      <c r="H256" s="18">
        <f t="shared" si="44"/>
        <v>0.41333333333333333</v>
      </c>
      <c r="I256" s="74">
        <f t="shared" si="43"/>
        <v>0.72656250000000011</v>
      </c>
    </row>
    <row r="257" spans="2:9" x14ac:dyDescent="0.25">
      <c r="B257" s="10">
        <v>42720</v>
      </c>
      <c r="C257" s="13" t="s">
        <v>685</v>
      </c>
      <c r="D257" s="16">
        <v>3.4</v>
      </c>
      <c r="E257" s="16">
        <v>1.32</v>
      </c>
      <c r="F257" s="12">
        <v>42726</v>
      </c>
      <c r="G257" s="19">
        <v>3.85</v>
      </c>
      <c r="H257" s="18">
        <f t="shared" si="44"/>
        <v>0.13235294117647056</v>
      </c>
      <c r="I257" s="74">
        <f t="shared" si="43"/>
        <v>0.21634615384615394</v>
      </c>
    </row>
    <row r="258" spans="2:9" x14ac:dyDescent="0.25">
      <c r="B258" s="10"/>
      <c r="C258" s="13"/>
      <c r="D258" s="16"/>
      <c r="E258" s="16"/>
      <c r="F258" s="12"/>
      <c r="G258" s="19"/>
      <c r="H258" s="18"/>
      <c r="I258" s="74"/>
    </row>
    <row r="259" spans="2:9" x14ac:dyDescent="0.25">
      <c r="B259" s="10"/>
      <c r="C259" s="22" t="s">
        <v>39</v>
      </c>
      <c r="D259" s="13"/>
      <c r="E259" s="13"/>
      <c r="F259" s="23" t="s">
        <v>1</v>
      </c>
      <c r="G259" s="70" t="s">
        <v>12</v>
      </c>
      <c r="H259" s="71" t="s">
        <v>10</v>
      </c>
      <c r="I259" s="78">
        <f>SUM(I237:I258)</f>
        <v>1.3637288263918448</v>
      </c>
    </row>
    <row r="260" spans="2:9" x14ac:dyDescent="0.25">
      <c r="B260" s="10"/>
      <c r="C260" s="22"/>
      <c r="D260" s="13"/>
      <c r="E260" s="13"/>
      <c r="F260" s="23"/>
      <c r="G260" s="70"/>
      <c r="H260" s="71"/>
      <c r="I260" s="68"/>
    </row>
    <row r="261" spans="2:9" ht="15.75" thickBot="1" x14ac:dyDescent="0.3">
      <c r="B261" s="27"/>
      <c r="C261" s="29" t="s">
        <v>1</v>
      </c>
      <c r="D261" s="29"/>
      <c r="E261" s="29"/>
      <c r="F261" s="45"/>
      <c r="G261" s="29"/>
      <c r="H261" s="72" t="s">
        <v>1</v>
      </c>
      <c r="I261" s="33"/>
    </row>
    <row r="262" spans="2:9" x14ac:dyDescent="0.25">
      <c r="B262" s="5"/>
      <c r="C262" s="58"/>
      <c r="D262" s="6"/>
      <c r="E262" s="6"/>
      <c r="F262" s="7"/>
      <c r="G262" s="8"/>
      <c r="H262" s="8"/>
      <c r="I262" s="9"/>
    </row>
    <row r="263" spans="2:9" x14ac:dyDescent="0.25">
      <c r="B263" s="10"/>
      <c r="C263" s="69" t="s">
        <v>23</v>
      </c>
      <c r="D263" s="13"/>
      <c r="E263" s="13"/>
      <c r="F263" s="23"/>
      <c r="G263" s="11"/>
      <c r="H263" s="24"/>
      <c r="I263" s="14"/>
    </row>
    <row r="264" spans="2:9" x14ac:dyDescent="0.25">
      <c r="B264" s="60" t="s">
        <v>2</v>
      </c>
      <c r="C264" s="61" t="s">
        <v>3</v>
      </c>
      <c r="D264" s="61" t="s">
        <v>2</v>
      </c>
      <c r="E264" s="61" t="s">
        <v>18</v>
      </c>
      <c r="F264" s="62" t="s">
        <v>4</v>
      </c>
      <c r="G264" s="61" t="s">
        <v>4</v>
      </c>
      <c r="H264" s="61" t="s">
        <v>5</v>
      </c>
      <c r="I264" s="63" t="s">
        <v>5</v>
      </c>
    </row>
    <row r="265" spans="2:9" x14ac:dyDescent="0.25">
      <c r="B265" s="60" t="s">
        <v>6</v>
      </c>
      <c r="C265" s="64"/>
      <c r="D265" s="61" t="s">
        <v>7</v>
      </c>
      <c r="E265" s="61" t="s">
        <v>19</v>
      </c>
      <c r="F265" s="62" t="s">
        <v>6</v>
      </c>
      <c r="G265" s="61" t="s">
        <v>8</v>
      </c>
      <c r="H265" s="61" t="s">
        <v>11</v>
      </c>
      <c r="I265" s="63" t="s">
        <v>20</v>
      </c>
    </row>
    <row r="266" spans="2:9" x14ac:dyDescent="0.25">
      <c r="B266" s="60"/>
      <c r="C266" s="61" t="s">
        <v>27</v>
      </c>
      <c r="D266" s="61"/>
      <c r="E266" s="61"/>
      <c r="F266" s="62"/>
      <c r="G266" s="61"/>
      <c r="H266" s="61"/>
      <c r="I266" s="63"/>
    </row>
    <row r="267" spans="2:9" x14ac:dyDescent="0.25">
      <c r="B267" s="60"/>
      <c r="C267" s="61"/>
      <c r="D267" s="61"/>
      <c r="E267" s="61"/>
      <c r="F267" s="62"/>
      <c r="G267" s="61"/>
      <c r="H267" s="61"/>
      <c r="I267" s="63"/>
    </row>
    <row r="268" spans="2:9" x14ac:dyDescent="0.25">
      <c r="B268" s="10">
        <v>42375</v>
      </c>
      <c r="C268" s="13" t="s">
        <v>55</v>
      </c>
      <c r="D268" s="16">
        <v>3.76</v>
      </c>
      <c r="E268" s="16">
        <v>1.87</v>
      </c>
      <c r="F268" s="12">
        <v>42380</v>
      </c>
      <c r="G268" s="19">
        <v>5.73</v>
      </c>
      <c r="H268" s="18">
        <f>(G268/D268-1)</f>
        <v>0.52393617021276606</v>
      </c>
      <c r="I268" s="74">
        <f t="shared" ref="I268:I272" si="45">(G268-D268)/(D268-E268)</f>
        <v>1.0423280423280428</v>
      </c>
    </row>
    <row r="269" spans="2:9" x14ac:dyDescent="0.25">
      <c r="B269" s="10">
        <v>42381</v>
      </c>
      <c r="C269" s="13" t="s">
        <v>67</v>
      </c>
      <c r="D269" s="16">
        <v>3.34</v>
      </c>
      <c r="E269" s="16">
        <v>2.0299999999999998</v>
      </c>
      <c r="F269" s="12">
        <v>42382</v>
      </c>
      <c r="G269" s="19">
        <v>3.08</v>
      </c>
      <c r="H269" s="18">
        <f>(G269/D269-1)</f>
        <v>-7.7844311377245456E-2</v>
      </c>
      <c r="I269" s="74">
        <f t="shared" si="45"/>
        <v>-0.19847328244274792</v>
      </c>
    </row>
    <row r="270" spans="2:9" x14ac:dyDescent="0.25">
      <c r="B270" s="10">
        <v>42376</v>
      </c>
      <c r="C270" s="13" t="s">
        <v>57</v>
      </c>
      <c r="D270" s="16">
        <v>2.72</v>
      </c>
      <c r="E270" s="16">
        <v>1.4</v>
      </c>
      <c r="F270" s="12">
        <v>42384</v>
      </c>
      <c r="G270" s="19">
        <v>3.13</v>
      </c>
      <c r="H270" s="18">
        <f>(G270/D270-1)</f>
        <v>0.15073529411764697</v>
      </c>
      <c r="I270" s="74">
        <f t="shared" si="45"/>
        <v>0.31060606060606033</v>
      </c>
    </row>
    <row r="271" spans="2:9" x14ac:dyDescent="0.25">
      <c r="B271" s="10">
        <v>42395</v>
      </c>
      <c r="C271" s="13" t="s">
        <v>92</v>
      </c>
      <c r="D271" s="16">
        <v>3.46</v>
      </c>
      <c r="E271" s="16">
        <v>1.73</v>
      </c>
      <c r="F271" s="12">
        <v>42396</v>
      </c>
      <c r="G271" s="19">
        <v>4.05</v>
      </c>
      <c r="H271" s="18">
        <f>(G271/D271-1)</f>
        <v>0.17052023121387272</v>
      </c>
      <c r="I271" s="74">
        <f t="shared" si="45"/>
        <v>0.34104046242774561</v>
      </c>
    </row>
    <row r="272" spans="2:9" x14ac:dyDescent="0.25">
      <c r="B272" s="10">
        <v>42398</v>
      </c>
      <c r="C272" s="13" t="s">
        <v>97</v>
      </c>
      <c r="D272" s="16">
        <v>3</v>
      </c>
      <c r="E272" s="16">
        <v>1.66</v>
      </c>
      <c r="F272" s="12">
        <v>42402</v>
      </c>
      <c r="G272" s="19">
        <v>2.91</v>
      </c>
      <c r="H272" s="18">
        <f>(G272/D272-1)</f>
        <v>-2.9999999999999916E-2</v>
      </c>
      <c r="I272" s="74">
        <f t="shared" si="45"/>
        <v>-6.7164179104477501E-2</v>
      </c>
    </row>
    <row r="273" spans="2:9" x14ac:dyDescent="0.25">
      <c r="B273" s="10">
        <v>42403</v>
      </c>
      <c r="C273" s="13" t="s">
        <v>107</v>
      </c>
      <c r="D273" s="16">
        <v>3.19</v>
      </c>
      <c r="E273" s="16">
        <v>2.1800000000000002</v>
      </c>
      <c r="F273" s="12">
        <v>42405</v>
      </c>
      <c r="G273" s="19">
        <v>3.11</v>
      </c>
      <c r="H273" s="18">
        <f t="shared" ref="H273:H275" si="46">(G273/D273-1)</f>
        <v>-2.5078369905956133E-2</v>
      </c>
      <c r="I273" s="74">
        <f>(G273-D273)/(D273-E273)</f>
        <v>-7.9207920792079292E-2</v>
      </c>
    </row>
    <row r="274" spans="2:9" x14ac:dyDescent="0.25">
      <c r="B274" s="10" t="s">
        <v>100</v>
      </c>
      <c r="C274" s="13" t="s">
        <v>101</v>
      </c>
      <c r="D274" s="16">
        <v>3.45</v>
      </c>
      <c r="E274" s="16">
        <v>1.64</v>
      </c>
      <c r="F274" s="12">
        <v>42409</v>
      </c>
      <c r="G274" s="19">
        <v>6.6</v>
      </c>
      <c r="H274" s="18">
        <f t="shared" si="46"/>
        <v>0.9130434782608694</v>
      </c>
      <c r="I274" s="74">
        <f>(G274-D274)/(D274-E274)</f>
        <v>1.7403314917127066</v>
      </c>
    </row>
    <row r="275" spans="2:9" x14ac:dyDescent="0.25">
      <c r="B275" s="10">
        <v>42405</v>
      </c>
      <c r="C275" s="13" t="s">
        <v>133</v>
      </c>
      <c r="D275" s="16">
        <v>4.08</v>
      </c>
      <c r="E275" s="16">
        <v>2.4</v>
      </c>
      <c r="F275" s="12">
        <v>42409</v>
      </c>
      <c r="G275" s="19">
        <v>3</v>
      </c>
      <c r="H275" s="18">
        <f t="shared" si="46"/>
        <v>-0.26470588235294124</v>
      </c>
      <c r="I275" s="74">
        <f t="shared" ref="I275:I276" si="47">(G275-D275)/(D275-E275)</f>
        <v>-0.64285714285714279</v>
      </c>
    </row>
    <row r="276" spans="2:9" x14ac:dyDescent="0.25">
      <c r="B276" s="10">
        <v>42415</v>
      </c>
      <c r="C276" s="13" t="s">
        <v>154</v>
      </c>
      <c r="D276" s="16">
        <v>3.67</v>
      </c>
      <c r="E276" s="16">
        <v>2.12</v>
      </c>
      <c r="F276" s="12">
        <v>42418</v>
      </c>
      <c r="G276" s="19">
        <v>3.79</v>
      </c>
      <c r="H276" s="18">
        <f>(G276/D276-1)</f>
        <v>3.2697547683923744E-2</v>
      </c>
      <c r="I276" s="74">
        <f t="shared" si="47"/>
        <v>7.741935483870975E-2</v>
      </c>
    </row>
    <row r="277" spans="2:9" x14ac:dyDescent="0.25">
      <c r="B277" s="10" t="s">
        <v>167</v>
      </c>
      <c r="C277" s="13" t="s">
        <v>168</v>
      </c>
      <c r="D277" s="16">
        <v>4.3</v>
      </c>
      <c r="E277" s="16">
        <v>2.06</v>
      </c>
      <c r="F277" s="12">
        <v>42426</v>
      </c>
      <c r="G277" s="19">
        <v>5.89</v>
      </c>
      <c r="H277" s="18">
        <f>(G277/D277-1)</f>
        <v>0.36976744186046506</v>
      </c>
      <c r="I277" s="74">
        <f>(G277-D277)/(D277-E277)</f>
        <v>0.7098214285714286</v>
      </c>
    </row>
    <row r="278" spans="2:9" x14ac:dyDescent="0.25">
      <c r="B278" s="10">
        <v>38779</v>
      </c>
      <c r="C278" s="13" t="s">
        <v>184</v>
      </c>
      <c r="D278" s="16">
        <v>2.75</v>
      </c>
      <c r="E278" s="16">
        <v>1.32</v>
      </c>
      <c r="F278" s="12">
        <v>42433</v>
      </c>
      <c r="G278" s="19">
        <v>1.61</v>
      </c>
      <c r="H278" s="18">
        <f>(G278/D278-1)</f>
        <v>-0.41454545454545455</v>
      </c>
      <c r="I278" s="74">
        <f t="shared" ref="I278:I279" si="48">(G278-D278)/(D278-E278)</f>
        <v>-0.79720279720279719</v>
      </c>
    </row>
    <row r="279" spans="2:9" x14ac:dyDescent="0.25">
      <c r="B279" s="10">
        <v>38786</v>
      </c>
      <c r="C279" s="13" t="s">
        <v>193</v>
      </c>
      <c r="D279" s="16">
        <v>3.09</v>
      </c>
      <c r="E279" s="16">
        <v>1.57</v>
      </c>
      <c r="F279" s="12">
        <v>42439</v>
      </c>
      <c r="G279" s="19">
        <v>1.52</v>
      </c>
      <c r="H279" s="18">
        <f>(G279/D279-1)</f>
        <v>-0.50809061488673135</v>
      </c>
      <c r="I279" s="74">
        <f t="shared" si="48"/>
        <v>-1.0328947368421053</v>
      </c>
    </row>
    <row r="280" spans="2:9" x14ac:dyDescent="0.25">
      <c r="B280" s="10">
        <v>38779</v>
      </c>
      <c r="C280" s="13" t="s">
        <v>187</v>
      </c>
      <c r="D280" s="16">
        <v>4.6749999999999998</v>
      </c>
      <c r="E280" s="16">
        <v>1.96</v>
      </c>
      <c r="F280" s="12">
        <v>42439</v>
      </c>
      <c r="G280" s="19">
        <v>3.59</v>
      </c>
      <c r="H280" s="18">
        <f t="shared" ref="H280" si="49">(G280/D280-1)</f>
        <v>-0.23208556149732618</v>
      </c>
      <c r="I280" s="74">
        <f>(G280-D280)/(D280-E280)</f>
        <v>-0.39963167587476983</v>
      </c>
    </row>
    <row r="281" spans="2:9" x14ac:dyDescent="0.25">
      <c r="B281" s="10">
        <v>38786</v>
      </c>
      <c r="C281" s="13" t="s">
        <v>195</v>
      </c>
      <c r="D281" s="16">
        <v>3.15</v>
      </c>
      <c r="E281" s="16">
        <v>1.56</v>
      </c>
      <c r="F281" s="12">
        <v>42444</v>
      </c>
      <c r="G281" s="19">
        <v>3.05</v>
      </c>
      <c r="H281" s="18">
        <f>(G281/D281-1)</f>
        <v>-3.1746031746031744E-2</v>
      </c>
      <c r="I281" s="74">
        <f t="shared" ref="I281" si="50">(G281-D281)/(D281-E281)</f>
        <v>-6.2893081761006345E-2</v>
      </c>
    </row>
    <row r="282" spans="2:9" x14ac:dyDescent="0.25">
      <c r="B282" s="10">
        <v>42443</v>
      </c>
      <c r="C282" s="13" t="s">
        <v>200</v>
      </c>
      <c r="D282" s="16">
        <v>3.35</v>
      </c>
      <c r="E282" s="16">
        <v>1.4</v>
      </c>
      <c r="F282" s="12">
        <v>42446</v>
      </c>
      <c r="G282" s="19">
        <v>1.74</v>
      </c>
      <c r="H282" s="18">
        <f t="shared" ref="H282" si="51">(G282/D282-1)</f>
        <v>-0.4805970149253731</v>
      </c>
      <c r="I282" s="74">
        <f>(G282-D282)/(D282-E282)</f>
        <v>-0.82564102564102559</v>
      </c>
    </row>
    <row r="283" spans="2:9" x14ac:dyDescent="0.25">
      <c r="B283" s="10">
        <v>42451</v>
      </c>
      <c r="C283" s="13" t="s">
        <v>218</v>
      </c>
      <c r="D283" s="16">
        <v>3.92</v>
      </c>
      <c r="E283" s="16">
        <v>1.9</v>
      </c>
      <c r="F283" s="12">
        <v>42453</v>
      </c>
      <c r="G283" s="19">
        <v>4.43</v>
      </c>
      <c r="H283" s="18">
        <f>(G283/D283-1)</f>
        <v>0.13010204081632648</v>
      </c>
      <c r="I283" s="74">
        <f t="shared" ref="I283:I284" si="52">(G283-D283)/(D283-E283)</f>
        <v>0.25247524752475237</v>
      </c>
    </row>
    <row r="284" spans="2:9" x14ac:dyDescent="0.25">
      <c r="B284" s="10">
        <v>42458</v>
      </c>
      <c r="C284" s="13" t="s">
        <v>227</v>
      </c>
      <c r="D284" s="16">
        <v>2.95</v>
      </c>
      <c r="E284" s="16">
        <v>1.44</v>
      </c>
      <c r="F284" s="12">
        <v>42460</v>
      </c>
      <c r="G284" s="19">
        <v>2.0099999999999998</v>
      </c>
      <c r="H284" s="18">
        <f>(G284/D284-1)</f>
        <v>-0.31864406779661025</v>
      </c>
      <c r="I284" s="74">
        <f t="shared" si="52"/>
        <v>-0.62251655629139091</v>
      </c>
    </row>
    <row r="285" spans="2:9" x14ac:dyDescent="0.25">
      <c r="B285" s="10">
        <v>42485</v>
      </c>
      <c r="C285" s="13" t="s">
        <v>276</v>
      </c>
      <c r="D285" s="16">
        <v>3.97</v>
      </c>
      <c r="E285" s="16">
        <v>2.0299999999999998</v>
      </c>
      <c r="F285" s="12">
        <v>42487</v>
      </c>
      <c r="G285" s="19">
        <v>1.82</v>
      </c>
      <c r="H285" s="18">
        <f t="shared" ref="H285:H286" si="53">(G285/D285-1)</f>
        <v>-0.54156171284634769</v>
      </c>
      <c r="I285" s="74">
        <f>(G285-D285)/(D285-E285)</f>
        <v>-1.1082474226804124</v>
      </c>
    </row>
    <row r="286" spans="2:9" x14ac:dyDescent="0.25">
      <c r="B286" s="10">
        <v>42486</v>
      </c>
      <c r="C286" s="13" t="s">
        <v>279</v>
      </c>
      <c r="D286" s="16">
        <v>3.43</v>
      </c>
      <c r="E286" s="16">
        <v>1.46</v>
      </c>
      <c r="F286" s="12">
        <v>42488</v>
      </c>
      <c r="G286" s="19">
        <v>1.37</v>
      </c>
      <c r="H286" s="18">
        <f t="shared" si="53"/>
        <v>-0.60058309037900881</v>
      </c>
      <c r="I286" s="74">
        <f>(G286-D286)/(D286-E286)</f>
        <v>-1.0456852791878173</v>
      </c>
    </row>
    <row r="287" spans="2:9" x14ac:dyDescent="0.25">
      <c r="B287" s="10">
        <v>42500</v>
      </c>
      <c r="C287" s="13" t="s">
        <v>306</v>
      </c>
      <c r="D287" s="16">
        <v>4.3499999999999996</v>
      </c>
      <c r="E287" s="16">
        <v>2.17</v>
      </c>
      <c r="F287" s="12">
        <v>42503</v>
      </c>
      <c r="G287" s="19">
        <v>3.39</v>
      </c>
      <c r="H287" s="18">
        <f>(G287/D287-1)</f>
        <v>-0.22068965517241368</v>
      </c>
      <c r="I287" s="74">
        <f t="shared" ref="I287:I296" si="54">(G287-D287)/(D287-E287)</f>
        <v>-0.44036697247706408</v>
      </c>
    </row>
    <row r="288" spans="2:9" x14ac:dyDescent="0.25">
      <c r="B288" s="10">
        <v>42492</v>
      </c>
      <c r="C288" s="13" t="s">
        <v>343</v>
      </c>
      <c r="D288" s="16">
        <v>4.3</v>
      </c>
      <c r="E288" s="16">
        <v>1.82</v>
      </c>
      <c r="F288" s="12">
        <v>42509</v>
      </c>
      <c r="G288" s="19">
        <v>6.22</v>
      </c>
      <c r="H288" s="18">
        <f t="shared" ref="H288" si="55">(G288/D288-1)</f>
        <v>0.44651162790697674</v>
      </c>
      <c r="I288" s="74">
        <f t="shared" si="54"/>
        <v>0.77419354838709686</v>
      </c>
    </row>
    <row r="289" spans="2:9" x14ac:dyDescent="0.25">
      <c r="B289" s="10">
        <v>42499</v>
      </c>
      <c r="C289" s="13" t="s">
        <v>298</v>
      </c>
      <c r="D289" s="16">
        <v>2.42</v>
      </c>
      <c r="E289" s="16">
        <v>0.8</v>
      </c>
      <c r="F289" s="12">
        <v>42515</v>
      </c>
      <c r="G289" s="19">
        <v>4.55</v>
      </c>
      <c r="H289" s="18">
        <f>(G289/D289-1)</f>
        <v>0.88016528925619841</v>
      </c>
      <c r="I289" s="74">
        <f t="shared" si="54"/>
        <v>1.3148148148148149</v>
      </c>
    </row>
    <row r="290" spans="2:9" x14ac:dyDescent="0.25">
      <c r="B290" s="10">
        <v>42508</v>
      </c>
      <c r="C290" s="13" t="s">
        <v>321</v>
      </c>
      <c r="D290" s="16">
        <v>4.4000000000000004</v>
      </c>
      <c r="E290" s="16">
        <v>1.78</v>
      </c>
      <c r="F290" s="12">
        <v>42515</v>
      </c>
      <c r="G290" s="19">
        <v>5.41</v>
      </c>
      <c r="H290" s="18">
        <f>(G290/D290-1)</f>
        <v>0.2295454545454545</v>
      </c>
      <c r="I290" s="74">
        <f t="shared" si="54"/>
        <v>0.38549618320610679</v>
      </c>
    </row>
    <row r="291" spans="2:9" x14ac:dyDescent="0.25">
      <c r="B291" s="10">
        <v>42510</v>
      </c>
      <c r="C291" s="13" t="s">
        <v>326</v>
      </c>
      <c r="D291" s="16">
        <v>4.1900000000000004</v>
      </c>
      <c r="E291" s="16">
        <v>1.96</v>
      </c>
      <c r="F291" s="12">
        <v>42522</v>
      </c>
      <c r="G291" s="19">
        <v>3.78</v>
      </c>
      <c r="H291" s="18">
        <f>(G291/D291-1)</f>
        <v>-9.7852028639618283E-2</v>
      </c>
      <c r="I291" s="74">
        <f t="shared" si="54"/>
        <v>-0.18385650224215269</v>
      </c>
    </row>
    <row r="292" spans="2:9" x14ac:dyDescent="0.25">
      <c r="B292" s="10">
        <v>42521</v>
      </c>
      <c r="C292" s="13" t="s">
        <v>336</v>
      </c>
      <c r="D292" s="16">
        <v>2.67</v>
      </c>
      <c r="E292" s="16">
        <v>1.33</v>
      </c>
      <c r="F292" s="12">
        <v>42523</v>
      </c>
      <c r="G292" s="19">
        <v>1.34</v>
      </c>
      <c r="H292" s="18">
        <f>(G292/D292-1)</f>
        <v>-0.49812734082397003</v>
      </c>
      <c r="I292" s="74">
        <f t="shared" si="54"/>
        <v>-0.9925373134328358</v>
      </c>
    </row>
    <row r="293" spans="2:9" x14ac:dyDescent="0.25">
      <c r="B293" s="10">
        <v>42523</v>
      </c>
      <c r="C293" s="13" t="s">
        <v>342</v>
      </c>
      <c r="D293" s="16">
        <v>2.98</v>
      </c>
      <c r="E293" s="16">
        <v>0.25</v>
      </c>
      <c r="F293" s="12">
        <v>42528</v>
      </c>
      <c r="G293" s="19">
        <v>2.19</v>
      </c>
      <c r="H293" s="18">
        <f t="shared" ref="H293" si="56">(G293/D293-1)</f>
        <v>-0.2651006711409396</v>
      </c>
      <c r="I293" s="74">
        <f t="shared" si="54"/>
        <v>-0.2893772893772894</v>
      </c>
    </row>
    <row r="294" spans="2:9" x14ac:dyDescent="0.25">
      <c r="B294" s="10">
        <v>42524</v>
      </c>
      <c r="C294" s="13" t="s">
        <v>344</v>
      </c>
      <c r="D294" s="16">
        <v>2.9</v>
      </c>
      <c r="E294" s="16">
        <v>1.42</v>
      </c>
      <c r="F294" s="12">
        <v>42534</v>
      </c>
      <c r="G294" s="19">
        <v>2.99</v>
      </c>
      <c r="H294" s="18">
        <f>(G294/D294-1)</f>
        <v>3.1034482758620863E-2</v>
      </c>
      <c r="I294" s="74">
        <f t="shared" si="54"/>
        <v>6.0810810810811015E-2</v>
      </c>
    </row>
    <row r="295" spans="2:9" x14ac:dyDescent="0.25">
      <c r="B295" s="10">
        <v>42535</v>
      </c>
      <c r="C295" s="13" t="s">
        <v>363</v>
      </c>
      <c r="D295" s="16">
        <v>2.88</v>
      </c>
      <c r="E295" s="16">
        <v>1.41</v>
      </c>
      <c r="F295" s="12">
        <v>42545</v>
      </c>
      <c r="G295" s="19">
        <v>1E-3</v>
      </c>
      <c r="H295" s="18">
        <f t="shared" ref="H295" si="57">(G295/D295-1)</f>
        <v>-0.99965277777777772</v>
      </c>
      <c r="I295" s="74">
        <f t="shared" si="54"/>
        <v>-1.9585034013605442</v>
      </c>
    </row>
    <row r="296" spans="2:9" x14ac:dyDescent="0.25">
      <c r="B296" s="10">
        <v>42549</v>
      </c>
      <c r="C296" s="13" t="s">
        <v>374</v>
      </c>
      <c r="D296" s="16">
        <v>4.0999999999999996</v>
      </c>
      <c r="E296" s="16">
        <v>1.61</v>
      </c>
      <c r="F296" s="12">
        <v>42551</v>
      </c>
      <c r="G296" s="19">
        <v>4.6100000000000003</v>
      </c>
      <c r="H296" s="18">
        <f>(G296/D296-1)</f>
        <v>0.12439024390243913</v>
      </c>
      <c r="I296" s="74">
        <f t="shared" si="54"/>
        <v>0.20481927710843406</v>
      </c>
    </row>
    <row r="297" spans="2:9" x14ac:dyDescent="0.25">
      <c r="B297" s="10">
        <v>42557</v>
      </c>
      <c r="C297" s="13" t="s">
        <v>393</v>
      </c>
      <c r="D297" s="16">
        <v>3.75</v>
      </c>
      <c r="E297" s="16">
        <v>1.57</v>
      </c>
      <c r="F297" s="12">
        <v>42563</v>
      </c>
      <c r="G297" s="19">
        <v>7.2</v>
      </c>
      <c r="H297" s="18">
        <f t="shared" ref="H297:H300" si="58">(G297/D297-1)</f>
        <v>0.92000000000000015</v>
      </c>
      <c r="I297" s="74">
        <f>(G297-D297)/(D297-E297)</f>
        <v>1.5825688073394499</v>
      </c>
    </row>
    <row r="298" spans="2:9" x14ac:dyDescent="0.25">
      <c r="B298" s="10">
        <v>42564</v>
      </c>
      <c r="C298" s="13" t="s">
        <v>407</v>
      </c>
      <c r="D298" s="16">
        <v>3.55</v>
      </c>
      <c r="E298" s="16">
        <v>1.63</v>
      </c>
      <c r="F298" s="12">
        <v>42565</v>
      </c>
      <c r="G298" s="19">
        <v>4.5599999999999996</v>
      </c>
      <c r="H298" s="18">
        <f t="shared" si="58"/>
        <v>0.28450704225352119</v>
      </c>
      <c r="I298" s="74">
        <f>(G298-D298)/(D298-E298)</f>
        <v>0.52604166666666663</v>
      </c>
    </row>
    <row r="299" spans="2:9" x14ac:dyDescent="0.25">
      <c r="B299" s="10">
        <v>42562</v>
      </c>
      <c r="C299" s="13" t="s">
        <v>400</v>
      </c>
      <c r="D299" s="16">
        <v>3.12</v>
      </c>
      <c r="E299" s="16">
        <v>1.3</v>
      </c>
      <c r="F299" s="12">
        <v>42565</v>
      </c>
      <c r="G299" s="19">
        <v>6.63</v>
      </c>
      <c r="H299" s="18">
        <f t="shared" si="58"/>
        <v>1.125</v>
      </c>
      <c r="I299" s="74">
        <f>(G299-D299)/(D299-E299)</f>
        <v>1.9285714285714284</v>
      </c>
    </row>
    <row r="300" spans="2:9" x14ac:dyDescent="0.25">
      <c r="B300" s="10" t="s">
        <v>404</v>
      </c>
      <c r="C300" s="13" t="s">
        <v>405</v>
      </c>
      <c r="D300" s="16">
        <v>4.2750000000000004</v>
      </c>
      <c r="E300" s="16">
        <v>1.35</v>
      </c>
      <c r="F300" s="12">
        <v>42565</v>
      </c>
      <c r="G300" s="19">
        <v>4.03</v>
      </c>
      <c r="H300" s="18">
        <f t="shared" si="58"/>
        <v>-5.7309941520467866E-2</v>
      </c>
      <c r="I300" s="74">
        <f>(G300-D300)/(D300-E300)</f>
        <v>-8.3760683760683796E-2</v>
      </c>
    </row>
    <row r="301" spans="2:9" x14ac:dyDescent="0.25">
      <c r="B301" s="10">
        <v>42563</v>
      </c>
      <c r="C301" s="13" t="s">
        <v>403</v>
      </c>
      <c r="D301" s="16">
        <v>3.2</v>
      </c>
      <c r="E301" s="16">
        <v>1.75</v>
      </c>
      <c r="F301" s="12">
        <v>42565</v>
      </c>
      <c r="G301" s="19">
        <v>3.15</v>
      </c>
      <c r="H301" s="18">
        <f>(G301/D301-1)</f>
        <v>-1.5625000000000111E-2</v>
      </c>
      <c r="I301" s="74">
        <f t="shared" ref="I301:I304" si="59">(G301-D301)/(D301-E301)</f>
        <v>-3.4482758620689835E-2</v>
      </c>
    </row>
    <row r="302" spans="2:9" x14ac:dyDescent="0.25">
      <c r="B302" s="10">
        <v>42566</v>
      </c>
      <c r="C302" s="13" t="s">
        <v>416</v>
      </c>
      <c r="D302" s="16">
        <v>3.05</v>
      </c>
      <c r="E302" s="16">
        <v>1.54</v>
      </c>
      <c r="F302" s="12">
        <v>42570</v>
      </c>
      <c r="G302" s="19">
        <v>2.06</v>
      </c>
      <c r="H302" s="18">
        <f>(G302/D302-1)</f>
        <v>-0.32459016393442619</v>
      </c>
      <c r="I302" s="74">
        <f t="shared" si="59"/>
        <v>-0.65562913907284759</v>
      </c>
    </row>
    <row r="303" spans="2:9" x14ac:dyDescent="0.25">
      <c r="B303" s="10">
        <v>42570</v>
      </c>
      <c r="C303" s="13" t="s">
        <v>420</v>
      </c>
      <c r="D303" s="16">
        <v>4.49</v>
      </c>
      <c r="E303" s="16">
        <v>2.41</v>
      </c>
      <c r="F303" s="12">
        <v>42573</v>
      </c>
      <c r="G303" s="19">
        <v>4.08</v>
      </c>
      <c r="H303" s="18">
        <f>(G303/D303-1)</f>
        <v>-9.1314031180400934E-2</v>
      </c>
      <c r="I303" s="74">
        <f t="shared" si="59"/>
        <v>-0.19711538461538466</v>
      </c>
    </row>
    <row r="304" spans="2:9" x14ac:dyDescent="0.25">
      <c r="B304" s="10">
        <v>42576</v>
      </c>
      <c r="C304" s="13" t="s">
        <v>433</v>
      </c>
      <c r="D304" s="16">
        <v>2.82</v>
      </c>
      <c r="E304" s="16">
        <v>0.89</v>
      </c>
      <c r="F304" s="12">
        <v>42580</v>
      </c>
      <c r="G304" s="19">
        <v>1.46</v>
      </c>
      <c r="H304" s="18">
        <f>(G304/D304-1)</f>
        <v>-0.48226950354609932</v>
      </c>
      <c r="I304" s="74">
        <f t="shared" si="59"/>
        <v>-0.70466321243523322</v>
      </c>
    </row>
    <row r="305" spans="2:9" x14ac:dyDescent="0.25">
      <c r="B305" s="10">
        <v>42573</v>
      </c>
      <c r="C305" s="13" t="s">
        <v>432</v>
      </c>
      <c r="D305" s="16">
        <v>2.89</v>
      </c>
      <c r="E305" s="16">
        <v>1.24</v>
      </c>
      <c r="F305" s="12">
        <v>42580</v>
      </c>
      <c r="G305" s="19">
        <v>2.77</v>
      </c>
      <c r="H305" s="18">
        <f t="shared" ref="H305" si="60">(G305/D305-1)</f>
        <v>-4.152249134948105E-2</v>
      </c>
      <c r="I305" s="74">
        <f>(G305-D305)/(D305-E305)</f>
        <v>-7.2727272727272779E-2</v>
      </c>
    </row>
    <row r="306" spans="2:9" x14ac:dyDescent="0.25">
      <c r="B306" s="10">
        <v>42580</v>
      </c>
      <c r="C306" s="13" t="s">
        <v>440</v>
      </c>
      <c r="D306" s="16">
        <v>6.01</v>
      </c>
      <c r="E306" s="16">
        <v>2.66</v>
      </c>
      <c r="F306" s="12">
        <v>42587</v>
      </c>
      <c r="G306" s="19">
        <v>3.89</v>
      </c>
      <c r="H306" s="18">
        <f t="shared" ref="H306:H311" si="61">(G306/D306-1)</f>
        <v>-0.35274542429284517</v>
      </c>
      <c r="I306" s="74">
        <f t="shared" ref="I306:I312" si="62">(G306-D306)/(D306-E306)</f>
        <v>-0.63283582089552237</v>
      </c>
    </row>
    <row r="307" spans="2:9" x14ac:dyDescent="0.25">
      <c r="B307" s="10">
        <v>42585</v>
      </c>
      <c r="C307" s="13" t="s">
        <v>451</v>
      </c>
      <c r="D307" s="16">
        <v>4.3099999999999996</v>
      </c>
      <c r="E307" s="16">
        <v>1.89</v>
      </c>
      <c r="F307" s="12">
        <v>42591</v>
      </c>
      <c r="G307" s="19">
        <v>2.91</v>
      </c>
      <c r="H307" s="18">
        <f t="shared" si="61"/>
        <v>-0.32482598607888624</v>
      </c>
      <c r="I307" s="74">
        <f t="shared" si="62"/>
        <v>-0.57851239669421473</v>
      </c>
    </row>
    <row r="308" spans="2:9" x14ac:dyDescent="0.25">
      <c r="B308" s="10">
        <v>42592</v>
      </c>
      <c r="C308" s="13" t="s">
        <v>469</v>
      </c>
      <c r="D308" s="16">
        <v>3.38</v>
      </c>
      <c r="E308" s="16">
        <v>1.4</v>
      </c>
      <c r="F308" s="12">
        <v>42599</v>
      </c>
      <c r="G308" s="19">
        <v>2.82</v>
      </c>
      <c r="H308" s="18">
        <f t="shared" si="61"/>
        <v>-0.16568047337278113</v>
      </c>
      <c r="I308" s="74">
        <f t="shared" si="62"/>
        <v>-0.28282828282828287</v>
      </c>
    </row>
    <row r="309" spans="2:9" x14ac:dyDescent="0.25">
      <c r="B309" s="10">
        <v>42607</v>
      </c>
      <c r="C309" s="13" t="s">
        <v>495</v>
      </c>
      <c r="D309" s="16">
        <v>2.84</v>
      </c>
      <c r="E309" s="16">
        <v>1.72</v>
      </c>
      <c r="F309" s="12">
        <v>42611</v>
      </c>
      <c r="G309" s="19">
        <v>1.73</v>
      </c>
      <c r="H309" s="18">
        <f t="shared" si="61"/>
        <v>-0.39084507042253513</v>
      </c>
      <c r="I309" s="74">
        <f t="shared" si="62"/>
        <v>-0.9910714285714286</v>
      </c>
    </row>
    <row r="310" spans="2:9" x14ac:dyDescent="0.25">
      <c r="B310" s="10">
        <v>42618</v>
      </c>
      <c r="C310" s="13" t="s">
        <v>508</v>
      </c>
      <c r="D310" s="16">
        <v>2.2200000000000002</v>
      </c>
      <c r="E310" s="16">
        <v>0.84</v>
      </c>
      <c r="F310" s="12">
        <v>42620</v>
      </c>
      <c r="G310" s="19">
        <v>0.99</v>
      </c>
      <c r="H310" s="18">
        <f t="shared" si="61"/>
        <v>-0.55405405405405417</v>
      </c>
      <c r="I310" s="74">
        <f t="shared" si="62"/>
        <v>-0.89130434782608692</v>
      </c>
    </row>
    <row r="311" spans="2:9" x14ac:dyDescent="0.25">
      <c r="B311" s="10">
        <v>42625</v>
      </c>
      <c r="C311" s="13" t="s">
        <v>525</v>
      </c>
      <c r="D311" s="16">
        <v>4</v>
      </c>
      <c r="E311" s="16">
        <v>2.23</v>
      </c>
      <c r="F311" s="12">
        <v>42626</v>
      </c>
      <c r="G311" s="19">
        <v>3.89</v>
      </c>
      <c r="H311" s="18">
        <f t="shared" si="61"/>
        <v>-2.7499999999999969E-2</v>
      </c>
      <c r="I311" s="74">
        <f t="shared" si="62"/>
        <v>-6.2146892655367159E-2</v>
      </c>
    </row>
    <row r="312" spans="2:9" x14ac:dyDescent="0.25">
      <c r="B312" s="10">
        <v>42620</v>
      </c>
      <c r="C312" s="13" t="s">
        <v>516</v>
      </c>
      <c r="D312" s="16">
        <v>3.16</v>
      </c>
      <c r="E312" s="16">
        <v>1.23</v>
      </c>
      <c r="F312" s="12">
        <v>42628</v>
      </c>
      <c r="G312" s="19">
        <v>3.83</v>
      </c>
      <c r="H312" s="18">
        <f>(G312/D312-1)</f>
        <v>0.21202531645569622</v>
      </c>
      <c r="I312" s="74">
        <f t="shared" si="62"/>
        <v>0.34715025906735747</v>
      </c>
    </row>
    <row r="313" spans="2:9" x14ac:dyDescent="0.25">
      <c r="B313" s="10">
        <v>42641</v>
      </c>
      <c r="C313" s="13" t="s">
        <v>539</v>
      </c>
      <c r="D313" s="16">
        <v>2.44</v>
      </c>
      <c r="E313" s="16">
        <v>0.9</v>
      </c>
      <c r="F313" s="12">
        <v>42649</v>
      </c>
      <c r="G313" s="19">
        <v>1.48</v>
      </c>
      <c r="H313" s="18">
        <f t="shared" ref="H313:H315" si="63">(G313/D313-1)</f>
        <v>-0.39344262295081966</v>
      </c>
      <c r="I313" s="74">
        <f>(G313-D313)/(D313-E313)</f>
        <v>-0.62337662337662336</v>
      </c>
    </row>
    <row r="314" spans="2:9" x14ac:dyDescent="0.25">
      <c r="B314" s="10">
        <v>42650</v>
      </c>
      <c r="C314" s="13" t="s">
        <v>559</v>
      </c>
      <c r="D314" s="16">
        <v>2.93</v>
      </c>
      <c r="E314" s="16">
        <v>1.66</v>
      </c>
      <c r="F314" s="12">
        <v>42654</v>
      </c>
      <c r="G314" s="19">
        <v>2.14</v>
      </c>
      <c r="H314" s="18">
        <f t="shared" si="63"/>
        <v>-0.2696245733788396</v>
      </c>
      <c r="I314" s="74">
        <f>(G314-D314)/(D314-E314)</f>
        <v>-0.62204724409448808</v>
      </c>
    </row>
    <row r="315" spans="2:9" x14ac:dyDescent="0.25">
      <c r="B315" s="10">
        <v>42656</v>
      </c>
      <c r="C315" s="13" t="s">
        <v>573</v>
      </c>
      <c r="D315" s="16">
        <v>2.7</v>
      </c>
      <c r="E315" s="16">
        <v>1.63</v>
      </c>
      <c r="F315" s="12">
        <v>42671</v>
      </c>
      <c r="G315" s="19">
        <v>3.72</v>
      </c>
      <c r="H315" s="18">
        <f t="shared" si="63"/>
        <v>0.37777777777777777</v>
      </c>
      <c r="I315" s="74">
        <f>(G315-D315)/(D315-E315)</f>
        <v>0.95327102803738295</v>
      </c>
    </row>
    <row r="316" spans="2:9" x14ac:dyDescent="0.25">
      <c r="B316" s="10">
        <v>42669</v>
      </c>
      <c r="C316" s="13" t="s">
        <v>593</v>
      </c>
      <c r="D316" s="16">
        <v>2.81</v>
      </c>
      <c r="E316" s="16">
        <v>1.1399999999999999</v>
      </c>
      <c r="F316" s="12">
        <v>42675</v>
      </c>
      <c r="G316" s="19">
        <v>4.3499999999999996</v>
      </c>
      <c r="H316" s="18">
        <f>(G316/D316-1)</f>
        <v>0.54804270462633431</v>
      </c>
      <c r="I316" s="74">
        <f t="shared" ref="I316:I318" si="64">(G316-D316)/(D316-E316)</f>
        <v>0.92215568862275421</v>
      </c>
    </row>
    <row r="317" spans="2:9" x14ac:dyDescent="0.25">
      <c r="B317" s="10">
        <v>42683</v>
      </c>
      <c r="C317" s="13" t="s">
        <v>611</v>
      </c>
      <c r="D317" s="16">
        <v>4.04</v>
      </c>
      <c r="E317" s="16">
        <v>1.39</v>
      </c>
      <c r="F317" s="12">
        <v>42684</v>
      </c>
      <c r="G317" s="19">
        <v>7.16</v>
      </c>
      <c r="H317" s="18">
        <f>(G317/D317-1)</f>
        <v>0.7722772277227723</v>
      </c>
      <c r="I317" s="74">
        <f t="shared" si="64"/>
        <v>1.1773584905660377</v>
      </c>
    </row>
    <row r="318" spans="2:9" x14ac:dyDescent="0.25">
      <c r="B318" s="10">
        <v>42678</v>
      </c>
      <c r="C318" s="13" t="s">
        <v>606</v>
      </c>
      <c r="D318" s="16">
        <v>3.17</v>
      </c>
      <c r="E318" s="16">
        <v>0.66</v>
      </c>
      <c r="F318" s="12">
        <v>42685</v>
      </c>
      <c r="G318" s="19">
        <v>6.73</v>
      </c>
      <c r="H318" s="18">
        <f t="shared" ref="H318:H322" si="65">(G318/D318-1)</f>
        <v>1.1230283911671926</v>
      </c>
      <c r="I318" s="74">
        <f t="shared" si="64"/>
        <v>1.4183266932270919</v>
      </c>
    </row>
    <row r="319" spans="2:9" x14ac:dyDescent="0.25">
      <c r="B319" s="10">
        <v>42685</v>
      </c>
      <c r="C319" s="13" t="s">
        <v>622</v>
      </c>
      <c r="D319" s="16">
        <v>2.79</v>
      </c>
      <c r="E319" s="16">
        <v>1.45</v>
      </c>
      <c r="F319" s="12">
        <v>42688</v>
      </c>
      <c r="G319" s="19">
        <v>3.44</v>
      </c>
      <c r="H319" s="18">
        <f t="shared" si="65"/>
        <v>0.2329749103942651</v>
      </c>
      <c r="I319" s="74">
        <f>(G319-D319)/(D319-E319)</f>
        <v>0.48507462686567154</v>
      </c>
    </row>
    <row r="320" spans="2:9" x14ac:dyDescent="0.25">
      <c r="B320" s="10">
        <v>42690</v>
      </c>
      <c r="C320" s="13" t="s">
        <v>633</v>
      </c>
      <c r="D320" s="16">
        <v>2.4700000000000002</v>
      </c>
      <c r="E320" s="16">
        <v>0.71</v>
      </c>
      <c r="F320" s="12">
        <v>42695</v>
      </c>
      <c r="G320" s="19">
        <v>2.33</v>
      </c>
      <c r="H320" s="18">
        <f t="shared" si="65"/>
        <v>-5.6680161943319929E-2</v>
      </c>
      <c r="I320" s="74">
        <f>(G320-D320)/(D320-E320)</f>
        <v>-7.95454545454546E-2</v>
      </c>
    </row>
    <row r="321" spans="2:9" x14ac:dyDescent="0.25">
      <c r="B321" s="10">
        <v>42709</v>
      </c>
      <c r="C321" s="13" t="s">
        <v>657</v>
      </c>
      <c r="D321" s="16">
        <v>2.15</v>
      </c>
      <c r="E321" s="16">
        <v>1.36</v>
      </c>
      <c r="F321" s="12">
        <v>42709</v>
      </c>
      <c r="G321" s="19">
        <v>2.48</v>
      </c>
      <c r="H321" s="18">
        <f t="shared" si="65"/>
        <v>0.15348837209302335</v>
      </c>
      <c r="I321" s="74">
        <f>(G321-D321)/(D321-E321)</f>
        <v>0.41772151898734194</v>
      </c>
    </row>
    <row r="322" spans="2:9" x14ac:dyDescent="0.25">
      <c r="B322" s="10">
        <v>42705</v>
      </c>
      <c r="C322" s="13" t="s">
        <v>656</v>
      </c>
      <c r="D322" s="16">
        <v>3.38</v>
      </c>
      <c r="E322" s="16">
        <v>1.1499999999999999</v>
      </c>
      <c r="F322" s="12">
        <v>42710</v>
      </c>
      <c r="G322" s="19">
        <v>4.42</v>
      </c>
      <c r="H322" s="18">
        <f t="shared" si="65"/>
        <v>0.30769230769230771</v>
      </c>
      <c r="I322" s="74">
        <f t="shared" ref="I322:I323" si="66">(G322-D322)/(D322-E322)</f>
        <v>0.46636771300448432</v>
      </c>
    </row>
    <row r="323" spans="2:9" x14ac:dyDescent="0.25">
      <c r="B323" s="10">
        <v>42712</v>
      </c>
      <c r="C323" s="13" t="s">
        <v>671</v>
      </c>
      <c r="D323" s="16">
        <v>3.1</v>
      </c>
      <c r="E323" s="16">
        <v>1.57</v>
      </c>
      <c r="F323" s="12">
        <v>42713</v>
      </c>
      <c r="G323" s="19">
        <v>2.1800000000000002</v>
      </c>
      <c r="H323" s="18">
        <f>(G323/D323-1)</f>
        <v>-0.29677419354838708</v>
      </c>
      <c r="I323" s="74">
        <f t="shared" si="66"/>
        <v>-0.60130718954248363</v>
      </c>
    </row>
    <row r="324" spans="2:9" x14ac:dyDescent="0.25">
      <c r="B324" s="10">
        <v>42712</v>
      </c>
      <c r="C324" s="13" t="s">
        <v>669</v>
      </c>
      <c r="D324" s="16">
        <v>3.46</v>
      </c>
      <c r="E324" s="16">
        <v>1.26</v>
      </c>
      <c r="F324" s="12">
        <v>42717</v>
      </c>
      <c r="G324" s="19">
        <v>3.64</v>
      </c>
      <c r="H324" s="18">
        <f t="shared" ref="H324:H325" si="67">(G324/D324-1)</f>
        <v>5.2023121387283267E-2</v>
      </c>
      <c r="I324" s="74">
        <f>(G324-D324)/(D324-E324)</f>
        <v>8.1818181818181887E-2</v>
      </c>
    </row>
    <row r="325" spans="2:9" x14ac:dyDescent="0.25">
      <c r="B325" s="10" t="s">
        <v>679</v>
      </c>
      <c r="C325" s="13" t="s">
        <v>680</v>
      </c>
      <c r="D325" s="16">
        <v>1.365</v>
      </c>
      <c r="E325" s="16">
        <v>0.23</v>
      </c>
      <c r="F325" s="12">
        <v>42720</v>
      </c>
      <c r="G325" s="19">
        <v>0.22</v>
      </c>
      <c r="H325" s="18">
        <f t="shared" si="67"/>
        <v>-0.83882783882783885</v>
      </c>
      <c r="I325" s="74">
        <f>(G325-D325)/(D325-E325)</f>
        <v>-1.0088105726872247</v>
      </c>
    </row>
    <row r="326" spans="2:9" x14ac:dyDescent="0.25">
      <c r="B326" s="10"/>
      <c r="C326" s="13"/>
      <c r="D326" s="19"/>
      <c r="E326" s="19"/>
      <c r="F326" s="12"/>
      <c r="G326" s="21" t="s">
        <v>1</v>
      </c>
      <c r="H326" s="18"/>
      <c r="I326" s="14"/>
    </row>
    <row r="327" spans="2:9" x14ac:dyDescent="0.25">
      <c r="B327" s="10"/>
      <c r="C327" s="22" t="s">
        <v>39</v>
      </c>
      <c r="D327" s="13"/>
      <c r="E327" s="13"/>
      <c r="F327" s="23" t="s">
        <v>1</v>
      </c>
      <c r="G327" s="70" t="s">
        <v>12</v>
      </c>
      <c r="H327" s="71" t="s">
        <v>10</v>
      </c>
      <c r="I327" s="78">
        <f>SUM(I267:I326)</f>
        <v>-1.348638459406388</v>
      </c>
    </row>
    <row r="328" spans="2:9" x14ac:dyDescent="0.25">
      <c r="B328" s="10"/>
      <c r="C328" s="22"/>
      <c r="D328" s="13"/>
      <c r="E328" s="13"/>
      <c r="F328" s="23"/>
      <c r="G328" s="70"/>
      <c r="H328" s="71"/>
      <c r="I328" s="68"/>
    </row>
    <row r="329" spans="2:9" ht="15.75" thickBot="1" x14ac:dyDescent="0.3">
      <c r="B329" s="27"/>
      <c r="C329" s="29" t="s">
        <v>1</v>
      </c>
      <c r="D329" s="29"/>
      <c r="E329" s="29"/>
      <c r="F329" s="45"/>
      <c r="G329" s="29"/>
      <c r="H329" s="72" t="s">
        <v>1</v>
      </c>
      <c r="I329" s="33"/>
    </row>
    <row r="330" spans="2:9" x14ac:dyDescent="0.25">
      <c r="B330" s="5"/>
      <c r="C330" s="58"/>
      <c r="D330" s="6"/>
      <c r="E330" s="6"/>
      <c r="F330" s="7"/>
      <c r="G330" s="8"/>
      <c r="H330" s="8"/>
      <c r="I330" s="9"/>
    </row>
    <row r="331" spans="2:9" x14ac:dyDescent="0.25">
      <c r="B331" s="10"/>
      <c r="C331" s="69" t="s">
        <v>34</v>
      </c>
      <c r="D331" s="13"/>
      <c r="E331" s="13"/>
      <c r="F331" s="23"/>
      <c r="G331" s="11"/>
      <c r="H331" s="24"/>
      <c r="I331" s="14"/>
    </row>
    <row r="332" spans="2:9" x14ac:dyDescent="0.25">
      <c r="B332" s="60" t="s">
        <v>2</v>
      </c>
      <c r="C332" s="61" t="s">
        <v>3</v>
      </c>
      <c r="D332" s="61" t="s">
        <v>2</v>
      </c>
      <c r="E332" s="61" t="s">
        <v>18</v>
      </c>
      <c r="F332" s="62" t="s">
        <v>4</v>
      </c>
      <c r="G332" s="61" t="s">
        <v>4</v>
      </c>
      <c r="H332" s="61" t="s">
        <v>5</v>
      </c>
      <c r="I332" s="63" t="s">
        <v>5</v>
      </c>
    </row>
    <row r="333" spans="2:9" x14ac:dyDescent="0.25">
      <c r="B333" s="60" t="s">
        <v>6</v>
      </c>
      <c r="C333" s="64"/>
      <c r="D333" s="61" t="s">
        <v>7</v>
      </c>
      <c r="E333" s="61" t="s">
        <v>19</v>
      </c>
      <c r="F333" s="62" t="s">
        <v>6</v>
      </c>
      <c r="G333" s="61" t="s">
        <v>8</v>
      </c>
      <c r="H333" s="61" t="s">
        <v>11</v>
      </c>
      <c r="I333" s="63" t="s">
        <v>20</v>
      </c>
    </row>
    <row r="334" spans="2:9" x14ac:dyDescent="0.25">
      <c r="B334" s="60"/>
      <c r="C334" s="61" t="s">
        <v>27</v>
      </c>
      <c r="D334" s="61"/>
      <c r="E334" s="61"/>
      <c r="F334" s="62"/>
      <c r="G334" s="61"/>
      <c r="H334" s="61"/>
      <c r="I334" s="63"/>
    </row>
    <row r="335" spans="2:9" x14ac:dyDescent="0.25">
      <c r="B335" s="60"/>
      <c r="C335" s="61" t="s">
        <v>1</v>
      </c>
      <c r="D335" s="61"/>
      <c r="E335" s="61"/>
      <c r="F335" s="62"/>
      <c r="G335" s="61"/>
      <c r="H335" s="61"/>
      <c r="I335" s="63"/>
    </row>
    <row r="336" spans="2:9" x14ac:dyDescent="0.25">
      <c r="B336" s="10">
        <v>42383</v>
      </c>
      <c r="C336" s="13" t="s">
        <v>77</v>
      </c>
      <c r="D336" s="16">
        <v>6.62</v>
      </c>
      <c r="E336" s="16">
        <v>3.79</v>
      </c>
      <c r="F336" s="12">
        <v>42384</v>
      </c>
      <c r="G336" s="19">
        <v>6.69</v>
      </c>
      <c r="H336" s="18">
        <f t="shared" ref="H336:H338" si="68">(G336/D336-1)</f>
        <v>1.0574018126888296E-2</v>
      </c>
      <c r="I336" s="74">
        <f t="shared" ref="I336:I337" si="69">(G336-D336)/(D336-E336)</f>
        <v>2.4734982332155576E-2</v>
      </c>
    </row>
    <row r="337" spans="2:9" s="65" customFormat="1" x14ac:dyDescent="0.25">
      <c r="B337" s="10">
        <v>42387</v>
      </c>
      <c r="C337" s="13" t="s">
        <v>81</v>
      </c>
      <c r="D337" s="16">
        <v>4.6100000000000003</v>
      </c>
      <c r="E337" s="16">
        <v>2.44</v>
      </c>
      <c r="F337" s="12">
        <v>42389</v>
      </c>
      <c r="G337" s="19">
        <v>4.2</v>
      </c>
      <c r="H337" s="18">
        <f t="shared" si="68"/>
        <v>-8.8937093275488044E-2</v>
      </c>
      <c r="I337" s="74">
        <f t="shared" si="69"/>
        <v>-0.18894009216589866</v>
      </c>
    </row>
    <row r="338" spans="2:9" x14ac:dyDescent="0.25">
      <c r="B338" s="10">
        <v>42395</v>
      </c>
      <c r="C338" s="13" t="s">
        <v>93</v>
      </c>
      <c r="D338" s="16">
        <v>1.28</v>
      </c>
      <c r="E338" s="16">
        <v>0.86</v>
      </c>
      <c r="F338" s="12">
        <v>42397</v>
      </c>
      <c r="G338" s="19">
        <v>0.89</v>
      </c>
      <c r="H338" s="18">
        <f t="shared" si="68"/>
        <v>-0.3046875</v>
      </c>
      <c r="I338" s="74">
        <f>(G338-D338)/(D338-E338)</f>
        <v>-0.92857142857142849</v>
      </c>
    </row>
    <row r="339" spans="2:9" x14ac:dyDescent="0.25">
      <c r="B339" s="10">
        <v>42410</v>
      </c>
      <c r="C339" s="13" t="s">
        <v>147</v>
      </c>
      <c r="D339" s="16">
        <v>9.06</v>
      </c>
      <c r="E339" s="16">
        <v>4.9400000000000004</v>
      </c>
      <c r="F339" s="12">
        <v>42411</v>
      </c>
      <c r="G339" s="19">
        <v>12.24</v>
      </c>
      <c r="H339" s="18">
        <f>(G339/D339-1)</f>
        <v>0.35099337748344372</v>
      </c>
      <c r="I339" s="74">
        <f>(G339-D339)/(D339-E339)/2</f>
        <v>0.38592233009708732</v>
      </c>
    </row>
    <row r="340" spans="2:9" x14ac:dyDescent="0.25">
      <c r="B340" s="10">
        <v>42424</v>
      </c>
      <c r="C340" s="13" t="s">
        <v>173</v>
      </c>
      <c r="D340" s="16">
        <v>0.99</v>
      </c>
      <c r="E340" s="16">
        <v>0.49</v>
      </c>
      <c r="F340" s="12">
        <v>42425</v>
      </c>
      <c r="G340" s="19">
        <v>1.1499999999999999</v>
      </c>
      <c r="H340" s="18">
        <f t="shared" ref="H340" si="70">(G340/D340-1)</f>
        <v>0.16161616161616155</v>
      </c>
      <c r="I340" s="74">
        <f t="shared" ref="I340:I342" si="71">(G340-D340)/(D340-E340)</f>
        <v>0.31999999999999984</v>
      </c>
    </row>
    <row r="341" spans="2:9" x14ac:dyDescent="0.25">
      <c r="B341" s="10">
        <v>42430</v>
      </c>
      <c r="C341" s="13" t="s">
        <v>181</v>
      </c>
      <c r="D341" s="16">
        <v>6.14</v>
      </c>
      <c r="E341" s="16">
        <v>3.29</v>
      </c>
      <c r="F341" s="12">
        <v>42431</v>
      </c>
      <c r="G341" s="19">
        <v>5.79</v>
      </c>
      <c r="H341" s="18">
        <f>(G341/D341-1)</f>
        <v>-5.7003257328990142E-2</v>
      </c>
      <c r="I341" s="74">
        <f t="shared" si="71"/>
        <v>-0.12280701754385955</v>
      </c>
    </row>
    <row r="342" spans="2:9" x14ac:dyDescent="0.25">
      <c r="B342" s="10">
        <v>38786</v>
      </c>
      <c r="C342" s="13" t="s">
        <v>194</v>
      </c>
      <c r="D342" s="16">
        <v>0.94</v>
      </c>
      <c r="E342" s="16">
        <v>0.45</v>
      </c>
      <c r="F342" s="12">
        <v>42443</v>
      </c>
      <c r="G342" s="19">
        <v>0.68</v>
      </c>
      <c r="H342" s="18">
        <f>(G342/D342-1)</f>
        <v>-0.27659574468085102</v>
      </c>
      <c r="I342" s="74">
        <f t="shared" si="71"/>
        <v>-0.530612244897959</v>
      </c>
    </row>
    <row r="343" spans="2:9" x14ac:dyDescent="0.25">
      <c r="B343" s="10" t="s">
        <v>202</v>
      </c>
      <c r="C343" s="13" t="s">
        <v>203</v>
      </c>
      <c r="D343" s="16">
        <v>6.4749999999999996</v>
      </c>
      <c r="E343" s="16">
        <v>2.5299999999999998</v>
      </c>
      <c r="F343" s="12">
        <v>42451</v>
      </c>
      <c r="G343" s="19">
        <v>6.01</v>
      </c>
      <c r="H343" s="18">
        <f t="shared" ref="H343:H344" si="72">(G343/D343-1)</f>
        <v>-7.1814671814671827E-2</v>
      </c>
      <c r="I343" s="74">
        <f>(G343-D343)/(D343-E343)</f>
        <v>-0.11787072243346004</v>
      </c>
    </row>
    <row r="344" spans="2:9" x14ac:dyDescent="0.25">
      <c r="B344" s="10">
        <v>42460</v>
      </c>
      <c r="C344" s="13" t="s">
        <v>230</v>
      </c>
      <c r="D344" s="16">
        <v>0.57999999999999996</v>
      </c>
      <c r="E344" s="16">
        <v>0.38</v>
      </c>
      <c r="F344" s="12">
        <v>42460</v>
      </c>
      <c r="G344" s="19">
        <v>0.38</v>
      </c>
      <c r="H344" s="18">
        <f t="shared" si="72"/>
        <v>-0.34482758620689646</v>
      </c>
      <c r="I344" s="74">
        <f t="shared" ref="I344:I350" si="73">(G344-D344)/(D344-E344)</f>
        <v>-1</v>
      </c>
    </row>
    <row r="345" spans="2:9" x14ac:dyDescent="0.25">
      <c r="B345" s="10">
        <v>42486</v>
      </c>
      <c r="C345" s="13" t="s">
        <v>281</v>
      </c>
      <c r="D345" s="16">
        <v>6.21</v>
      </c>
      <c r="E345" s="16">
        <v>2.2599999999999998</v>
      </c>
      <c r="F345" s="12">
        <v>42488</v>
      </c>
      <c r="G345" s="19">
        <v>3.4</v>
      </c>
      <c r="H345" s="18">
        <f>(G345/D345-1)</f>
        <v>-0.45249597423510468</v>
      </c>
      <c r="I345" s="74">
        <f t="shared" si="73"/>
        <v>-0.71139240506329116</v>
      </c>
    </row>
    <row r="346" spans="2:9" x14ac:dyDescent="0.25">
      <c r="B346" s="10">
        <v>42500</v>
      </c>
      <c r="C346" s="13" t="s">
        <v>314</v>
      </c>
      <c r="D346" s="16">
        <v>5.38</v>
      </c>
      <c r="E346" s="16">
        <v>2.31</v>
      </c>
      <c r="F346" s="12">
        <v>42507</v>
      </c>
      <c r="G346" s="19">
        <v>4.33</v>
      </c>
      <c r="H346" s="18">
        <f>(G346/D346-1)</f>
        <v>-0.19516728624535318</v>
      </c>
      <c r="I346" s="74">
        <f t="shared" si="73"/>
        <v>-0.34201954397394135</v>
      </c>
    </row>
    <row r="347" spans="2:9" x14ac:dyDescent="0.25">
      <c r="B347" s="10">
        <v>42508</v>
      </c>
      <c r="C347" s="13" t="s">
        <v>323</v>
      </c>
      <c r="D347" s="16">
        <v>0.77</v>
      </c>
      <c r="E347" s="16">
        <v>0.47</v>
      </c>
      <c r="F347" s="12">
        <v>42513</v>
      </c>
      <c r="G347" s="19">
        <v>1.07</v>
      </c>
      <c r="H347" s="18">
        <f>(G347/D347-1)</f>
        <v>0.38961038961038974</v>
      </c>
      <c r="I347" s="74">
        <f t="shared" si="73"/>
        <v>1</v>
      </c>
    </row>
    <row r="348" spans="2:9" x14ac:dyDescent="0.25">
      <c r="B348" s="10">
        <v>42529</v>
      </c>
      <c r="C348" s="13" t="s">
        <v>353</v>
      </c>
      <c r="D348" s="16">
        <v>1.27</v>
      </c>
      <c r="E348" s="16">
        <v>0.65</v>
      </c>
      <c r="F348" s="12">
        <v>42530</v>
      </c>
      <c r="G348" s="19">
        <v>1.78</v>
      </c>
      <c r="H348" s="18">
        <f t="shared" ref="H348" si="74">(G348/D348-1)</f>
        <v>0.40157480314960625</v>
      </c>
      <c r="I348" s="74">
        <f t="shared" si="73"/>
        <v>0.82258064516129037</v>
      </c>
    </row>
    <row r="349" spans="2:9" x14ac:dyDescent="0.25">
      <c r="B349" s="10">
        <v>42534</v>
      </c>
      <c r="C349" s="13" t="s">
        <v>364</v>
      </c>
      <c r="D349" s="16">
        <v>1.06</v>
      </c>
      <c r="E349" s="16">
        <v>0.64</v>
      </c>
      <c r="F349" s="12">
        <v>42548</v>
      </c>
      <c r="G349" s="19">
        <v>1.04</v>
      </c>
      <c r="H349" s="18">
        <f>(G349/D349-1)</f>
        <v>-1.8867924528301883E-2</v>
      </c>
      <c r="I349" s="74">
        <f t="shared" si="73"/>
        <v>-4.7619047619047658E-2</v>
      </c>
    </row>
    <row r="350" spans="2:9" x14ac:dyDescent="0.25">
      <c r="B350" s="10">
        <v>42548</v>
      </c>
      <c r="C350" s="13" t="s">
        <v>373</v>
      </c>
      <c r="D350" s="16">
        <v>7.14</v>
      </c>
      <c r="E350" s="16">
        <v>3.43</v>
      </c>
      <c r="F350" s="12">
        <v>42550</v>
      </c>
      <c r="G350" s="19">
        <v>6.85</v>
      </c>
      <c r="H350" s="18">
        <f t="shared" ref="H350:H358" si="75">(G350/D350-1)</f>
        <v>-4.0616246498599407E-2</v>
      </c>
      <c r="I350" s="74">
        <f t="shared" si="73"/>
        <v>-7.8167115902964976E-2</v>
      </c>
    </row>
    <row r="351" spans="2:9" x14ac:dyDescent="0.25">
      <c r="B351" s="10">
        <v>42537</v>
      </c>
      <c r="C351" s="13" t="s">
        <v>382</v>
      </c>
      <c r="D351" s="16">
        <v>1.57</v>
      </c>
      <c r="E351" s="16">
        <v>1.19</v>
      </c>
      <c r="F351" s="12">
        <v>42555</v>
      </c>
      <c r="G351" s="19">
        <v>3.11</v>
      </c>
      <c r="H351" s="18">
        <f t="shared" si="75"/>
        <v>0.98089171974522271</v>
      </c>
      <c r="I351" s="74">
        <f>(G351-D351)/(D351-E351)/2</f>
        <v>2.0263157894736832</v>
      </c>
    </row>
    <row r="352" spans="2:9" x14ac:dyDescent="0.25">
      <c r="B352" s="10">
        <v>42556</v>
      </c>
      <c r="C352" s="13" t="s">
        <v>389</v>
      </c>
      <c r="D352" s="16">
        <v>2.46</v>
      </c>
      <c r="E352" s="16">
        <v>0.8</v>
      </c>
      <c r="F352" s="12">
        <v>42557</v>
      </c>
      <c r="G352" s="19">
        <v>2.92</v>
      </c>
      <c r="H352" s="18">
        <f t="shared" si="75"/>
        <v>0.18699186991869921</v>
      </c>
      <c r="I352" s="74">
        <f t="shared" ref="I352" si="76">(G352-D352)/(D352-E352)</f>
        <v>0.27710843373493976</v>
      </c>
    </row>
    <row r="353" spans="2:9" x14ac:dyDescent="0.25">
      <c r="B353" s="10">
        <v>42552</v>
      </c>
      <c r="C353" s="13" t="s">
        <v>383</v>
      </c>
      <c r="D353" s="114">
        <v>4.34</v>
      </c>
      <c r="E353" s="16">
        <v>2.12</v>
      </c>
      <c r="F353" s="12">
        <v>42557</v>
      </c>
      <c r="G353" s="19">
        <v>6.79</v>
      </c>
      <c r="H353" s="18">
        <f t="shared" si="75"/>
        <v>0.56451612903225823</v>
      </c>
      <c r="I353" s="74">
        <f>(G353-D353)/(D353-E353)/2</f>
        <v>0.55180180180180194</v>
      </c>
    </row>
    <row r="354" spans="2:9" x14ac:dyDescent="0.25">
      <c r="B354" s="10">
        <v>42537</v>
      </c>
      <c r="C354" s="13" t="s">
        <v>386</v>
      </c>
      <c r="D354" s="16">
        <v>1.57</v>
      </c>
      <c r="E354" s="16">
        <v>1.19</v>
      </c>
      <c r="F354" s="12">
        <v>42557</v>
      </c>
      <c r="G354" s="19">
        <v>2.29</v>
      </c>
      <c r="H354" s="18">
        <f t="shared" si="75"/>
        <v>0.45859872611464958</v>
      </c>
      <c r="I354" s="74">
        <f>(G354-D354)/(D354-E354)/2</f>
        <v>0.9473684210526313</v>
      </c>
    </row>
    <row r="355" spans="2:9" x14ac:dyDescent="0.25">
      <c r="B355" s="10">
        <v>42556</v>
      </c>
      <c r="C355" s="13" t="s">
        <v>387</v>
      </c>
      <c r="D355" s="16">
        <v>1.53</v>
      </c>
      <c r="E355" s="16">
        <v>1.0900000000000001</v>
      </c>
      <c r="F355" s="12">
        <v>42557</v>
      </c>
      <c r="G355" s="19">
        <v>1.0900000000000001</v>
      </c>
      <c r="H355" s="18">
        <f t="shared" si="75"/>
        <v>-0.28758169934640521</v>
      </c>
      <c r="I355" s="74">
        <f>(G355-D355)/(D355-E355)/2</f>
        <v>-0.5</v>
      </c>
    </row>
    <row r="356" spans="2:9" x14ac:dyDescent="0.25">
      <c r="B356" s="10">
        <v>42559</v>
      </c>
      <c r="C356" s="13" t="s">
        <v>398</v>
      </c>
      <c r="D356" s="16">
        <v>3.02</v>
      </c>
      <c r="E356" s="16">
        <v>1.59</v>
      </c>
      <c r="F356" s="12">
        <v>42562</v>
      </c>
      <c r="G356" s="19">
        <v>3.64</v>
      </c>
      <c r="H356" s="18">
        <f t="shared" si="75"/>
        <v>0.20529801324503305</v>
      </c>
      <c r="I356" s="74">
        <f>(G356-D356)/(D356-E356)</f>
        <v>0.43356643356643365</v>
      </c>
    </row>
    <row r="357" spans="2:9" s="65" customFormat="1" x14ac:dyDescent="0.25">
      <c r="B357" s="10">
        <v>42563</v>
      </c>
      <c r="C357" s="13" t="s">
        <v>406</v>
      </c>
      <c r="D357" s="16">
        <v>6.83</v>
      </c>
      <c r="E357" s="16">
        <v>2.81</v>
      </c>
      <c r="F357" s="12">
        <v>42565</v>
      </c>
      <c r="G357" s="19">
        <v>9.39</v>
      </c>
      <c r="H357" s="18">
        <f t="shared" si="75"/>
        <v>0.37481698389458273</v>
      </c>
      <c r="I357" s="74">
        <f>(G357-D357)/(D357-E357)</f>
        <v>0.63681592039801016</v>
      </c>
    </row>
    <row r="358" spans="2:9" x14ac:dyDescent="0.25">
      <c r="B358" s="10">
        <v>42578</v>
      </c>
      <c r="C358" s="13" t="s">
        <v>436</v>
      </c>
      <c r="D358" s="16">
        <v>2.74</v>
      </c>
      <c r="E358" s="16">
        <v>0.64</v>
      </c>
      <c r="F358" s="12">
        <v>42579</v>
      </c>
      <c r="G358" s="19">
        <v>0.61</v>
      </c>
      <c r="H358" s="18">
        <f t="shared" si="75"/>
        <v>-0.77737226277372262</v>
      </c>
      <c r="I358" s="74">
        <f>(G358-D358)/(D358-E358)</f>
        <v>-1.0142857142857145</v>
      </c>
    </row>
    <row r="359" spans="2:9" x14ac:dyDescent="0.25">
      <c r="B359" s="10">
        <v>42592</v>
      </c>
      <c r="C359" s="13" t="s">
        <v>464</v>
      </c>
      <c r="D359" s="16">
        <v>1.47</v>
      </c>
      <c r="E359" s="16">
        <v>0.72</v>
      </c>
      <c r="F359" s="12">
        <v>42593</v>
      </c>
      <c r="G359" s="19">
        <v>1.27</v>
      </c>
      <c r="H359" s="18">
        <f>(G359/D359-1)</f>
        <v>-0.13605442176870741</v>
      </c>
      <c r="I359" s="74">
        <f t="shared" ref="I359:I367" si="77">(G359-D359)/(D359-E359)</f>
        <v>-0.26666666666666661</v>
      </c>
    </row>
    <row r="360" spans="2:9" x14ac:dyDescent="0.25">
      <c r="B360" s="10">
        <v>42594</v>
      </c>
      <c r="C360" s="13" t="s">
        <v>467</v>
      </c>
      <c r="D360" s="16">
        <v>5.66</v>
      </c>
      <c r="E360" s="16">
        <v>2.64</v>
      </c>
      <c r="F360" s="12">
        <v>42598</v>
      </c>
      <c r="G360" s="19">
        <v>4.03</v>
      </c>
      <c r="H360" s="18">
        <f>(G360/D360-1)</f>
        <v>-0.28798586572438156</v>
      </c>
      <c r="I360" s="74">
        <f t="shared" si="77"/>
        <v>-0.53973509933774833</v>
      </c>
    </row>
    <row r="361" spans="2:9" x14ac:dyDescent="0.25">
      <c r="B361" s="10">
        <v>42601</v>
      </c>
      <c r="C361" s="13" t="s">
        <v>479</v>
      </c>
      <c r="D361" s="16">
        <v>1.54</v>
      </c>
      <c r="E361" s="16">
        <v>0.69</v>
      </c>
      <c r="F361" s="12">
        <v>42604</v>
      </c>
      <c r="G361" s="19">
        <v>1.86</v>
      </c>
      <c r="H361" s="18">
        <f>(G361/D361-1)</f>
        <v>0.20779220779220786</v>
      </c>
      <c r="I361" s="74">
        <f t="shared" si="77"/>
        <v>0.37647058823529417</v>
      </c>
    </row>
    <row r="362" spans="2:9" s="65" customFormat="1" x14ac:dyDescent="0.25">
      <c r="B362" s="10">
        <v>42613</v>
      </c>
      <c r="C362" s="13" t="s">
        <v>506</v>
      </c>
      <c r="D362" s="16">
        <v>4.4400000000000004</v>
      </c>
      <c r="E362" s="16">
        <v>3.29</v>
      </c>
      <c r="F362" s="12">
        <v>42615</v>
      </c>
      <c r="G362" s="19">
        <v>3.24</v>
      </c>
      <c r="H362" s="18">
        <f t="shared" ref="H362:H363" si="78">(G362/D362-1)</f>
        <v>-0.27027027027027029</v>
      </c>
      <c r="I362" s="74">
        <f t="shared" si="77"/>
        <v>-1.043478260869565</v>
      </c>
    </row>
    <row r="363" spans="2:9" x14ac:dyDescent="0.25">
      <c r="B363" s="10">
        <v>42643</v>
      </c>
      <c r="C363" s="13" t="s">
        <v>548</v>
      </c>
      <c r="D363" s="16">
        <v>4.9000000000000004</v>
      </c>
      <c r="E363" s="16">
        <v>1.94</v>
      </c>
      <c r="F363" s="12">
        <v>42647</v>
      </c>
      <c r="G363" s="19">
        <v>7.72</v>
      </c>
      <c r="H363" s="18">
        <f t="shared" si="78"/>
        <v>0.57551020408163245</v>
      </c>
      <c r="I363" s="74">
        <f t="shared" si="77"/>
        <v>0.95270270270270241</v>
      </c>
    </row>
    <row r="364" spans="2:9" x14ac:dyDescent="0.25">
      <c r="B364" s="10">
        <v>42655</v>
      </c>
      <c r="C364" s="13" t="s">
        <v>569</v>
      </c>
      <c r="D364" s="16">
        <v>0.79</v>
      </c>
      <c r="E364" s="16">
        <v>0.38</v>
      </c>
      <c r="F364" s="12">
        <v>42656</v>
      </c>
      <c r="G364" s="19">
        <v>0.77</v>
      </c>
      <c r="H364" s="18">
        <f>(G364/D364-1)</f>
        <v>-2.5316455696202556E-2</v>
      </c>
      <c r="I364" s="74">
        <f t="shared" si="77"/>
        <v>-4.8780487804878085E-2</v>
      </c>
    </row>
    <row r="365" spans="2:9" x14ac:dyDescent="0.25">
      <c r="B365" s="10">
        <v>42660</v>
      </c>
      <c r="C365" s="13" t="s">
        <v>580</v>
      </c>
      <c r="D365" s="16">
        <v>4.33</v>
      </c>
      <c r="E365" s="16">
        <v>2.2000000000000002</v>
      </c>
      <c r="F365" s="12">
        <v>42663</v>
      </c>
      <c r="G365" s="19">
        <v>5.61</v>
      </c>
      <c r="H365" s="18">
        <f>(G365/D365-1)</f>
        <v>0.29561200923787534</v>
      </c>
      <c r="I365" s="74">
        <f t="shared" si="77"/>
        <v>0.60093896713615036</v>
      </c>
    </row>
    <row r="366" spans="2:9" x14ac:dyDescent="0.25">
      <c r="B366" s="10">
        <v>42668</v>
      </c>
      <c r="C366" s="13" t="s">
        <v>592</v>
      </c>
      <c r="D366" s="16">
        <v>1.19</v>
      </c>
      <c r="E366" s="16">
        <v>0.59</v>
      </c>
      <c r="F366" s="12">
        <v>42676</v>
      </c>
      <c r="G366" s="19">
        <v>1.77</v>
      </c>
      <c r="H366" s="18">
        <f>(G366/D366-1)</f>
        <v>0.48739495798319332</v>
      </c>
      <c r="I366" s="74">
        <f t="shared" si="77"/>
        <v>0.96666666666666679</v>
      </c>
    </row>
    <row r="367" spans="2:9" x14ac:dyDescent="0.25">
      <c r="B367" s="10">
        <v>42681</v>
      </c>
      <c r="C367" s="13" t="s">
        <v>610</v>
      </c>
      <c r="D367" s="16">
        <v>1.84</v>
      </c>
      <c r="E367" s="16">
        <v>1.03</v>
      </c>
      <c r="F367" s="12">
        <v>42683</v>
      </c>
      <c r="G367" s="19">
        <v>2.34</v>
      </c>
      <c r="H367" s="18">
        <f>(G367/D367-1)</f>
        <v>0.27173913043478248</v>
      </c>
      <c r="I367" s="74">
        <f t="shared" si="77"/>
        <v>0.61728395061728358</v>
      </c>
    </row>
    <row r="368" spans="2:9" x14ac:dyDescent="0.25">
      <c r="B368" s="10">
        <v>42683</v>
      </c>
      <c r="C368" s="13" t="s">
        <v>615</v>
      </c>
      <c r="D368" s="16">
        <v>7.57</v>
      </c>
      <c r="E368" s="16">
        <v>4.0599999999999996</v>
      </c>
      <c r="F368" s="12">
        <v>42688</v>
      </c>
      <c r="G368" s="19">
        <v>15.11</v>
      </c>
      <c r="H368" s="18">
        <f t="shared" ref="H368:H369" si="79">(G368/D368-1)</f>
        <v>0.99603698811096408</v>
      </c>
      <c r="I368" s="74">
        <f>(G368-D368)/(D368-E368)</f>
        <v>2.1481481481481475</v>
      </c>
    </row>
    <row r="369" spans="2:9" x14ac:dyDescent="0.25">
      <c r="B369" s="10">
        <v>42691</v>
      </c>
      <c r="C369" s="13" t="s">
        <v>636</v>
      </c>
      <c r="D369" s="16">
        <v>3.49</v>
      </c>
      <c r="E369" s="16">
        <v>2.0099999999999998</v>
      </c>
      <c r="F369" s="12">
        <v>42691</v>
      </c>
      <c r="G369" s="19">
        <v>2.95</v>
      </c>
      <c r="H369" s="18">
        <f t="shared" si="79"/>
        <v>-0.1547277936962751</v>
      </c>
      <c r="I369" s="74">
        <f>(G369-D369)/(D369-E369)</f>
        <v>-0.3648648648648648</v>
      </c>
    </row>
    <row r="370" spans="2:9" x14ac:dyDescent="0.25">
      <c r="B370" s="10">
        <v>42698</v>
      </c>
      <c r="C370" s="13" t="s">
        <v>654</v>
      </c>
      <c r="D370" s="16">
        <v>1.38</v>
      </c>
      <c r="E370" s="16">
        <v>0.64</v>
      </c>
      <c r="F370" s="12">
        <v>42702</v>
      </c>
      <c r="G370" s="19">
        <v>1.79</v>
      </c>
      <c r="H370" s="18">
        <v>1.7899999999999999E-2</v>
      </c>
      <c r="I370" s="74">
        <f t="shared" ref="I370" si="80">(G370-D370)/(D370-E370)</f>
        <v>0.55405405405405439</v>
      </c>
    </row>
    <row r="371" spans="2:9" x14ac:dyDescent="0.25">
      <c r="B371" s="10" t="s">
        <v>670</v>
      </c>
      <c r="C371" s="13" t="s">
        <v>672</v>
      </c>
      <c r="D371" s="16">
        <v>3.4550000000000001</v>
      </c>
      <c r="E371" s="16">
        <v>0.97</v>
      </c>
      <c r="F371" s="12">
        <v>42713</v>
      </c>
      <c r="G371" s="19">
        <v>2.09</v>
      </c>
      <c r="H371" s="18">
        <v>1.7899999999999999E-2</v>
      </c>
      <c r="I371" s="74">
        <f>(G371-D371)/(D371-E371)</f>
        <v>-0.54929577464788737</v>
      </c>
    </row>
    <row r="372" spans="2:9" x14ac:dyDescent="0.25">
      <c r="B372" s="10">
        <v>42705</v>
      </c>
      <c r="C372" s="13" t="s">
        <v>655</v>
      </c>
      <c r="D372" s="16">
        <v>0.8</v>
      </c>
      <c r="E372" s="16">
        <v>0.33</v>
      </c>
      <c r="F372" s="12">
        <v>42716</v>
      </c>
      <c r="G372" s="19">
        <v>0.9</v>
      </c>
      <c r="H372" s="18">
        <f t="shared" ref="H372:H373" si="81">(G372/D372-1)</f>
        <v>0.125</v>
      </c>
      <c r="I372" s="74">
        <f t="shared" ref="I372" si="82">(G372-D372)/(D372-E372)</f>
        <v>0.21276595744680846</v>
      </c>
    </row>
    <row r="373" spans="2:9" x14ac:dyDescent="0.25">
      <c r="B373" s="10" t="s">
        <v>681</v>
      </c>
      <c r="C373" s="13" t="s">
        <v>682</v>
      </c>
      <c r="D373" s="16">
        <v>0.98</v>
      </c>
      <c r="E373" s="16">
        <v>0.25</v>
      </c>
      <c r="F373" s="12">
        <v>42719</v>
      </c>
      <c r="G373" s="19">
        <v>0.24</v>
      </c>
      <c r="H373" s="18">
        <f t="shared" si="81"/>
        <v>-0.75510204081632648</v>
      </c>
      <c r="I373" s="74">
        <f>(G373-D373)/(D373-E373)</f>
        <v>-1.0136986301369864</v>
      </c>
    </row>
    <row r="374" spans="2:9" x14ac:dyDescent="0.25">
      <c r="B374" s="10" t="s">
        <v>1</v>
      </c>
      <c r="C374" s="13" t="s">
        <v>1</v>
      </c>
      <c r="D374" s="16" t="s">
        <v>1</v>
      </c>
      <c r="E374" s="16" t="s">
        <v>1</v>
      </c>
      <c r="F374" s="12" t="s">
        <v>1</v>
      </c>
      <c r="G374" s="19" t="s">
        <v>1</v>
      </c>
      <c r="H374" s="18" t="s">
        <v>1</v>
      </c>
      <c r="I374" s="74" t="s">
        <v>1</v>
      </c>
    </row>
    <row r="375" spans="2:9" x14ac:dyDescent="0.25">
      <c r="B375" s="10"/>
      <c r="C375" s="22" t="s">
        <v>39</v>
      </c>
      <c r="D375" s="13"/>
      <c r="E375" s="13"/>
      <c r="F375" s="23" t="s">
        <v>1</v>
      </c>
      <c r="G375" s="70" t="s">
        <v>12</v>
      </c>
      <c r="H375" s="71" t="s">
        <v>10</v>
      </c>
      <c r="I375" s="78">
        <f>SUM(I335:I374)</f>
        <v>4.4464406758389785</v>
      </c>
    </row>
    <row r="376" spans="2:9" x14ac:dyDescent="0.25">
      <c r="B376" s="10"/>
      <c r="C376" s="22"/>
      <c r="D376" s="13"/>
      <c r="E376" s="13"/>
      <c r="F376" s="23"/>
      <c r="G376" s="70"/>
      <c r="H376" s="71"/>
      <c r="I376" s="68"/>
    </row>
    <row r="377" spans="2:9" ht="15.75" thickBot="1" x14ac:dyDescent="0.3">
      <c r="B377" s="27"/>
      <c r="C377" s="29" t="s">
        <v>1</v>
      </c>
      <c r="D377" s="29"/>
      <c r="E377" s="29"/>
      <c r="F377" s="45"/>
      <c r="G377" s="29"/>
      <c r="H377" s="72" t="s">
        <v>1</v>
      </c>
      <c r="I377" s="33"/>
    </row>
    <row r="378" spans="2:9" x14ac:dyDescent="0.25">
      <c r="B378" s="5"/>
      <c r="C378" s="58"/>
      <c r="D378" s="6"/>
      <c r="E378" s="6"/>
      <c r="F378" s="7"/>
      <c r="G378" s="8"/>
      <c r="H378" s="8"/>
      <c r="I378" s="9"/>
    </row>
    <row r="379" spans="2:9" x14ac:dyDescent="0.25">
      <c r="B379" s="10"/>
      <c r="C379" s="69" t="s">
        <v>24</v>
      </c>
      <c r="D379" s="13"/>
      <c r="E379" s="13"/>
      <c r="F379" s="23"/>
      <c r="G379" s="11"/>
      <c r="H379" s="24"/>
      <c r="I379" s="14"/>
    </row>
    <row r="380" spans="2:9" x14ac:dyDescent="0.25">
      <c r="B380" s="60" t="s">
        <v>2</v>
      </c>
      <c r="C380" s="61" t="s">
        <v>3</v>
      </c>
      <c r="D380" s="61" t="s">
        <v>2</v>
      </c>
      <c r="E380" s="61" t="s">
        <v>18</v>
      </c>
      <c r="F380" s="62" t="s">
        <v>4</v>
      </c>
      <c r="G380" s="61" t="s">
        <v>4</v>
      </c>
      <c r="H380" s="61" t="s">
        <v>5</v>
      </c>
      <c r="I380" s="63" t="s">
        <v>5</v>
      </c>
    </row>
    <row r="381" spans="2:9" x14ac:dyDescent="0.25">
      <c r="B381" s="60" t="s">
        <v>6</v>
      </c>
      <c r="C381" s="64"/>
      <c r="D381" s="61" t="s">
        <v>7</v>
      </c>
      <c r="E381" s="61" t="s">
        <v>19</v>
      </c>
      <c r="F381" s="62" t="s">
        <v>6</v>
      </c>
      <c r="G381" s="61" t="s">
        <v>8</v>
      </c>
      <c r="H381" s="61" t="s">
        <v>11</v>
      </c>
      <c r="I381" s="63" t="s">
        <v>20</v>
      </c>
    </row>
    <row r="382" spans="2:9" x14ac:dyDescent="0.25">
      <c r="B382" s="60"/>
      <c r="C382" s="61" t="s">
        <v>27</v>
      </c>
      <c r="D382" s="61"/>
      <c r="E382" s="61"/>
      <c r="F382" s="62"/>
      <c r="G382" s="61"/>
      <c r="H382" s="61"/>
      <c r="I382" s="63"/>
    </row>
    <row r="383" spans="2:9" x14ac:dyDescent="0.25">
      <c r="B383" s="60"/>
      <c r="C383" s="61" t="s">
        <v>1</v>
      </c>
      <c r="D383" s="61"/>
      <c r="E383" s="61"/>
      <c r="F383" s="62"/>
      <c r="G383" s="61"/>
      <c r="H383" s="61"/>
      <c r="I383" s="63"/>
    </row>
    <row r="384" spans="2:9" x14ac:dyDescent="0.25">
      <c r="B384" s="10">
        <v>42382</v>
      </c>
      <c r="C384" s="13" t="s">
        <v>71</v>
      </c>
      <c r="D384" s="16">
        <v>4.25</v>
      </c>
      <c r="E384" s="16">
        <v>2.5499999999999998</v>
      </c>
      <c r="F384" s="12">
        <v>42384</v>
      </c>
      <c r="G384" s="19">
        <v>2.48</v>
      </c>
      <c r="H384" s="18">
        <f>(G384/D384-1)</f>
        <v>-0.41647058823529415</v>
      </c>
      <c r="I384" s="74">
        <f t="shared" ref="I384:I392" si="83">(G384-D384)/(D384-E384)</f>
        <v>-1.0411764705882351</v>
      </c>
    </row>
    <row r="385" spans="2:9" x14ac:dyDescent="0.25">
      <c r="B385" s="10">
        <v>42394</v>
      </c>
      <c r="C385" s="13" t="s">
        <v>88</v>
      </c>
      <c r="D385" s="16">
        <v>7.36</v>
      </c>
      <c r="E385" s="16">
        <v>2.79</v>
      </c>
      <c r="F385" s="12">
        <v>42395</v>
      </c>
      <c r="G385" s="19">
        <v>9.34</v>
      </c>
      <c r="H385" s="18">
        <f>(G385/D385-1)</f>
        <v>0.26902173913043481</v>
      </c>
      <c r="I385" s="74">
        <f t="shared" si="83"/>
        <v>0.43326039387308524</v>
      </c>
    </row>
    <row r="386" spans="2:9" x14ac:dyDescent="0.25">
      <c r="B386" s="10">
        <v>42437</v>
      </c>
      <c r="C386" s="13" t="s">
        <v>188</v>
      </c>
      <c r="D386" s="16">
        <v>0.37</v>
      </c>
      <c r="E386" s="16">
        <v>0.18</v>
      </c>
      <c r="F386" s="12">
        <v>42440</v>
      </c>
      <c r="G386" s="19">
        <v>0.45</v>
      </c>
      <c r="H386" s="18">
        <f t="shared" ref="H386" si="84">(G386/D386-1)</f>
        <v>0.21621621621621623</v>
      </c>
      <c r="I386" s="74">
        <f t="shared" si="83"/>
        <v>0.42105263157894746</v>
      </c>
    </row>
    <row r="387" spans="2:9" x14ac:dyDescent="0.25">
      <c r="B387" s="10">
        <v>42480</v>
      </c>
      <c r="C387" s="13" t="s">
        <v>266</v>
      </c>
      <c r="D387" s="16">
        <v>4.9000000000000004</v>
      </c>
      <c r="E387" s="16">
        <v>2.1</v>
      </c>
      <c r="F387" s="12">
        <v>42481</v>
      </c>
      <c r="G387" s="19">
        <v>7.58</v>
      </c>
      <c r="H387" s="18">
        <f>(G387/D387-1)</f>
        <v>0.54693877551020398</v>
      </c>
      <c r="I387" s="74">
        <f t="shared" si="83"/>
        <v>0.95714285714285696</v>
      </c>
    </row>
    <row r="388" spans="2:9" x14ac:dyDescent="0.25">
      <c r="B388" s="10">
        <v>42548</v>
      </c>
      <c r="C388" s="13" t="s">
        <v>369</v>
      </c>
      <c r="D388" s="16">
        <v>5.26</v>
      </c>
      <c r="E388" s="16">
        <v>1.93</v>
      </c>
      <c r="F388" s="12">
        <v>42550</v>
      </c>
      <c r="G388" s="19">
        <v>5.76</v>
      </c>
      <c r="H388" s="18">
        <f>(G388/D388-1)</f>
        <v>9.5057034220532355E-2</v>
      </c>
      <c r="I388" s="74">
        <f t="shared" si="83"/>
        <v>0.15015015015015015</v>
      </c>
    </row>
    <row r="389" spans="2:9" x14ac:dyDescent="0.25">
      <c r="B389" s="10">
        <v>42558</v>
      </c>
      <c r="C389" s="13" t="s">
        <v>394</v>
      </c>
      <c r="D389" s="16">
        <v>3.67</v>
      </c>
      <c r="E389" s="16">
        <v>0.96</v>
      </c>
      <c r="F389" s="12">
        <v>42559</v>
      </c>
      <c r="G389" s="19">
        <v>1.76</v>
      </c>
      <c r="H389" s="18">
        <f>(G389/D389-1)</f>
        <v>-0.52043596730245234</v>
      </c>
      <c r="I389" s="74">
        <f t="shared" si="83"/>
        <v>-0.70479704797047971</v>
      </c>
    </row>
    <row r="390" spans="2:9" x14ac:dyDescent="0.25">
      <c r="B390" s="10">
        <v>42605</v>
      </c>
      <c r="C390" s="13" t="s">
        <v>486</v>
      </c>
      <c r="D390" s="16">
        <v>3.07</v>
      </c>
      <c r="E390" s="16">
        <v>1.68</v>
      </c>
      <c r="F390" s="12">
        <v>42606</v>
      </c>
      <c r="G390" s="19">
        <v>2.69</v>
      </c>
      <c r="H390" s="18">
        <f>(G390/D390-1)</f>
        <v>-0.12377850162866444</v>
      </c>
      <c r="I390" s="74">
        <f t="shared" si="83"/>
        <v>-0.27338129496402874</v>
      </c>
    </row>
    <row r="391" spans="2:9" x14ac:dyDescent="0.25">
      <c r="B391" s="10">
        <v>42640</v>
      </c>
      <c r="C391" s="13" t="s">
        <v>534</v>
      </c>
      <c r="D391" s="16">
        <v>6.51</v>
      </c>
      <c r="E391" s="16">
        <v>3.19</v>
      </c>
      <c r="F391" s="12">
        <v>42647</v>
      </c>
      <c r="G391" s="19">
        <v>8.91</v>
      </c>
      <c r="H391" s="18">
        <f t="shared" ref="H391" si="85">(G391/D391-1)</f>
        <v>0.36866359447004604</v>
      </c>
      <c r="I391" s="74">
        <f t="shared" si="83"/>
        <v>0.72289156626506035</v>
      </c>
    </row>
    <row r="392" spans="2:9" x14ac:dyDescent="0.25">
      <c r="B392" s="10">
        <v>42689</v>
      </c>
      <c r="C392" s="13" t="s">
        <v>627</v>
      </c>
      <c r="D392" s="16">
        <v>5.0199999999999996</v>
      </c>
      <c r="E392" s="16">
        <v>1.84</v>
      </c>
      <c r="F392" s="12">
        <v>42690</v>
      </c>
      <c r="G392" s="19">
        <v>2.93</v>
      </c>
      <c r="H392" s="18">
        <f>(G392/D392-1)</f>
        <v>-0.41633466135458164</v>
      </c>
      <c r="I392" s="74">
        <f t="shared" si="83"/>
        <v>-0.65723270440251558</v>
      </c>
    </row>
    <row r="393" spans="2:9" x14ac:dyDescent="0.25">
      <c r="B393" s="10"/>
      <c r="C393" s="13"/>
      <c r="D393" s="19"/>
      <c r="E393" s="19"/>
      <c r="F393" s="12"/>
      <c r="G393" s="21" t="s">
        <v>1</v>
      </c>
      <c r="H393" s="18"/>
      <c r="I393" s="14"/>
    </row>
    <row r="394" spans="2:9" x14ac:dyDescent="0.25">
      <c r="B394" s="10"/>
      <c r="C394" s="22" t="s">
        <v>39</v>
      </c>
      <c r="D394" s="13"/>
      <c r="E394" s="13"/>
      <c r="F394" s="23" t="s">
        <v>1</v>
      </c>
      <c r="G394" s="70" t="s">
        <v>12</v>
      </c>
      <c r="H394" s="71" t="s">
        <v>10</v>
      </c>
      <c r="I394" s="78">
        <f>SUM(I383:I393)</f>
        <v>7.9100810848409253E-3</v>
      </c>
    </row>
    <row r="395" spans="2:9" x14ac:dyDescent="0.25">
      <c r="B395" s="10"/>
      <c r="C395" s="22"/>
      <c r="D395" s="13"/>
      <c r="E395" s="13"/>
      <c r="F395" s="23"/>
      <c r="G395" s="70"/>
      <c r="H395" s="71"/>
      <c r="I395" s="68"/>
    </row>
    <row r="396" spans="2:9" ht="15.75" thickBot="1" x14ac:dyDescent="0.3">
      <c r="B396" s="27"/>
      <c r="C396" s="29" t="s">
        <v>1</v>
      </c>
      <c r="D396" s="29"/>
      <c r="E396" s="29"/>
      <c r="F396" s="45"/>
      <c r="G396" s="29"/>
      <c r="H396" s="72" t="s">
        <v>1</v>
      </c>
      <c r="I396" s="33"/>
    </row>
    <row r="397" spans="2:9" x14ac:dyDescent="0.25">
      <c r="B397" s="5"/>
      <c r="C397" s="58"/>
      <c r="D397" s="6"/>
      <c r="E397" s="6"/>
      <c r="F397" s="7"/>
      <c r="G397" s="8"/>
      <c r="H397" s="8"/>
      <c r="I397" s="9"/>
    </row>
    <row r="398" spans="2:9" x14ac:dyDescent="0.25">
      <c r="B398" s="10"/>
      <c r="C398" s="69" t="s">
        <v>25</v>
      </c>
      <c r="D398" s="13"/>
      <c r="E398" s="13"/>
      <c r="F398" s="23"/>
      <c r="G398" s="11"/>
      <c r="H398" s="24"/>
      <c r="I398" s="14"/>
    </row>
    <row r="399" spans="2:9" x14ac:dyDescent="0.25">
      <c r="B399" s="60" t="s">
        <v>2</v>
      </c>
      <c r="C399" s="61" t="s">
        <v>3</v>
      </c>
      <c r="D399" s="61" t="s">
        <v>2</v>
      </c>
      <c r="E399" s="61" t="s">
        <v>18</v>
      </c>
      <c r="F399" s="62" t="s">
        <v>4</v>
      </c>
      <c r="G399" s="61" t="s">
        <v>4</v>
      </c>
      <c r="H399" s="61" t="s">
        <v>5</v>
      </c>
      <c r="I399" s="63" t="s">
        <v>5</v>
      </c>
    </row>
    <row r="400" spans="2:9" x14ac:dyDescent="0.25">
      <c r="B400" s="60" t="s">
        <v>6</v>
      </c>
      <c r="C400" s="64"/>
      <c r="D400" s="61" t="s">
        <v>7</v>
      </c>
      <c r="E400" s="61" t="s">
        <v>19</v>
      </c>
      <c r="F400" s="62" t="s">
        <v>6</v>
      </c>
      <c r="G400" s="61" t="s">
        <v>8</v>
      </c>
      <c r="H400" s="61" t="s">
        <v>11</v>
      </c>
      <c r="I400" s="63" t="s">
        <v>20</v>
      </c>
    </row>
    <row r="401" spans="2:9" x14ac:dyDescent="0.25">
      <c r="B401" s="60"/>
      <c r="C401" s="61" t="s">
        <v>27</v>
      </c>
      <c r="D401" s="61"/>
      <c r="E401" s="61"/>
      <c r="F401" s="62"/>
      <c r="G401" s="61"/>
      <c r="H401" s="61"/>
      <c r="I401" s="63"/>
    </row>
    <row r="402" spans="2:9" x14ac:dyDescent="0.25">
      <c r="B402" s="60"/>
      <c r="C402" s="61" t="s">
        <v>1</v>
      </c>
      <c r="D402" s="61"/>
      <c r="E402" s="61"/>
      <c r="F402" s="62"/>
      <c r="G402" s="61"/>
      <c r="H402" s="61"/>
      <c r="I402" s="63"/>
    </row>
    <row r="403" spans="2:9" x14ac:dyDescent="0.25">
      <c r="B403" s="10">
        <v>42374</v>
      </c>
      <c r="C403" s="13" t="s">
        <v>50</v>
      </c>
      <c r="D403" s="16">
        <v>1.01</v>
      </c>
      <c r="E403" s="16">
        <v>0.65</v>
      </c>
      <c r="F403" s="12">
        <v>42376</v>
      </c>
      <c r="G403" s="19">
        <v>0.75</v>
      </c>
      <c r="H403" s="18">
        <f t="shared" ref="H403:H411" si="86">(G403/D403-1)</f>
        <v>-0.25742574257425743</v>
      </c>
      <c r="I403" s="74">
        <f t="shared" ref="I403" si="87">(G403-D403)/(D403-E403)</f>
        <v>-0.72222222222222232</v>
      </c>
    </row>
    <row r="404" spans="2:9" x14ac:dyDescent="0.25">
      <c r="B404" s="10">
        <v>42380</v>
      </c>
      <c r="C404" s="13" t="s">
        <v>130</v>
      </c>
      <c r="D404" s="16">
        <v>0.5</v>
      </c>
      <c r="E404" s="16">
        <v>0.22</v>
      </c>
      <c r="F404" s="12">
        <v>42381</v>
      </c>
      <c r="G404" s="19">
        <v>0.73</v>
      </c>
      <c r="H404" s="18">
        <f t="shared" si="86"/>
        <v>0.45999999999999996</v>
      </c>
      <c r="I404" s="74">
        <f>(G404-D404)/(D404-E404)/2</f>
        <v>0.41071428571428564</v>
      </c>
    </row>
    <row r="405" spans="2:9" x14ac:dyDescent="0.25">
      <c r="B405" s="10">
        <v>42377</v>
      </c>
      <c r="C405" s="13" t="s">
        <v>131</v>
      </c>
      <c r="D405" s="16">
        <v>1.89</v>
      </c>
      <c r="E405" s="16">
        <v>1.1599999999999999</v>
      </c>
      <c r="F405" s="12">
        <v>42382</v>
      </c>
      <c r="G405" s="19">
        <v>2.0299999999999998</v>
      </c>
      <c r="H405" s="18">
        <f t="shared" si="86"/>
        <v>7.4074074074073959E-2</v>
      </c>
      <c r="I405" s="74">
        <f t="shared" ref="I405:I409" si="88">(G405-D405)/(D405-E405)</f>
        <v>0.1917808219178081</v>
      </c>
    </row>
    <row r="406" spans="2:9" x14ac:dyDescent="0.25">
      <c r="B406" s="10">
        <v>42383</v>
      </c>
      <c r="C406" s="13" t="s">
        <v>132</v>
      </c>
      <c r="D406" s="16">
        <v>0.7</v>
      </c>
      <c r="E406" s="16">
        <v>0.39</v>
      </c>
      <c r="F406" s="12">
        <v>42384</v>
      </c>
      <c r="G406" s="19">
        <v>0.64</v>
      </c>
      <c r="H406" s="18">
        <f t="shared" si="86"/>
        <v>-8.5714285714285632E-2</v>
      </c>
      <c r="I406" s="74">
        <f t="shared" si="88"/>
        <v>-0.19354838709677405</v>
      </c>
    </row>
    <row r="407" spans="2:9" x14ac:dyDescent="0.25">
      <c r="B407" s="10">
        <v>42383</v>
      </c>
      <c r="C407" s="13" t="s">
        <v>75</v>
      </c>
      <c r="D407" s="16">
        <v>2.13</v>
      </c>
      <c r="E407" s="16">
        <v>1.26</v>
      </c>
      <c r="F407" s="12">
        <v>42388</v>
      </c>
      <c r="G407" s="19">
        <v>2.6</v>
      </c>
      <c r="H407" s="18">
        <f t="shared" si="86"/>
        <v>0.22065727699530524</v>
      </c>
      <c r="I407" s="74">
        <f t="shared" si="88"/>
        <v>0.5402298850574716</v>
      </c>
    </row>
    <row r="408" spans="2:9" x14ac:dyDescent="0.25">
      <c r="B408" s="10">
        <v>42388</v>
      </c>
      <c r="C408" s="13" t="s">
        <v>128</v>
      </c>
      <c r="D408" s="16">
        <v>0.54</v>
      </c>
      <c r="E408" s="16">
        <v>0.24</v>
      </c>
      <c r="F408" s="12">
        <v>42390</v>
      </c>
      <c r="G408" s="19">
        <v>0.46</v>
      </c>
      <c r="H408" s="18">
        <f t="shared" si="86"/>
        <v>-0.14814814814814814</v>
      </c>
      <c r="I408" s="74">
        <f t="shared" si="88"/>
        <v>-0.26666666666666666</v>
      </c>
    </row>
    <row r="409" spans="2:9" x14ac:dyDescent="0.25">
      <c r="B409" s="10">
        <v>42396</v>
      </c>
      <c r="C409" s="13" t="s">
        <v>129</v>
      </c>
      <c r="D409" s="16">
        <v>2.56</v>
      </c>
      <c r="E409" s="16">
        <v>1.1399999999999999</v>
      </c>
      <c r="F409" s="12">
        <v>42398</v>
      </c>
      <c r="G409" s="19">
        <v>2.61</v>
      </c>
      <c r="H409" s="18">
        <f t="shared" si="86"/>
        <v>1.953125E-2</v>
      </c>
      <c r="I409" s="74">
        <f t="shared" si="88"/>
        <v>3.5211267605633673E-2</v>
      </c>
    </row>
    <row r="410" spans="2:9" x14ac:dyDescent="0.25">
      <c r="B410" s="10">
        <v>42401</v>
      </c>
      <c r="C410" s="13" t="s">
        <v>98</v>
      </c>
      <c r="D410" s="114">
        <v>1.22</v>
      </c>
      <c r="E410" s="16">
        <v>0.56000000000000005</v>
      </c>
      <c r="F410" s="12">
        <v>42402</v>
      </c>
      <c r="G410" s="19">
        <v>1.88</v>
      </c>
      <c r="H410" s="18">
        <f t="shared" si="86"/>
        <v>0.54098360655737698</v>
      </c>
      <c r="I410" s="74">
        <f>(G410-D410)/(D410-E410)/2</f>
        <v>0.5</v>
      </c>
    </row>
    <row r="411" spans="2:9" x14ac:dyDescent="0.25">
      <c r="B411" s="10">
        <v>42402</v>
      </c>
      <c r="C411" s="13" t="s">
        <v>104</v>
      </c>
      <c r="D411" s="16">
        <v>0.54</v>
      </c>
      <c r="E411" s="16">
        <v>0.23</v>
      </c>
      <c r="F411" s="12">
        <v>42403</v>
      </c>
      <c r="G411" s="19">
        <v>0.41</v>
      </c>
      <c r="H411" s="18">
        <f t="shared" si="86"/>
        <v>-0.24074074074074081</v>
      </c>
      <c r="I411" s="74">
        <f>(G411-D411)/(D411-E411)</f>
        <v>-0.41935483870967755</v>
      </c>
    </row>
    <row r="412" spans="2:9" x14ac:dyDescent="0.25">
      <c r="B412" s="10">
        <v>42404</v>
      </c>
      <c r="C412" s="13" t="s">
        <v>108</v>
      </c>
      <c r="D412" s="16">
        <v>1.17</v>
      </c>
      <c r="E412" s="16">
        <v>0.48</v>
      </c>
      <c r="F412" s="12">
        <v>42404</v>
      </c>
      <c r="G412" s="19">
        <v>0.79</v>
      </c>
      <c r="H412" s="18">
        <f>(G412/D412-1)</f>
        <v>-0.32478632478632474</v>
      </c>
      <c r="I412" s="74">
        <f t="shared" ref="I412:I413" si="89">(G412-D412)/(D412-E412)</f>
        <v>-0.55072463768115931</v>
      </c>
    </row>
    <row r="413" spans="2:9" x14ac:dyDescent="0.25">
      <c r="B413" s="10">
        <v>42410</v>
      </c>
      <c r="C413" s="13" t="s">
        <v>143</v>
      </c>
      <c r="D413" s="16">
        <v>2.34</v>
      </c>
      <c r="E413" s="16">
        <v>1.46</v>
      </c>
      <c r="F413" s="12">
        <v>42410</v>
      </c>
      <c r="G413" s="19">
        <v>3.65</v>
      </c>
      <c r="H413" s="18">
        <f t="shared" ref="H413:H416" si="90">(G413/D413-1)</f>
        <v>0.55982905982905984</v>
      </c>
      <c r="I413" s="74">
        <f t="shared" si="89"/>
        <v>1.488636363636364</v>
      </c>
    </row>
    <row r="414" spans="2:9" x14ac:dyDescent="0.25">
      <c r="B414" s="10">
        <v>42426</v>
      </c>
      <c r="C414" s="13" t="s">
        <v>177</v>
      </c>
      <c r="D414" s="16">
        <v>1.08</v>
      </c>
      <c r="E414" s="16">
        <v>0.38</v>
      </c>
      <c r="F414" s="12">
        <v>42430</v>
      </c>
      <c r="G414" s="19">
        <v>0.83</v>
      </c>
      <c r="H414" s="18">
        <f t="shared" si="90"/>
        <v>-0.23148148148148162</v>
      </c>
      <c r="I414" s="74">
        <f>(G414-D414)/(D414-E414)</f>
        <v>-0.35714285714285726</v>
      </c>
    </row>
    <row r="415" spans="2:9" x14ac:dyDescent="0.25">
      <c r="B415" s="10">
        <v>42446</v>
      </c>
      <c r="C415" s="13" t="s">
        <v>206</v>
      </c>
      <c r="D415" s="16">
        <v>1.01</v>
      </c>
      <c r="E415" s="16">
        <v>0.61</v>
      </c>
      <c r="F415" s="12">
        <v>42450</v>
      </c>
      <c r="G415" s="19">
        <v>0.85</v>
      </c>
      <c r="H415" s="18">
        <f t="shared" si="90"/>
        <v>-0.15841584158415845</v>
      </c>
      <c r="I415" s="74">
        <f t="shared" ref="I415:I419" si="91">(G415-D415)/(D415-E415)</f>
        <v>-0.40000000000000008</v>
      </c>
    </row>
    <row r="416" spans="2:9" x14ac:dyDescent="0.25">
      <c r="B416" s="10">
        <v>42458</v>
      </c>
      <c r="C416" s="13" t="s">
        <v>225</v>
      </c>
      <c r="D416" s="16">
        <v>1.47</v>
      </c>
      <c r="E416" s="16">
        <v>0.85</v>
      </c>
      <c r="F416" s="12">
        <v>42458</v>
      </c>
      <c r="G416" s="19">
        <v>1.58</v>
      </c>
      <c r="H416" s="18">
        <f t="shared" si="90"/>
        <v>7.4829931972789199E-2</v>
      </c>
      <c r="I416" s="74">
        <f t="shared" si="91"/>
        <v>0.17741935483870983</v>
      </c>
    </row>
    <row r="417" spans="2:10" x14ac:dyDescent="0.25">
      <c r="B417" s="10">
        <v>42466</v>
      </c>
      <c r="C417" s="13" t="s">
        <v>243</v>
      </c>
      <c r="D417" s="16">
        <v>0.69</v>
      </c>
      <c r="E417" s="16">
        <v>0.37</v>
      </c>
      <c r="F417" s="12">
        <v>42467</v>
      </c>
      <c r="G417" s="19">
        <v>0.71</v>
      </c>
      <c r="H417" s="18">
        <f>(G417/D417-1)</f>
        <v>2.898550724637694E-2</v>
      </c>
      <c r="I417" s="74">
        <f t="shared" si="91"/>
        <v>6.2500000000000069E-2</v>
      </c>
    </row>
    <row r="418" spans="2:10" x14ac:dyDescent="0.25">
      <c r="B418" s="10">
        <v>42471</v>
      </c>
      <c r="C418" s="13" t="s">
        <v>249</v>
      </c>
      <c r="D418" s="16">
        <v>1.07</v>
      </c>
      <c r="E418" s="16">
        <v>0.56000000000000005</v>
      </c>
      <c r="F418" s="12">
        <v>42472</v>
      </c>
      <c r="G418" s="19">
        <v>1.0900000000000001</v>
      </c>
      <c r="H418" s="18">
        <f t="shared" ref="H418" si="92">(G418/D418-1)</f>
        <v>1.8691588785046731E-2</v>
      </c>
      <c r="I418" s="74">
        <f t="shared" si="91"/>
        <v>3.9215686274509838E-2</v>
      </c>
    </row>
    <row r="419" spans="2:10" x14ac:dyDescent="0.25">
      <c r="B419" s="10">
        <v>42474</v>
      </c>
      <c r="C419" s="13" t="s">
        <v>258</v>
      </c>
      <c r="D419" s="16">
        <v>0.81</v>
      </c>
      <c r="E419" s="16">
        <v>0.54</v>
      </c>
      <c r="F419" s="12">
        <v>42480</v>
      </c>
      <c r="G419" s="19">
        <v>1.3</v>
      </c>
      <c r="H419" s="18">
        <f>(G419/D419-1)</f>
        <v>0.60493827160493829</v>
      </c>
      <c r="I419" s="74">
        <f t="shared" si="91"/>
        <v>1.8148148148148147</v>
      </c>
    </row>
    <row r="420" spans="2:10" x14ac:dyDescent="0.25">
      <c r="B420" s="10">
        <v>42481</v>
      </c>
      <c r="C420" s="13" t="s">
        <v>274</v>
      </c>
      <c r="D420" s="16">
        <v>0.51</v>
      </c>
      <c r="E420" s="16">
        <v>0.15</v>
      </c>
      <c r="F420" s="12">
        <v>42481</v>
      </c>
      <c r="G420" s="19">
        <v>0.56000000000000005</v>
      </c>
      <c r="H420" s="18">
        <f t="shared" ref="H420:H453" si="93">(G420/D420-1)</f>
        <v>9.8039215686274606E-2</v>
      </c>
      <c r="I420" s="74">
        <f>(G420-D420)/(D420-E420)</f>
        <v>0.13888888888888901</v>
      </c>
    </row>
    <row r="421" spans="2:10" x14ac:dyDescent="0.25">
      <c r="B421" s="10">
        <v>42479</v>
      </c>
      <c r="C421" s="13" t="s">
        <v>265</v>
      </c>
      <c r="D421" s="16">
        <v>0.41</v>
      </c>
      <c r="E421" s="16">
        <v>0.19</v>
      </c>
      <c r="F421" s="12">
        <v>42486</v>
      </c>
      <c r="G421" s="19">
        <v>0.51</v>
      </c>
      <c r="H421" s="18">
        <f t="shared" si="93"/>
        <v>0.24390243902439024</v>
      </c>
      <c r="I421" s="74">
        <f>(G421-D421)/(D421-E421)</f>
        <v>0.45454545454545475</v>
      </c>
    </row>
    <row r="422" spans="2:10" x14ac:dyDescent="0.25">
      <c r="B422" s="10">
        <v>42480</v>
      </c>
      <c r="C422" s="13" t="s">
        <v>270</v>
      </c>
      <c r="D422" s="16">
        <v>1.22</v>
      </c>
      <c r="E422" s="16">
        <v>0.52</v>
      </c>
      <c r="F422" s="12">
        <v>42489</v>
      </c>
      <c r="G422" s="19">
        <v>1.35</v>
      </c>
      <c r="H422" s="18">
        <f t="shared" si="93"/>
        <v>0.10655737704918034</v>
      </c>
      <c r="I422" s="74">
        <f t="shared" ref="I422" si="94">(G422-D422)/(D422-E422)</f>
        <v>0.18571428571428589</v>
      </c>
    </row>
    <row r="423" spans="2:10" x14ac:dyDescent="0.25">
      <c r="B423" s="10">
        <v>42482</v>
      </c>
      <c r="C423" s="13" t="s">
        <v>275</v>
      </c>
      <c r="D423" s="16">
        <v>0.55000000000000004</v>
      </c>
      <c r="E423" s="16">
        <v>0.21</v>
      </c>
      <c r="F423" s="12">
        <v>42489</v>
      </c>
      <c r="G423" s="19">
        <v>0.67</v>
      </c>
      <c r="H423" s="18">
        <f t="shared" si="93"/>
        <v>0.21818181818181825</v>
      </c>
      <c r="I423" s="74">
        <f>(G423-D423)/(D423-E423)</f>
        <v>0.35294117647058815</v>
      </c>
    </row>
    <row r="424" spans="2:10" x14ac:dyDescent="0.25">
      <c r="B424" s="10">
        <v>42514</v>
      </c>
      <c r="C424" s="13" t="s">
        <v>333</v>
      </c>
      <c r="D424" s="16">
        <v>0.85</v>
      </c>
      <c r="E424" s="16">
        <v>0.54</v>
      </c>
      <c r="F424" s="12">
        <v>42528</v>
      </c>
      <c r="G424" s="19">
        <v>1.03</v>
      </c>
      <c r="H424" s="18">
        <f t="shared" si="93"/>
        <v>0.21176470588235308</v>
      </c>
      <c r="I424" s="74">
        <f t="shared" ref="I424:I429" si="95">(G424-D424)/(D424-E424)</f>
        <v>0.58064516129032284</v>
      </c>
    </row>
    <row r="425" spans="2:10" x14ac:dyDescent="0.25">
      <c r="B425" s="10">
        <v>42548</v>
      </c>
      <c r="C425" s="13" t="s">
        <v>371</v>
      </c>
      <c r="D425" s="16">
        <v>0.64</v>
      </c>
      <c r="E425" s="16">
        <v>0.33</v>
      </c>
      <c r="F425" s="12">
        <v>42550</v>
      </c>
      <c r="G425" s="19">
        <v>0.72</v>
      </c>
      <c r="H425" s="18">
        <f t="shared" si="93"/>
        <v>0.125</v>
      </c>
      <c r="I425" s="74">
        <f t="shared" si="95"/>
        <v>0.25806451612903214</v>
      </c>
    </row>
    <row r="426" spans="2:10" x14ac:dyDescent="0.25">
      <c r="B426" s="10">
        <v>42558</v>
      </c>
      <c r="C426" s="13" t="s">
        <v>395</v>
      </c>
      <c r="D426" s="16">
        <v>0.73</v>
      </c>
      <c r="E426" s="16">
        <v>0.27</v>
      </c>
      <c r="F426" s="12">
        <v>42562</v>
      </c>
      <c r="G426" s="19">
        <v>0.42</v>
      </c>
      <c r="H426" s="18">
        <f t="shared" si="93"/>
        <v>-0.42465753424657537</v>
      </c>
      <c r="I426" s="74">
        <f t="shared" si="95"/>
        <v>-0.67391304347826086</v>
      </c>
    </row>
    <row r="427" spans="2:10" x14ac:dyDescent="0.25">
      <c r="B427" s="10">
        <v>42558</v>
      </c>
      <c r="C427" s="13" t="s">
        <v>396</v>
      </c>
      <c r="D427" s="16">
        <v>6.06</v>
      </c>
      <c r="E427" s="16">
        <v>3.12</v>
      </c>
      <c r="F427" s="12">
        <v>42565</v>
      </c>
      <c r="G427" s="19">
        <v>6.26</v>
      </c>
      <c r="H427" s="18">
        <f t="shared" si="93"/>
        <v>3.3003300330032959E-2</v>
      </c>
      <c r="I427" s="74">
        <f t="shared" si="95"/>
        <v>6.8027210884353817E-2</v>
      </c>
    </row>
    <row r="428" spans="2:10" x14ac:dyDescent="0.25">
      <c r="B428" s="10">
        <v>42562</v>
      </c>
      <c r="C428" s="13" t="s">
        <v>401</v>
      </c>
      <c r="D428" s="16">
        <v>1.58</v>
      </c>
      <c r="E428" s="16">
        <v>1.1200000000000001</v>
      </c>
      <c r="F428" s="12">
        <v>42565</v>
      </c>
      <c r="G428" s="19">
        <v>1.47</v>
      </c>
      <c r="H428" s="18">
        <f t="shared" si="93"/>
        <v>-6.9620253164557E-2</v>
      </c>
      <c r="I428" s="74">
        <f t="shared" si="95"/>
        <v>-0.23913043478260892</v>
      </c>
    </row>
    <row r="429" spans="2:10" x14ac:dyDescent="0.25">
      <c r="B429" s="10">
        <v>42566</v>
      </c>
      <c r="C429" s="13" t="s">
        <v>414</v>
      </c>
      <c r="D429" s="16">
        <v>0.92</v>
      </c>
      <c r="E429" s="16">
        <v>0.5</v>
      </c>
      <c r="F429" s="12">
        <v>42569</v>
      </c>
      <c r="G429" s="19">
        <v>0.97</v>
      </c>
      <c r="H429" s="18">
        <f t="shared" si="93"/>
        <v>5.4347826086956541E-2</v>
      </c>
      <c r="I429" s="74">
        <f t="shared" si="95"/>
        <v>0.11904761904761887</v>
      </c>
    </row>
    <row r="430" spans="2:10" x14ac:dyDescent="0.25">
      <c r="B430" s="10">
        <v>42571</v>
      </c>
      <c r="C430" s="13" t="s">
        <v>429</v>
      </c>
      <c r="D430" s="16">
        <v>0.73</v>
      </c>
      <c r="E430" s="16">
        <v>0.32</v>
      </c>
      <c r="F430" s="12">
        <v>42579</v>
      </c>
      <c r="G430" s="19">
        <v>0.65</v>
      </c>
      <c r="H430" s="18">
        <f t="shared" si="93"/>
        <v>-0.1095890410958904</v>
      </c>
      <c r="I430" s="74">
        <f>(G430-D430)/(D430-E430)</f>
        <v>-0.19512195121951212</v>
      </c>
    </row>
    <row r="431" spans="2:10" x14ac:dyDescent="0.25">
      <c r="B431" s="10">
        <v>42584</v>
      </c>
      <c r="C431" s="13" t="s">
        <v>444</v>
      </c>
      <c r="D431" s="16">
        <v>2</v>
      </c>
      <c r="E431" s="16">
        <v>1.1100000000000001</v>
      </c>
      <c r="F431" s="12">
        <v>42586</v>
      </c>
      <c r="G431" s="19">
        <v>2.33</v>
      </c>
      <c r="H431" s="18">
        <f t="shared" si="93"/>
        <v>0.16500000000000004</v>
      </c>
      <c r="I431" s="74">
        <f t="shared" ref="I431:I434" si="96">(G431-D431)/(D431-E431)</f>
        <v>0.37078651685393271</v>
      </c>
    </row>
    <row r="432" spans="2:10" x14ac:dyDescent="0.25">
      <c r="B432" s="10">
        <v>42590</v>
      </c>
      <c r="C432" s="13" t="s">
        <v>457</v>
      </c>
      <c r="D432" s="16">
        <v>1.59</v>
      </c>
      <c r="E432" s="16">
        <v>0.67</v>
      </c>
      <c r="F432" s="12">
        <v>42592</v>
      </c>
      <c r="G432" s="19">
        <v>1.88</v>
      </c>
      <c r="H432" s="18">
        <f t="shared" si="93"/>
        <v>0.1823899371069182</v>
      </c>
      <c r="I432" s="74">
        <f t="shared" si="96"/>
        <v>0.31521739130434762</v>
      </c>
      <c r="J432" s="57" t="s">
        <v>35</v>
      </c>
    </row>
    <row r="433" spans="2:9" x14ac:dyDescent="0.25">
      <c r="B433" s="10">
        <v>42597</v>
      </c>
      <c r="C433" s="13" t="s">
        <v>471</v>
      </c>
      <c r="D433" s="16">
        <v>0.95</v>
      </c>
      <c r="E433" s="16">
        <v>0.45</v>
      </c>
      <c r="F433" s="12">
        <v>42598</v>
      </c>
      <c r="G433" s="19">
        <v>0.85</v>
      </c>
      <c r="H433" s="18">
        <f t="shared" si="93"/>
        <v>-0.10526315789473684</v>
      </c>
      <c r="I433" s="74">
        <f t="shared" si="96"/>
        <v>-0.19999999999999998</v>
      </c>
    </row>
    <row r="434" spans="2:9" x14ac:dyDescent="0.25">
      <c r="B434" s="10">
        <v>42601</v>
      </c>
      <c r="C434" s="13" t="s">
        <v>478</v>
      </c>
      <c r="D434" s="16">
        <v>0.8</v>
      </c>
      <c r="E434" s="16">
        <v>0.44</v>
      </c>
      <c r="F434" s="12">
        <v>42605</v>
      </c>
      <c r="G434" s="19">
        <v>0.81</v>
      </c>
      <c r="H434" s="18">
        <f t="shared" si="93"/>
        <v>1.2499999999999956E-2</v>
      </c>
      <c r="I434" s="74">
        <f t="shared" si="96"/>
        <v>2.7777777777777801E-2</v>
      </c>
    </row>
    <row r="435" spans="2:9" x14ac:dyDescent="0.25">
      <c r="B435" s="10">
        <v>42614</v>
      </c>
      <c r="C435" s="13" t="s">
        <v>503</v>
      </c>
      <c r="D435" s="16">
        <v>0.52</v>
      </c>
      <c r="E435" s="16">
        <v>0.28000000000000003</v>
      </c>
      <c r="F435" s="12">
        <v>42622</v>
      </c>
      <c r="G435" s="19">
        <v>0.55000000000000004</v>
      </c>
      <c r="H435" s="18">
        <f t="shared" si="93"/>
        <v>5.7692307692307709E-2</v>
      </c>
      <c r="I435" s="74">
        <f>(G435-D435)/(D435-E435)</f>
        <v>0.12500000000000011</v>
      </c>
    </row>
    <row r="436" spans="2:9" s="65" customFormat="1" x14ac:dyDescent="0.25">
      <c r="B436" s="10">
        <v>42620</v>
      </c>
      <c r="C436" s="13" t="s">
        <v>517</v>
      </c>
      <c r="D436" s="16">
        <v>0.59</v>
      </c>
      <c r="E436" s="16">
        <v>0.31</v>
      </c>
      <c r="F436" s="12">
        <v>42625</v>
      </c>
      <c r="G436" s="19">
        <v>0.43</v>
      </c>
      <c r="H436" s="18">
        <f t="shared" si="93"/>
        <v>-0.27118644067796605</v>
      </c>
      <c r="I436" s="74">
        <f t="shared" ref="I436:I438" si="97">(G436-D436)/(D436-E436)</f>
        <v>-0.5714285714285714</v>
      </c>
    </row>
    <row r="437" spans="2:9" x14ac:dyDescent="0.25">
      <c r="B437" s="10">
        <v>42621</v>
      </c>
      <c r="C437" s="13" t="s">
        <v>519</v>
      </c>
      <c r="D437" s="16">
        <v>1.24</v>
      </c>
      <c r="E437" s="16">
        <v>0.81</v>
      </c>
      <c r="F437" s="12">
        <v>42625</v>
      </c>
      <c r="G437" s="19">
        <v>1.1599999999999999</v>
      </c>
      <c r="H437" s="18">
        <f t="shared" si="93"/>
        <v>-6.4516129032258118E-2</v>
      </c>
      <c r="I437" s="74">
        <f t="shared" si="97"/>
        <v>-0.18604651162790717</v>
      </c>
    </row>
    <row r="438" spans="2:9" x14ac:dyDescent="0.25">
      <c r="B438" s="10">
        <v>42640</v>
      </c>
      <c r="C438" s="13" t="s">
        <v>538</v>
      </c>
      <c r="D438" s="16">
        <v>0.68</v>
      </c>
      <c r="E438" s="16">
        <v>0.3</v>
      </c>
      <c r="F438" s="12">
        <v>42642</v>
      </c>
      <c r="G438" s="19">
        <v>0.56000000000000005</v>
      </c>
      <c r="H438" s="18">
        <f t="shared" si="93"/>
        <v>-0.17647058823529405</v>
      </c>
      <c r="I438" s="74">
        <f t="shared" si="97"/>
        <v>-0.31578947368421045</v>
      </c>
    </row>
    <row r="439" spans="2:9" x14ac:dyDescent="0.25">
      <c r="B439" s="10">
        <v>42642</v>
      </c>
      <c r="C439" s="13" t="s">
        <v>545</v>
      </c>
      <c r="D439" s="16">
        <v>0.8</v>
      </c>
      <c r="E439" s="16">
        <v>0.45</v>
      </c>
      <c r="F439" s="12">
        <v>42648</v>
      </c>
      <c r="G439" s="19">
        <v>1.02</v>
      </c>
      <c r="H439" s="18">
        <f t="shared" si="93"/>
        <v>0.27499999999999991</v>
      </c>
      <c r="I439" s="74">
        <f>(G439-D439)/(D439-E439)</f>
        <v>0.62857142857142845</v>
      </c>
    </row>
    <row r="440" spans="2:9" x14ac:dyDescent="0.25">
      <c r="B440" s="10">
        <v>42649</v>
      </c>
      <c r="C440" s="13" t="s">
        <v>555</v>
      </c>
      <c r="D440" s="16">
        <v>0.69</v>
      </c>
      <c r="E440" s="16">
        <v>0.34</v>
      </c>
      <c r="F440" s="12">
        <v>42655</v>
      </c>
      <c r="G440" s="19">
        <v>0.66</v>
      </c>
      <c r="H440" s="18">
        <f t="shared" si="93"/>
        <v>-4.3478260869565077E-2</v>
      </c>
      <c r="I440" s="74">
        <f t="shared" ref="I440:I453" si="98">(G440-D440)/(D440-E440)</f>
        <v>-8.5714285714285493E-2</v>
      </c>
    </row>
    <row r="441" spans="2:9" x14ac:dyDescent="0.25">
      <c r="B441" s="10">
        <v>42653</v>
      </c>
      <c r="C441" s="13" t="s">
        <v>562</v>
      </c>
      <c r="D441" s="16">
        <v>0.89</v>
      </c>
      <c r="E441" s="16">
        <v>0.31</v>
      </c>
      <c r="F441" s="12">
        <v>42655</v>
      </c>
      <c r="G441" s="19">
        <v>1.1299999999999999</v>
      </c>
      <c r="H441" s="18">
        <f t="shared" si="93"/>
        <v>0.26966292134831438</v>
      </c>
      <c r="I441" s="74">
        <f t="shared" si="98"/>
        <v>0.41379310344827558</v>
      </c>
    </row>
    <row r="442" spans="2:9" x14ac:dyDescent="0.25">
      <c r="B442" s="10">
        <v>42656</v>
      </c>
      <c r="C442" s="13" t="s">
        <v>572</v>
      </c>
      <c r="D442" s="16">
        <v>0.73</v>
      </c>
      <c r="E442" s="16">
        <v>0.26</v>
      </c>
      <c r="F442" s="12">
        <v>42657</v>
      </c>
      <c r="G442" s="19">
        <v>0.95</v>
      </c>
      <c r="H442" s="18">
        <f t="shared" si="93"/>
        <v>0.3013698630136985</v>
      </c>
      <c r="I442" s="74">
        <f t="shared" si="98"/>
        <v>0.46808510638297868</v>
      </c>
    </row>
    <row r="443" spans="2:9" x14ac:dyDescent="0.25">
      <c r="B443" s="10">
        <v>42660</v>
      </c>
      <c r="C443" s="13" t="s">
        <v>579</v>
      </c>
      <c r="D443" s="16">
        <v>0.74</v>
      </c>
      <c r="E443" s="16">
        <v>0.28999999999999998</v>
      </c>
      <c r="F443" s="12">
        <v>42664</v>
      </c>
      <c r="G443" s="19">
        <v>0.91</v>
      </c>
      <c r="H443" s="18">
        <f t="shared" si="93"/>
        <v>0.22972972972972983</v>
      </c>
      <c r="I443" s="74">
        <f t="shared" si="98"/>
        <v>0.37777777777777788</v>
      </c>
    </row>
    <row r="444" spans="2:9" s="65" customFormat="1" x14ac:dyDescent="0.25">
      <c r="B444" s="10">
        <v>42664</v>
      </c>
      <c r="C444" s="13" t="s">
        <v>588</v>
      </c>
      <c r="D444" s="16">
        <v>0.57999999999999996</v>
      </c>
      <c r="E444" s="16">
        <v>0.3</v>
      </c>
      <c r="F444" s="12">
        <v>42664</v>
      </c>
      <c r="G444" s="19">
        <v>0.46</v>
      </c>
      <c r="H444" s="18">
        <f t="shared" si="93"/>
        <v>-0.20689655172413779</v>
      </c>
      <c r="I444" s="74">
        <f t="shared" si="98"/>
        <v>-0.42857142857142838</v>
      </c>
    </row>
    <row r="445" spans="2:9" x14ac:dyDescent="0.25">
      <c r="B445" s="10">
        <v>42671</v>
      </c>
      <c r="C445" s="13" t="s">
        <v>599</v>
      </c>
      <c r="D445" s="16">
        <v>0.91</v>
      </c>
      <c r="E445" s="16">
        <v>0.53</v>
      </c>
      <c r="F445" s="12">
        <v>42671</v>
      </c>
      <c r="G445" s="19">
        <v>0.95</v>
      </c>
      <c r="H445" s="18">
        <f t="shared" si="93"/>
        <v>4.39560439560438E-2</v>
      </c>
      <c r="I445" s="74">
        <f t="shared" si="98"/>
        <v>0.10526315789473664</v>
      </c>
    </row>
    <row r="446" spans="2:9" x14ac:dyDescent="0.25">
      <c r="B446" s="10">
        <v>42670</v>
      </c>
      <c r="C446" s="13" t="s">
        <v>598</v>
      </c>
      <c r="D446" s="16">
        <v>0.56999999999999995</v>
      </c>
      <c r="E446" s="16">
        <v>0.28999999999999998</v>
      </c>
      <c r="F446" s="12">
        <v>42675</v>
      </c>
      <c r="G446" s="19">
        <v>0.27</v>
      </c>
      <c r="H446" s="18">
        <f t="shared" si="93"/>
        <v>-0.52631578947368407</v>
      </c>
      <c r="I446" s="74">
        <f t="shared" si="98"/>
        <v>-1.0714285714285714</v>
      </c>
    </row>
    <row r="447" spans="2:9" x14ac:dyDescent="0.25">
      <c r="B447" s="10">
        <v>42671</v>
      </c>
      <c r="C447" s="13" t="s">
        <v>601</v>
      </c>
      <c r="D447" s="16">
        <v>0.57999999999999996</v>
      </c>
      <c r="E447" s="16">
        <v>0.26</v>
      </c>
      <c r="F447" s="12">
        <v>42677</v>
      </c>
      <c r="G447" s="19">
        <v>0.4</v>
      </c>
      <c r="H447" s="18">
        <f t="shared" si="93"/>
        <v>-0.31034482758620685</v>
      </c>
      <c r="I447" s="74">
        <f t="shared" si="98"/>
        <v>-0.56249999999999989</v>
      </c>
    </row>
    <row r="448" spans="2:9" x14ac:dyDescent="0.25">
      <c r="B448" s="10">
        <v>42681</v>
      </c>
      <c r="C448" s="13" t="s">
        <v>609</v>
      </c>
      <c r="D448" s="16">
        <v>0.64</v>
      </c>
      <c r="E448" s="16">
        <v>0.43</v>
      </c>
      <c r="F448" s="12">
        <v>42682</v>
      </c>
      <c r="G448" s="19">
        <v>0.65</v>
      </c>
      <c r="H448" s="18">
        <f t="shared" si="93"/>
        <v>1.5625E-2</v>
      </c>
      <c r="I448" s="74">
        <f t="shared" si="98"/>
        <v>4.7619047619047658E-2</v>
      </c>
    </row>
    <row r="449" spans="2:9" x14ac:dyDescent="0.25">
      <c r="B449" s="10">
        <v>42688</v>
      </c>
      <c r="C449" s="13" t="s">
        <v>623</v>
      </c>
      <c r="D449" s="16">
        <v>0.66</v>
      </c>
      <c r="E449" s="16">
        <v>0.26</v>
      </c>
      <c r="F449" s="12">
        <v>42689</v>
      </c>
      <c r="G449" s="19">
        <v>0.73</v>
      </c>
      <c r="H449" s="18">
        <f t="shared" si="93"/>
        <v>0.10606060606060597</v>
      </c>
      <c r="I449" s="74">
        <f t="shared" si="98"/>
        <v>0.17499999999999988</v>
      </c>
    </row>
    <row r="450" spans="2:9" x14ac:dyDescent="0.25">
      <c r="B450" s="10">
        <v>42695</v>
      </c>
      <c r="C450" s="13" t="s">
        <v>639</v>
      </c>
      <c r="D450" s="16">
        <v>1.45</v>
      </c>
      <c r="E450" s="16">
        <v>0.86</v>
      </c>
      <c r="F450" s="12">
        <v>42697</v>
      </c>
      <c r="G450" s="19">
        <v>1.55</v>
      </c>
      <c r="H450" s="18">
        <f t="shared" si="93"/>
        <v>6.8965517241379448E-2</v>
      </c>
      <c r="I450" s="74">
        <f t="shared" si="98"/>
        <v>0.16949152542372897</v>
      </c>
    </row>
    <row r="451" spans="2:9" x14ac:dyDescent="0.25">
      <c r="B451" s="10">
        <v>42704</v>
      </c>
      <c r="C451" s="13" t="s">
        <v>652</v>
      </c>
      <c r="D451" s="16">
        <v>0.32</v>
      </c>
      <c r="E451" s="16">
        <v>0.13</v>
      </c>
      <c r="F451" s="12">
        <v>42705</v>
      </c>
      <c r="G451" s="19">
        <v>0.24</v>
      </c>
      <c r="H451" s="18">
        <f t="shared" si="93"/>
        <v>-0.25</v>
      </c>
      <c r="I451" s="74">
        <f t="shared" si="98"/>
        <v>-0.42105263157894746</v>
      </c>
    </row>
    <row r="452" spans="2:9" x14ac:dyDescent="0.25">
      <c r="B452" s="10">
        <v>42709</v>
      </c>
      <c r="C452" s="13" t="s">
        <v>660</v>
      </c>
      <c r="D452" s="16">
        <v>1.51</v>
      </c>
      <c r="E452" s="16">
        <v>0.48</v>
      </c>
      <c r="F452" s="12">
        <v>42712</v>
      </c>
      <c r="G452" s="19">
        <v>0.73</v>
      </c>
      <c r="H452" s="18">
        <f t="shared" si="93"/>
        <v>-0.51655629139072845</v>
      </c>
      <c r="I452" s="74">
        <f t="shared" si="98"/>
        <v>-0.75728155339805825</v>
      </c>
    </row>
    <row r="453" spans="2:9" x14ac:dyDescent="0.25">
      <c r="B453" s="10">
        <v>42720</v>
      </c>
      <c r="C453" s="13" t="s">
        <v>686</v>
      </c>
      <c r="D453" s="16">
        <v>2.38</v>
      </c>
      <c r="E453" s="16">
        <v>0.86</v>
      </c>
      <c r="F453" s="12">
        <v>42724</v>
      </c>
      <c r="G453" s="19">
        <v>2.83</v>
      </c>
      <c r="H453" s="18">
        <f t="shared" si="93"/>
        <v>0.18907563025210083</v>
      </c>
      <c r="I453" s="74">
        <f t="shared" si="98"/>
        <v>0.29605263157894746</v>
      </c>
    </row>
    <row r="454" spans="2:9" x14ac:dyDescent="0.25">
      <c r="B454" s="10"/>
      <c r="C454" s="13"/>
      <c r="D454" s="19"/>
      <c r="E454" s="19"/>
      <c r="F454" s="88"/>
      <c r="G454" s="21" t="s">
        <v>1</v>
      </c>
      <c r="H454" s="18"/>
      <c r="I454" s="14"/>
    </row>
    <row r="455" spans="2:9" x14ac:dyDescent="0.25">
      <c r="B455" s="10"/>
      <c r="C455" s="22" t="s">
        <v>39</v>
      </c>
      <c r="D455" s="13"/>
      <c r="E455" s="13"/>
      <c r="F455" s="23" t="s">
        <v>1</v>
      </c>
      <c r="G455" s="70" t="s">
        <v>12</v>
      </c>
      <c r="H455" s="71" t="s">
        <v>10</v>
      </c>
      <c r="I455" s="78">
        <f>SUM(I402:I454)</f>
        <v>2.3211941910314025</v>
      </c>
    </row>
    <row r="456" spans="2:9" ht="21" customHeight="1" x14ac:dyDescent="0.25">
      <c r="B456" s="10"/>
      <c r="C456" s="22"/>
      <c r="D456" s="13"/>
      <c r="E456" s="13"/>
      <c r="F456" s="23"/>
      <c r="G456" s="70"/>
      <c r="H456" s="71"/>
      <c r="I456" s="68"/>
    </row>
    <row r="457" spans="2:9" ht="15.75" thickBot="1" x14ac:dyDescent="0.3">
      <c r="B457" s="10"/>
      <c r="C457" s="22"/>
      <c r="D457" s="13"/>
      <c r="E457" s="13"/>
      <c r="F457" s="23"/>
      <c r="G457" s="70"/>
      <c r="H457" s="71"/>
      <c r="I457" s="87" t="s">
        <v>29</v>
      </c>
    </row>
    <row r="458" spans="2:9" x14ac:dyDescent="0.25">
      <c r="B458" s="5"/>
      <c r="C458" s="80"/>
      <c r="D458" s="8"/>
      <c r="E458" s="8"/>
      <c r="F458" s="81"/>
      <c r="G458" s="82"/>
      <c r="H458" s="83"/>
      <c r="I458" s="84"/>
    </row>
    <row r="459" spans="2:9" ht="21.75" customHeight="1" thickBot="1" x14ac:dyDescent="0.3">
      <c r="B459" s="27"/>
      <c r="C459" s="28" t="s">
        <v>43</v>
      </c>
      <c r="D459" s="29"/>
      <c r="E459" s="29"/>
      <c r="F459" s="30"/>
      <c r="G459" s="85" t="s">
        <v>12</v>
      </c>
      <c r="H459" s="86" t="s">
        <v>10</v>
      </c>
      <c r="I459" s="115">
        <f>I174+I230+I259+I327+I375+I394+I455</f>
        <v>6.5328751380373422</v>
      </c>
    </row>
    <row r="460" spans="2:9" ht="15.75" thickBot="1" x14ac:dyDescent="0.3">
      <c r="B460" s="27"/>
      <c r="C460" s="29" t="s">
        <v>1</v>
      </c>
      <c r="D460" s="29"/>
      <c r="E460" s="29"/>
      <c r="F460" s="45"/>
      <c r="G460" s="29"/>
      <c r="H460" s="72" t="s">
        <v>1</v>
      </c>
      <c r="I460" s="33"/>
    </row>
    <row r="461" spans="2:9" ht="15.75" thickBot="1" x14ac:dyDescent="0.3">
      <c r="B461" s="27" t="s">
        <v>1</v>
      </c>
      <c r="C461" s="29"/>
      <c r="D461" s="44" t="s">
        <v>1</v>
      </c>
      <c r="E461" s="44"/>
      <c r="F461" s="45" t="s">
        <v>1</v>
      </c>
      <c r="G461" s="20" t="s">
        <v>1</v>
      </c>
      <c r="H461" s="46" t="s">
        <v>1</v>
      </c>
      <c r="I461" s="33" t="s">
        <v>1</v>
      </c>
    </row>
    <row r="462" spans="2:9" ht="24" thickBot="1" x14ac:dyDescent="0.4">
      <c r="B462" s="27"/>
      <c r="C462" s="122" t="s">
        <v>38</v>
      </c>
      <c r="D462" s="29"/>
      <c r="E462" s="29"/>
      <c r="F462" s="45"/>
      <c r="G462" s="29"/>
      <c r="H462" s="29"/>
      <c r="I462" s="33"/>
    </row>
    <row r="463" spans="2:9" x14ac:dyDescent="0.25">
      <c r="B463" s="47"/>
      <c r="C463" s="51"/>
      <c r="D463" s="17"/>
      <c r="E463" s="17"/>
      <c r="F463" s="50"/>
      <c r="G463" s="21"/>
      <c r="H463" s="48"/>
      <c r="I463" s="49"/>
    </row>
    <row r="464" spans="2:9" x14ac:dyDescent="0.25">
      <c r="B464" s="47"/>
      <c r="C464" s="51"/>
      <c r="D464" s="17"/>
      <c r="E464" s="17"/>
      <c r="F464" s="50"/>
      <c r="G464" s="21"/>
      <c r="H464" s="48"/>
      <c r="I464" s="49"/>
    </row>
    <row r="465" spans="2:9" x14ac:dyDescent="0.25">
      <c r="B465" s="60" t="s">
        <v>2</v>
      </c>
      <c r="C465" s="61" t="s">
        <v>3</v>
      </c>
      <c r="D465" s="61" t="s">
        <v>2</v>
      </c>
      <c r="E465" s="61" t="s">
        <v>18</v>
      </c>
      <c r="F465" s="62" t="s">
        <v>4</v>
      </c>
      <c r="G465" s="61" t="s">
        <v>4</v>
      </c>
      <c r="H465" s="61" t="s">
        <v>5</v>
      </c>
      <c r="I465" s="63" t="s">
        <v>5</v>
      </c>
    </row>
    <row r="466" spans="2:9" x14ac:dyDescent="0.25">
      <c r="B466" s="60" t="s">
        <v>6</v>
      </c>
      <c r="C466" s="64"/>
      <c r="D466" s="61" t="s">
        <v>7</v>
      </c>
      <c r="E466" s="61" t="s">
        <v>19</v>
      </c>
      <c r="F466" s="62" t="s">
        <v>6</v>
      </c>
      <c r="G466" s="61" t="s">
        <v>8</v>
      </c>
      <c r="H466" s="61" t="s">
        <v>11</v>
      </c>
      <c r="I466" s="63" t="s">
        <v>20</v>
      </c>
    </row>
    <row r="467" spans="2:9" x14ac:dyDescent="0.25">
      <c r="B467" s="60"/>
      <c r="C467" s="61" t="s">
        <v>27</v>
      </c>
      <c r="D467" s="61"/>
      <c r="E467" s="61"/>
      <c r="F467" s="62"/>
      <c r="G467" s="61"/>
      <c r="H467" s="61"/>
      <c r="I467" s="63"/>
    </row>
    <row r="468" spans="2:9" x14ac:dyDescent="0.25">
      <c r="B468" s="60"/>
      <c r="C468" s="61"/>
      <c r="D468" s="61"/>
      <c r="E468" s="61"/>
      <c r="F468" s="62"/>
      <c r="G468" s="61"/>
      <c r="H468" s="61"/>
      <c r="I468" s="63"/>
    </row>
    <row r="469" spans="2:9" x14ac:dyDescent="0.25">
      <c r="B469" s="10">
        <v>42009</v>
      </c>
      <c r="C469" s="13" t="s">
        <v>53</v>
      </c>
      <c r="D469" s="16">
        <v>2.15</v>
      </c>
      <c r="E469" s="16">
        <v>1.1299999999999999</v>
      </c>
      <c r="F469" s="12">
        <v>42011</v>
      </c>
      <c r="G469" s="19">
        <v>3.59</v>
      </c>
      <c r="H469" s="18">
        <f t="shared" ref="H469" si="99">(G469/D469-1)</f>
        <v>0.66976744186046511</v>
      </c>
      <c r="I469" s="74">
        <f t="shared" ref="I469:I472" si="100">(G469-D469)/(D469-E469)</f>
        <v>1.4117647058823528</v>
      </c>
    </row>
    <row r="470" spans="2:9" x14ac:dyDescent="0.25">
      <c r="B470" s="10">
        <v>42375</v>
      </c>
      <c r="C470" s="13" t="s">
        <v>56</v>
      </c>
      <c r="D470" s="16">
        <v>1.1599999999999999</v>
      </c>
      <c r="E470" s="16">
        <v>0.68</v>
      </c>
      <c r="F470" s="12">
        <v>42376</v>
      </c>
      <c r="G470" s="19">
        <v>1.24</v>
      </c>
      <c r="H470" s="18">
        <f>(G470/D470-1)</f>
        <v>6.8965517241379448E-2</v>
      </c>
      <c r="I470" s="74">
        <f t="shared" si="100"/>
        <v>0.16666666666666685</v>
      </c>
    </row>
    <row r="471" spans="2:9" x14ac:dyDescent="0.25">
      <c r="B471" s="10">
        <v>42377</v>
      </c>
      <c r="C471" s="13" t="s">
        <v>74</v>
      </c>
      <c r="D471" s="16">
        <v>2.08</v>
      </c>
      <c r="E471" s="16">
        <v>1.17</v>
      </c>
      <c r="F471" s="12">
        <v>42380</v>
      </c>
      <c r="G471" s="19">
        <v>3.15</v>
      </c>
      <c r="H471" s="18">
        <f t="shared" ref="H471:H475" si="101">(G471/D471-1)</f>
        <v>0.51442307692307687</v>
      </c>
      <c r="I471" s="74">
        <f t="shared" si="100"/>
        <v>1.1758241758241754</v>
      </c>
    </row>
    <row r="472" spans="2:9" x14ac:dyDescent="0.25">
      <c r="B472" s="10">
        <v>42373</v>
      </c>
      <c r="C472" s="13" t="s">
        <v>49</v>
      </c>
      <c r="D472" s="16">
        <v>0.93</v>
      </c>
      <c r="E472" s="16">
        <v>0.36</v>
      </c>
      <c r="F472" s="12">
        <v>42381</v>
      </c>
      <c r="G472" s="19">
        <v>1.35</v>
      </c>
      <c r="H472" s="18">
        <f t="shared" si="101"/>
        <v>0.45161290322580649</v>
      </c>
      <c r="I472" s="74">
        <f t="shared" si="100"/>
        <v>0.73684210526315785</v>
      </c>
    </row>
    <row r="473" spans="2:9" x14ac:dyDescent="0.25">
      <c r="B473" s="10">
        <v>42382</v>
      </c>
      <c r="C473" s="13" t="s">
        <v>73</v>
      </c>
      <c r="D473" s="16">
        <v>3.05</v>
      </c>
      <c r="E473" s="16">
        <v>1.71</v>
      </c>
      <c r="F473" s="12">
        <v>42383</v>
      </c>
      <c r="G473" s="19">
        <v>3.89</v>
      </c>
      <c r="H473" s="18">
        <f t="shared" si="101"/>
        <v>0.2754098360655739</v>
      </c>
      <c r="I473" s="74">
        <f>(G473-D473)/(D473-E473)/2</f>
        <v>0.31343283582089565</v>
      </c>
    </row>
    <row r="474" spans="2:9" x14ac:dyDescent="0.25">
      <c r="B474" s="10">
        <v>42389</v>
      </c>
      <c r="C474" s="13" t="s">
        <v>61</v>
      </c>
      <c r="D474" s="16">
        <v>2.38</v>
      </c>
      <c r="E474" s="16">
        <v>1.38</v>
      </c>
      <c r="F474" s="12">
        <v>42394</v>
      </c>
      <c r="G474" s="19">
        <v>2.71</v>
      </c>
      <c r="H474" s="18">
        <f t="shared" si="101"/>
        <v>0.1386554621848739</v>
      </c>
      <c r="I474" s="74">
        <f t="shared" ref="I474:I476" si="102">(G474-D474)/(D474-E474)</f>
        <v>0.33000000000000007</v>
      </c>
    </row>
    <row r="475" spans="2:9" x14ac:dyDescent="0.25">
      <c r="B475" s="10">
        <v>42394</v>
      </c>
      <c r="C475" s="13" t="s">
        <v>91</v>
      </c>
      <c r="D475" s="16">
        <v>1.34</v>
      </c>
      <c r="E475" s="16">
        <v>0.73</v>
      </c>
      <c r="F475" s="12">
        <v>42397</v>
      </c>
      <c r="G475" s="19">
        <v>0.99</v>
      </c>
      <c r="H475" s="18">
        <f t="shared" si="101"/>
        <v>-0.26119402985074636</v>
      </c>
      <c r="I475" s="74">
        <f t="shared" si="102"/>
        <v>-0.57377049180327877</v>
      </c>
    </row>
    <row r="476" spans="2:9" x14ac:dyDescent="0.25">
      <c r="B476" s="10">
        <v>42389</v>
      </c>
      <c r="C476" s="13" t="s">
        <v>82</v>
      </c>
      <c r="D476" s="16">
        <v>4.0999999999999996</v>
      </c>
      <c r="E476" s="16">
        <v>2.08</v>
      </c>
      <c r="F476" s="12">
        <v>42399</v>
      </c>
      <c r="G476" s="19">
        <v>2.71</v>
      </c>
      <c r="H476" s="18">
        <f>(G476/D476-1)</f>
        <v>-0.33902439024390241</v>
      </c>
      <c r="I476" s="74">
        <f t="shared" si="102"/>
        <v>-0.68811881188118806</v>
      </c>
    </row>
    <row r="477" spans="2:9" x14ac:dyDescent="0.25">
      <c r="B477" s="10" t="s">
        <v>89</v>
      </c>
      <c r="C477" s="13" t="s">
        <v>90</v>
      </c>
      <c r="D477" s="16">
        <v>1.98</v>
      </c>
      <c r="E477" s="16">
        <v>0.93</v>
      </c>
      <c r="F477" s="12">
        <v>42402</v>
      </c>
      <c r="G477" s="19">
        <v>2.13</v>
      </c>
      <c r="H477" s="18">
        <f t="shared" ref="H477:H481" si="103">(G477/D477-1)</f>
        <v>7.575757575757569E-2</v>
      </c>
      <c r="I477" s="74">
        <f>(G477-D477)/(D477-E477)</f>
        <v>0.14285714285714279</v>
      </c>
    </row>
    <row r="478" spans="2:9" x14ac:dyDescent="0.25">
      <c r="B478" s="10">
        <v>42397</v>
      </c>
      <c r="C478" s="13" t="s">
        <v>94</v>
      </c>
      <c r="D478" s="16">
        <v>1.1599999999999999</v>
      </c>
      <c r="E478" s="16">
        <v>0.77</v>
      </c>
      <c r="F478" s="12">
        <v>42402</v>
      </c>
      <c r="G478" s="19">
        <v>1.03</v>
      </c>
      <c r="H478" s="18">
        <f t="shared" si="103"/>
        <v>-0.11206896551724133</v>
      </c>
      <c r="I478" s="74">
        <f>(G478-D478)/(D478-E478)</f>
        <v>-0.33333333333333315</v>
      </c>
    </row>
    <row r="479" spans="2:9" x14ac:dyDescent="0.25">
      <c r="B479" s="10" t="s">
        <v>103</v>
      </c>
      <c r="C479" s="13" t="s">
        <v>102</v>
      </c>
      <c r="D479" s="16">
        <v>1.7849999999999999</v>
      </c>
      <c r="E479" s="16">
        <v>0.83</v>
      </c>
      <c r="F479" s="12">
        <v>42403</v>
      </c>
      <c r="G479" s="19">
        <v>2.0299999999999998</v>
      </c>
      <c r="H479" s="18">
        <f t="shared" si="103"/>
        <v>0.13725490196078427</v>
      </c>
      <c r="I479" s="74">
        <f>(G479-D479)/(D479-E479)</f>
        <v>0.25654450261780093</v>
      </c>
    </row>
    <row r="480" spans="2:9" x14ac:dyDescent="0.25">
      <c r="B480" s="10">
        <v>42404</v>
      </c>
      <c r="C480" s="13" t="s">
        <v>109</v>
      </c>
      <c r="D480" s="16">
        <v>0.54</v>
      </c>
      <c r="E480" s="16">
        <v>0.19</v>
      </c>
      <c r="F480" s="12">
        <v>42408</v>
      </c>
      <c r="G480" s="19">
        <v>0.74</v>
      </c>
      <c r="H480" s="18">
        <f t="shared" si="103"/>
        <v>0.37037037037037024</v>
      </c>
      <c r="I480" s="74">
        <f t="shared" ref="I480:I483" si="104">(G480-D480)/(D480-E480)</f>
        <v>0.57142857142857129</v>
      </c>
    </row>
    <row r="481" spans="2:9" x14ac:dyDescent="0.25">
      <c r="B481" s="10">
        <v>42404</v>
      </c>
      <c r="C481" s="13" t="s">
        <v>134</v>
      </c>
      <c r="D481" s="16">
        <v>3.37</v>
      </c>
      <c r="E481" s="16">
        <v>1.43</v>
      </c>
      <c r="F481" s="12">
        <v>42408</v>
      </c>
      <c r="G481" s="19">
        <v>6.78</v>
      </c>
      <c r="H481" s="18">
        <f t="shared" si="103"/>
        <v>1.0118694362017804</v>
      </c>
      <c r="I481" s="74">
        <f t="shared" si="104"/>
        <v>1.7577319587628866</v>
      </c>
    </row>
    <row r="482" spans="2:9" x14ac:dyDescent="0.25">
      <c r="B482" s="10">
        <v>42391</v>
      </c>
      <c r="C482" s="13" t="s">
        <v>87</v>
      </c>
      <c r="D482" s="16">
        <v>5.38</v>
      </c>
      <c r="E482" s="16">
        <v>2.92</v>
      </c>
      <c r="F482" s="12">
        <v>42408</v>
      </c>
      <c r="G482" s="19">
        <v>14.16</v>
      </c>
      <c r="H482" s="18">
        <f>(G482/D482-1)</f>
        <v>1.6319702602230484</v>
      </c>
      <c r="I482" s="74">
        <f t="shared" si="104"/>
        <v>3.5691056910569112</v>
      </c>
    </row>
    <row r="483" spans="2:9" x14ac:dyDescent="0.25">
      <c r="B483" s="10">
        <v>42409</v>
      </c>
      <c r="C483" s="13" t="s">
        <v>142</v>
      </c>
      <c r="D483" s="16">
        <v>3.39</v>
      </c>
      <c r="E483" s="16">
        <v>1.52</v>
      </c>
      <c r="F483" s="12">
        <v>42411</v>
      </c>
      <c r="G483" s="19">
        <v>3.25</v>
      </c>
      <c r="H483" s="18">
        <f>(G483/D483-1)</f>
        <v>-4.1297935103244865E-2</v>
      </c>
      <c r="I483" s="74">
        <f t="shared" si="104"/>
        <v>-7.4866310160427871E-2</v>
      </c>
    </row>
    <row r="484" spans="2:9" x14ac:dyDescent="0.25">
      <c r="B484" s="10">
        <v>42410</v>
      </c>
      <c r="C484" s="13" t="s">
        <v>144</v>
      </c>
      <c r="D484" s="16">
        <v>3.34</v>
      </c>
      <c r="E484" s="16">
        <v>1.55</v>
      </c>
      <c r="F484" s="12">
        <v>42411</v>
      </c>
      <c r="G484" s="19">
        <v>4.07</v>
      </c>
      <c r="H484" s="18">
        <f t="shared" ref="H484:H491" si="105">(G484/D484-1)</f>
        <v>0.21856287425149712</v>
      </c>
      <c r="I484" s="74">
        <f>(G484-D484)/(D484-E484)</f>
        <v>0.40782122905027962</v>
      </c>
    </row>
    <row r="485" spans="2:9" x14ac:dyDescent="0.25">
      <c r="B485" s="10">
        <v>42410</v>
      </c>
      <c r="C485" s="13" t="s">
        <v>145</v>
      </c>
      <c r="D485" s="16">
        <v>0.56999999999999995</v>
      </c>
      <c r="E485" s="16">
        <v>0.27</v>
      </c>
      <c r="F485" s="12">
        <v>42411</v>
      </c>
      <c r="G485" s="19">
        <v>0.76</v>
      </c>
      <c r="H485" s="18">
        <f t="shared" si="105"/>
        <v>0.33333333333333348</v>
      </c>
      <c r="I485" s="74">
        <f>(G485-D485)/(D485-E485)</f>
        <v>0.63333333333333364</v>
      </c>
    </row>
    <row r="486" spans="2:9" s="65" customFormat="1" x14ac:dyDescent="0.25">
      <c r="B486" s="10">
        <v>42382</v>
      </c>
      <c r="C486" s="13" t="s">
        <v>85</v>
      </c>
      <c r="D486" s="16">
        <v>9.85</v>
      </c>
      <c r="E486" s="16">
        <v>5.24</v>
      </c>
      <c r="F486" s="12">
        <v>42412</v>
      </c>
      <c r="G486" s="19">
        <v>12.96</v>
      </c>
      <c r="H486" s="18">
        <f t="shared" si="105"/>
        <v>0.31573604060913718</v>
      </c>
      <c r="I486" s="74">
        <f>(G486-D486)/(D486-E486)/2</f>
        <v>0.3373101952277659</v>
      </c>
    </row>
    <row r="487" spans="2:9" x14ac:dyDescent="0.25">
      <c r="B487" s="10">
        <v>42390</v>
      </c>
      <c r="C487" s="13" t="s">
        <v>86</v>
      </c>
      <c r="D487" s="16">
        <v>6.43</v>
      </c>
      <c r="E487" s="16">
        <v>3.15</v>
      </c>
      <c r="F487" s="12">
        <v>42412</v>
      </c>
      <c r="G487" s="19">
        <v>7.79</v>
      </c>
      <c r="H487" s="18">
        <f t="shared" si="105"/>
        <v>0.21150855365474341</v>
      </c>
      <c r="I487" s="74">
        <f>(G487-D487)/(D487-E487)/2</f>
        <v>0.20731707317073178</v>
      </c>
    </row>
    <row r="488" spans="2:9" x14ac:dyDescent="0.25">
      <c r="B488" s="10">
        <v>42412</v>
      </c>
      <c r="C488" s="13" t="s">
        <v>153</v>
      </c>
      <c r="D488" s="16">
        <v>1.1399999999999999</v>
      </c>
      <c r="E488" s="16">
        <v>0.49</v>
      </c>
      <c r="F488" s="12">
        <v>42417</v>
      </c>
      <c r="G488" s="19">
        <v>1.53</v>
      </c>
      <c r="H488" s="18">
        <f t="shared" si="105"/>
        <v>0.34210526315789491</v>
      </c>
      <c r="I488" s="74">
        <f>(G488-D488)/(D488-E488)</f>
        <v>0.60000000000000031</v>
      </c>
    </row>
    <row r="489" spans="2:9" x14ac:dyDescent="0.25">
      <c r="B489" s="10">
        <v>42411</v>
      </c>
      <c r="C489" s="13" t="s">
        <v>149</v>
      </c>
      <c r="D489" s="16">
        <v>0.48</v>
      </c>
      <c r="E489" s="16">
        <v>0.2</v>
      </c>
      <c r="F489" s="12">
        <v>42417</v>
      </c>
      <c r="G489" s="19">
        <v>0.69</v>
      </c>
      <c r="H489" s="18">
        <f t="shared" si="105"/>
        <v>0.4375</v>
      </c>
      <c r="I489" s="74">
        <f t="shared" ref="I489" si="106">(G489-D489)/(D489-E489)</f>
        <v>0.75</v>
      </c>
    </row>
    <row r="490" spans="2:9" s="65" customFormat="1" x14ac:dyDescent="0.25">
      <c r="B490" s="10" t="s">
        <v>156</v>
      </c>
      <c r="C490" s="13" t="s">
        <v>157</v>
      </c>
      <c r="D490" s="16">
        <v>6.28</v>
      </c>
      <c r="E490" s="16">
        <v>2.11</v>
      </c>
      <c r="F490" s="12">
        <v>42419</v>
      </c>
      <c r="G490" s="19">
        <v>7.86</v>
      </c>
      <c r="H490" s="18">
        <f t="shared" si="105"/>
        <v>0.25159235668789814</v>
      </c>
      <c r="I490" s="74">
        <f>(G490-D490)/(D490-E490)</f>
        <v>0.37889688249400483</v>
      </c>
    </row>
    <row r="491" spans="2:9" x14ac:dyDescent="0.25">
      <c r="B491" s="10">
        <v>42415</v>
      </c>
      <c r="C491" s="13" t="s">
        <v>155</v>
      </c>
      <c r="D491" s="16">
        <v>4.5999999999999996</v>
      </c>
      <c r="E491" s="16">
        <v>2.2200000000000002</v>
      </c>
      <c r="F491" s="12">
        <v>42419</v>
      </c>
      <c r="G491" s="19">
        <v>3.81</v>
      </c>
      <c r="H491" s="18">
        <f t="shared" si="105"/>
        <v>-0.17173913043478251</v>
      </c>
      <c r="I491" s="74">
        <f>(G491-D491)/(D491-E491)</f>
        <v>-0.33193277310924363</v>
      </c>
    </row>
    <row r="492" spans="2:9" x14ac:dyDescent="0.25">
      <c r="B492" s="10">
        <v>42423</v>
      </c>
      <c r="C492" s="13" t="s">
        <v>165</v>
      </c>
      <c r="D492" s="16">
        <v>1.44</v>
      </c>
      <c r="E492" s="16">
        <v>0.82</v>
      </c>
      <c r="F492" s="12">
        <v>42424</v>
      </c>
      <c r="G492" s="19">
        <v>1.47</v>
      </c>
      <c r="H492" s="18">
        <f>(G492/D492-1)</f>
        <v>2.0833333333333259E-2</v>
      </c>
      <c r="I492" s="74">
        <f t="shared" ref="I492:I493" si="107">(G492-D492)/(D492-E492)</f>
        <v>4.8387096774193589E-2</v>
      </c>
    </row>
    <row r="493" spans="2:9" x14ac:dyDescent="0.25">
      <c r="B493" s="10">
        <v>42419</v>
      </c>
      <c r="C493" s="13" t="s">
        <v>163</v>
      </c>
      <c r="D493" s="16">
        <v>4.5599999999999996</v>
      </c>
      <c r="E493" s="16">
        <v>1.56</v>
      </c>
      <c r="F493" s="12">
        <v>42424</v>
      </c>
      <c r="G493" s="19">
        <v>4.95</v>
      </c>
      <c r="H493" s="18">
        <f t="shared" ref="H493:H497" si="108">(G493/D493-1)</f>
        <v>8.5526315789473895E-2</v>
      </c>
      <c r="I493" s="74">
        <f t="shared" si="107"/>
        <v>0.1300000000000002</v>
      </c>
    </row>
    <row r="494" spans="2:9" x14ac:dyDescent="0.25">
      <c r="B494" s="10">
        <v>42426</v>
      </c>
      <c r="C494" s="13" t="s">
        <v>176</v>
      </c>
      <c r="D494" s="16">
        <v>7.27</v>
      </c>
      <c r="E494" s="16">
        <v>3.66</v>
      </c>
      <c r="F494" s="12">
        <v>42419</v>
      </c>
      <c r="G494" s="19">
        <v>6.95</v>
      </c>
      <c r="H494" s="18">
        <f t="shared" si="108"/>
        <v>-4.4016506189821114E-2</v>
      </c>
      <c r="I494" s="74">
        <f>(G494-D494)/(D494-E494)</f>
        <v>-8.8642659279778241E-2</v>
      </c>
    </row>
    <row r="495" spans="2:9" s="65" customFormat="1" x14ac:dyDescent="0.25">
      <c r="B495" s="10">
        <v>42438</v>
      </c>
      <c r="C495" s="13" t="s">
        <v>191</v>
      </c>
      <c r="D495" s="16">
        <v>0.95</v>
      </c>
      <c r="E495" s="16">
        <v>0.52</v>
      </c>
      <c r="F495" s="12">
        <v>42443</v>
      </c>
      <c r="G495" s="19">
        <v>1.17</v>
      </c>
      <c r="H495" s="18">
        <f t="shared" si="108"/>
        <v>0.23157894736842111</v>
      </c>
      <c r="I495" s="74">
        <f t="shared" ref="I495:I496" si="109">(G495-D495)/(D495-E495)</f>
        <v>0.51162790697674421</v>
      </c>
    </row>
    <row r="496" spans="2:9" x14ac:dyDescent="0.25">
      <c r="B496" s="10">
        <v>42438</v>
      </c>
      <c r="C496" s="13" t="s">
        <v>192</v>
      </c>
      <c r="D496" s="16">
        <v>2.3199999999999998</v>
      </c>
      <c r="E496" s="16">
        <v>1.21</v>
      </c>
      <c r="F496" s="12">
        <v>42443</v>
      </c>
      <c r="G496" s="19">
        <v>1.04</v>
      </c>
      <c r="H496" s="18">
        <f t="shared" si="108"/>
        <v>-0.55172413793103448</v>
      </c>
      <c r="I496" s="74">
        <f t="shared" si="109"/>
        <v>-1.1531531531531531</v>
      </c>
    </row>
    <row r="497" spans="2:9" x14ac:dyDescent="0.25">
      <c r="B497" s="10">
        <v>42443</v>
      </c>
      <c r="C497" s="13" t="s">
        <v>201</v>
      </c>
      <c r="D497" s="16">
        <v>1.21</v>
      </c>
      <c r="E497" s="16">
        <v>0.66</v>
      </c>
      <c r="F497" s="12">
        <v>42444</v>
      </c>
      <c r="G497" s="19">
        <v>1.27</v>
      </c>
      <c r="H497" s="18">
        <f t="shared" si="108"/>
        <v>4.9586776859504189E-2</v>
      </c>
      <c r="I497" s="74">
        <f>(G497-D497)/(D497-E497)</f>
        <v>0.1090909090909092</v>
      </c>
    </row>
    <row r="498" spans="2:9" x14ac:dyDescent="0.25">
      <c r="B498" s="10">
        <v>42447</v>
      </c>
      <c r="C498" s="13" t="s">
        <v>212</v>
      </c>
      <c r="D498" s="16">
        <v>6.13</v>
      </c>
      <c r="E498" s="16">
        <v>3.38</v>
      </c>
      <c r="F498" s="12">
        <v>42451</v>
      </c>
      <c r="G498" s="19">
        <v>7.15</v>
      </c>
      <c r="H498" s="18">
        <f>(G498/D498-1)</f>
        <v>0.16639477977161499</v>
      </c>
      <c r="I498" s="74">
        <f t="shared" ref="I498" si="110">(G498-D498)/(D498-E498)</f>
        <v>0.37090909090909108</v>
      </c>
    </row>
    <row r="499" spans="2:9" x14ac:dyDescent="0.25">
      <c r="B499" s="10">
        <v>42446</v>
      </c>
      <c r="C499" s="13" t="s">
        <v>204</v>
      </c>
      <c r="D499" s="16">
        <v>3.93</v>
      </c>
      <c r="E499" s="16">
        <v>1.9</v>
      </c>
      <c r="F499" s="12">
        <v>42453</v>
      </c>
      <c r="G499" s="19">
        <v>3.1</v>
      </c>
      <c r="H499" s="18">
        <f t="shared" ref="H499:H504" si="111">(G499/D499-1)</f>
        <v>-0.21119592875318072</v>
      </c>
      <c r="I499" s="74">
        <f>(G499-D499)/(D499-E499)</f>
        <v>-0.40886699507389163</v>
      </c>
    </row>
    <row r="500" spans="2:9" s="65" customFormat="1" x14ac:dyDescent="0.25">
      <c r="B500" s="10">
        <v>42458</v>
      </c>
      <c r="C500" s="13" t="s">
        <v>224</v>
      </c>
      <c r="D500" s="114">
        <v>7.23</v>
      </c>
      <c r="E500" s="16">
        <v>2.77</v>
      </c>
      <c r="F500" s="12">
        <v>42459</v>
      </c>
      <c r="G500" s="19">
        <v>7.95</v>
      </c>
      <c r="H500" s="18">
        <f t="shared" si="111"/>
        <v>9.9585062240663769E-2</v>
      </c>
      <c r="I500" s="74">
        <f>(G500-D500)/(D500-E500)/2</f>
        <v>8.0717488789237624E-2</v>
      </c>
    </row>
    <row r="501" spans="2:9" x14ac:dyDescent="0.25">
      <c r="B501" s="10">
        <v>42459</v>
      </c>
      <c r="C501" s="13" t="s">
        <v>229</v>
      </c>
      <c r="D501" s="16">
        <v>0.68</v>
      </c>
      <c r="E501" s="16">
        <v>0.39</v>
      </c>
      <c r="F501" s="12">
        <v>42461</v>
      </c>
      <c r="G501" s="19">
        <v>1.1599999999999999</v>
      </c>
      <c r="H501" s="18">
        <f t="shared" si="111"/>
        <v>0.70588235294117618</v>
      </c>
      <c r="I501" s="74">
        <f t="shared" ref="I501:I503" si="112">(G501-D501)/(D501-E501)</f>
        <v>1.6551724137931028</v>
      </c>
    </row>
    <row r="502" spans="2:9" x14ac:dyDescent="0.25">
      <c r="B502" s="10">
        <v>42460</v>
      </c>
      <c r="C502" s="13" t="s">
        <v>231</v>
      </c>
      <c r="D502" s="16">
        <v>0.81</v>
      </c>
      <c r="E502" s="16">
        <v>0.46</v>
      </c>
      <c r="F502" s="12">
        <v>42464</v>
      </c>
      <c r="G502" s="19">
        <v>0.81</v>
      </c>
      <c r="H502" s="18">
        <f t="shared" si="111"/>
        <v>0</v>
      </c>
      <c r="I502" s="74">
        <f t="shared" si="112"/>
        <v>0</v>
      </c>
    </row>
    <row r="503" spans="2:9" x14ac:dyDescent="0.25">
      <c r="B503" s="10">
        <v>42464</v>
      </c>
      <c r="C503" s="13" t="s">
        <v>234</v>
      </c>
      <c r="D503" s="16">
        <v>0.66</v>
      </c>
      <c r="E503" s="16">
        <v>0.28000000000000003</v>
      </c>
      <c r="F503" s="12">
        <v>42466</v>
      </c>
      <c r="G503" s="19">
        <v>0.71</v>
      </c>
      <c r="H503" s="18">
        <f t="shared" si="111"/>
        <v>7.575757575757569E-2</v>
      </c>
      <c r="I503" s="74">
        <f t="shared" si="112"/>
        <v>0.13157894736842088</v>
      </c>
    </row>
    <row r="504" spans="2:9" x14ac:dyDescent="0.25">
      <c r="B504" s="10" t="s">
        <v>237</v>
      </c>
      <c r="C504" s="13" t="s">
        <v>238</v>
      </c>
      <c r="D504" s="16">
        <v>7.5449999999999999</v>
      </c>
      <c r="E504" s="16">
        <v>3.26</v>
      </c>
      <c r="F504" s="12">
        <v>42466</v>
      </c>
      <c r="G504" s="19">
        <v>7.48</v>
      </c>
      <c r="H504" s="18">
        <f t="shared" si="111"/>
        <v>-8.6149768058315646E-3</v>
      </c>
      <c r="I504" s="74">
        <f>(G504-D504)/(D504-E504)</f>
        <v>-1.5169194865810852E-2</v>
      </c>
    </row>
    <row r="505" spans="2:9" s="65" customFormat="1" x14ac:dyDescent="0.25">
      <c r="B505" s="10">
        <v>42465</v>
      </c>
      <c r="C505" s="13" t="s">
        <v>242</v>
      </c>
      <c r="D505" s="16">
        <v>4.43</v>
      </c>
      <c r="E505" s="16">
        <v>2.06</v>
      </c>
      <c r="F505" s="12">
        <v>42471</v>
      </c>
      <c r="G505" s="19">
        <v>3.46</v>
      </c>
      <c r="H505" s="18">
        <f>(G505/D505-1)</f>
        <v>-0.21896162528216701</v>
      </c>
      <c r="I505" s="74">
        <f t="shared" ref="I505" si="113">(G505-D505)/(D505-E505)</f>
        <v>-0.40928270042194087</v>
      </c>
    </row>
    <row r="506" spans="2:9" s="65" customFormat="1" x14ac:dyDescent="0.25">
      <c r="B506" s="10">
        <v>42467</v>
      </c>
      <c r="C506" s="13" t="s">
        <v>245</v>
      </c>
      <c r="D506" s="16">
        <v>1.36</v>
      </c>
      <c r="E506" s="16">
        <v>0.56999999999999995</v>
      </c>
      <c r="F506" s="12">
        <v>42471</v>
      </c>
      <c r="G506" s="19">
        <v>1.17</v>
      </c>
      <c r="H506" s="18">
        <f t="shared" ref="H506" si="114">(G506/D506-1)</f>
        <v>-0.13970588235294124</v>
      </c>
      <c r="I506" s="74">
        <f>(G506-D506)/(D506-E506)</f>
        <v>-0.24050632911392422</v>
      </c>
    </row>
    <row r="507" spans="2:9" x14ac:dyDescent="0.25">
      <c r="B507" s="10">
        <v>42460</v>
      </c>
      <c r="C507" s="13" t="s">
        <v>293</v>
      </c>
      <c r="D507" s="16">
        <v>3.5</v>
      </c>
      <c r="E507" s="16">
        <v>1.77</v>
      </c>
      <c r="F507" s="12">
        <v>42472</v>
      </c>
      <c r="G507" s="19">
        <v>3.9</v>
      </c>
      <c r="H507" s="18">
        <f>(G507/D507-1)</f>
        <v>0.11428571428571432</v>
      </c>
      <c r="I507" s="74">
        <f t="shared" ref="I507" si="115">(G507-D507)/(D507-E507)</f>
        <v>0.23121387283236988</v>
      </c>
    </row>
    <row r="508" spans="2:9" x14ac:dyDescent="0.25">
      <c r="B508" s="10">
        <v>42461</v>
      </c>
      <c r="C508" s="13" t="s">
        <v>233</v>
      </c>
      <c r="D508" s="16">
        <v>0.86</v>
      </c>
      <c r="E508" s="16">
        <v>0.56999999999999995</v>
      </c>
      <c r="F508" s="12">
        <v>42472</v>
      </c>
      <c r="G508" s="19">
        <v>0.91</v>
      </c>
      <c r="H508" s="18">
        <f t="shared" ref="H508:H512" si="116">(G508/D508-1)</f>
        <v>5.8139534883721034E-2</v>
      </c>
      <c r="I508" s="74">
        <f t="shared" ref="I508" si="117">(G508-D508)/(D508-E508)</f>
        <v>0.1724137931034484</v>
      </c>
    </row>
    <row r="509" spans="2:9" s="65" customFormat="1" x14ac:dyDescent="0.25">
      <c r="B509" s="10">
        <v>42467</v>
      </c>
      <c r="C509" s="13" t="s">
        <v>246</v>
      </c>
      <c r="D509" s="16">
        <v>3.69</v>
      </c>
      <c r="E509" s="16">
        <v>1.84</v>
      </c>
      <c r="F509" s="12">
        <v>42472</v>
      </c>
      <c r="G509" s="19">
        <v>5.42</v>
      </c>
      <c r="H509" s="18">
        <f t="shared" si="116"/>
        <v>0.46883468834688347</v>
      </c>
      <c r="I509" s="74">
        <f>(G509-D509)/(D509-E509)</f>
        <v>0.93513513513513524</v>
      </c>
    </row>
    <row r="510" spans="2:9" x14ac:dyDescent="0.25">
      <c r="B510" s="10">
        <v>42461</v>
      </c>
      <c r="C510" s="13" t="s">
        <v>232</v>
      </c>
      <c r="D510" s="16">
        <v>0.48</v>
      </c>
      <c r="E510" s="16">
        <v>0.19</v>
      </c>
      <c r="F510" s="12">
        <v>42472</v>
      </c>
      <c r="G510" s="19">
        <v>0.5</v>
      </c>
      <c r="H510" s="18">
        <f t="shared" si="116"/>
        <v>4.1666666666666741E-2</v>
      </c>
      <c r="I510" s="74">
        <f>(G510-D510)/(D510-E510)</f>
        <v>6.8965517241379379E-2</v>
      </c>
    </row>
    <row r="511" spans="2:9" x14ac:dyDescent="0.25">
      <c r="B511" s="10">
        <v>42467</v>
      </c>
      <c r="C511" s="13" t="s">
        <v>247</v>
      </c>
      <c r="D511" s="16">
        <v>0.64</v>
      </c>
      <c r="E511" s="16">
        <v>0.36</v>
      </c>
      <c r="F511" s="12">
        <v>42472</v>
      </c>
      <c r="G511" s="19">
        <v>0.69</v>
      </c>
      <c r="H511" s="18">
        <f t="shared" si="116"/>
        <v>7.8125E-2</v>
      </c>
      <c r="I511" s="74">
        <f>(G511-D511)/(D511-E511)</f>
        <v>0.17857142857142833</v>
      </c>
    </row>
    <row r="512" spans="2:9" x14ac:dyDescent="0.25">
      <c r="B512" s="10">
        <v>42472</v>
      </c>
      <c r="C512" s="13" t="s">
        <v>253</v>
      </c>
      <c r="D512" s="16">
        <v>11.91</v>
      </c>
      <c r="E512" s="16">
        <v>6.13</v>
      </c>
      <c r="F512" s="12">
        <v>42478</v>
      </c>
      <c r="G512" s="19">
        <v>11.19</v>
      </c>
      <c r="H512" s="18">
        <f t="shared" si="116"/>
        <v>-6.0453400503778343E-2</v>
      </c>
      <c r="I512" s="74">
        <f>(G512-D512)/(D512-E512)</f>
        <v>-0.12456747404844301</v>
      </c>
    </row>
    <row r="513" spans="2:9" x14ac:dyDescent="0.25">
      <c r="B513" s="10">
        <v>42472</v>
      </c>
      <c r="C513" s="13" t="s">
        <v>252</v>
      </c>
      <c r="D513" s="16">
        <v>4.3899999999999997</v>
      </c>
      <c r="E513" s="16">
        <v>2.23</v>
      </c>
      <c r="F513" s="12">
        <v>42479</v>
      </c>
      <c r="G513" s="19">
        <v>10.63</v>
      </c>
      <c r="H513" s="18">
        <f>(G513/D513-1)</f>
        <v>1.4214123006833717</v>
      </c>
      <c r="I513" s="74">
        <f t="shared" ref="I513:I519" si="118">(G513-D513)/(D513-E513)</f>
        <v>2.8888888888888897</v>
      </c>
    </row>
    <row r="514" spans="2:9" x14ac:dyDescent="0.25">
      <c r="B514" s="10">
        <v>42478</v>
      </c>
      <c r="C514" s="13" t="s">
        <v>261</v>
      </c>
      <c r="D514" s="16">
        <v>3.73</v>
      </c>
      <c r="E514" s="16">
        <v>2.3199999999999998</v>
      </c>
      <c r="F514" s="12">
        <v>42485</v>
      </c>
      <c r="G514" s="19">
        <v>7.22</v>
      </c>
      <c r="H514" s="18">
        <f t="shared" ref="H514" si="119">(G514/D514-1)</f>
        <v>0.93565683646112596</v>
      </c>
      <c r="I514" s="74">
        <f t="shared" si="118"/>
        <v>2.4751773049645385</v>
      </c>
    </row>
    <row r="515" spans="2:9" x14ac:dyDescent="0.25">
      <c r="B515" s="10">
        <v>42474</v>
      </c>
      <c r="C515" s="13" t="s">
        <v>259</v>
      </c>
      <c r="D515" s="16">
        <v>5.17</v>
      </c>
      <c r="E515" s="16">
        <v>2.33</v>
      </c>
      <c r="F515" s="12">
        <v>42487</v>
      </c>
      <c r="G515" s="19">
        <v>8.64</v>
      </c>
      <c r="H515" s="18">
        <f>(G515/D515-1)</f>
        <v>0.6711798839458416</v>
      </c>
      <c r="I515" s="74">
        <f t="shared" si="118"/>
        <v>1.2218309859154932</v>
      </c>
    </row>
    <row r="516" spans="2:9" s="65" customFormat="1" x14ac:dyDescent="0.25">
      <c r="B516" s="10">
        <v>42479</v>
      </c>
      <c r="C516" s="13" t="s">
        <v>267</v>
      </c>
      <c r="D516" s="16">
        <v>3.73</v>
      </c>
      <c r="E516" s="16">
        <v>1.1100000000000001</v>
      </c>
      <c r="F516" s="12">
        <v>42488</v>
      </c>
      <c r="G516" s="19">
        <v>2</v>
      </c>
      <c r="H516" s="18">
        <f>(G516/D516-1)</f>
        <v>-0.46380697050938335</v>
      </c>
      <c r="I516" s="74">
        <f t="shared" si="118"/>
        <v>-0.66030534351145032</v>
      </c>
    </row>
    <row r="517" spans="2:9" x14ac:dyDescent="0.25">
      <c r="B517" s="10">
        <v>42481</v>
      </c>
      <c r="C517" s="13" t="s">
        <v>273</v>
      </c>
      <c r="D517" s="16">
        <v>2.38</v>
      </c>
      <c r="E517" s="16">
        <v>0.51</v>
      </c>
      <c r="F517" s="12">
        <v>42489</v>
      </c>
      <c r="G517" s="19">
        <v>2.0099999999999998</v>
      </c>
      <c r="H517" s="18">
        <f>(G517/D517-1)</f>
        <v>-0.15546218487394958</v>
      </c>
      <c r="I517" s="74">
        <f t="shared" si="118"/>
        <v>-0.19786096256684499</v>
      </c>
    </row>
    <row r="518" spans="2:9" x14ac:dyDescent="0.25">
      <c r="B518" s="10">
        <v>42487</v>
      </c>
      <c r="C518" s="13" t="s">
        <v>282</v>
      </c>
      <c r="D518" s="16">
        <v>1.86</v>
      </c>
      <c r="E518" s="16">
        <v>1.06</v>
      </c>
      <c r="F518" s="12">
        <v>42493</v>
      </c>
      <c r="G518" s="19">
        <v>1.24</v>
      </c>
      <c r="H518" s="18">
        <f t="shared" ref="H518:H520" si="120">(G518/D518-1)</f>
        <v>-0.33333333333333337</v>
      </c>
      <c r="I518" s="74">
        <f t="shared" si="118"/>
        <v>-0.77500000000000013</v>
      </c>
    </row>
    <row r="519" spans="2:9" s="65" customFormat="1" x14ac:dyDescent="0.25">
      <c r="B519" s="10">
        <v>42488</v>
      </c>
      <c r="C519" s="13" t="s">
        <v>284</v>
      </c>
      <c r="D519" s="16">
        <v>4.46</v>
      </c>
      <c r="E519" s="16">
        <v>2.5099999999999998</v>
      </c>
      <c r="F519" s="12">
        <v>42494</v>
      </c>
      <c r="G519" s="19">
        <v>3.11</v>
      </c>
      <c r="H519" s="18">
        <f t="shared" si="120"/>
        <v>-0.30269058295964124</v>
      </c>
      <c r="I519" s="74">
        <f t="shared" si="118"/>
        <v>-0.69230769230769229</v>
      </c>
    </row>
    <row r="520" spans="2:9" x14ac:dyDescent="0.25">
      <c r="B520" s="10">
        <v>42489</v>
      </c>
      <c r="C520" s="13" t="s">
        <v>289</v>
      </c>
      <c r="D520" s="16">
        <v>6.92</v>
      </c>
      <c r="E520" s="16">
        <v>3.44</v>
      </c>
      <c r="F520" s="12">
        <v>42495</v>
      </c>
      <c r="G520" s="19">
        <v>6.3</v>
      </c>
      <c r="H520" s="18">
        <f t="shared" si="120"/>
        <v>-8.9595375722543391E-2</v>
      </c>
      <c r="I520" s="74">
        <f>(G520-D520)/(D520-E520)</f>
        <v>-0.17816091954022992</v>
      </c>
    </row>
    <row r="521" spans="2:9" x14ac:dyDescent="0.25">
      <c r="B521" s="10">
        <v>42493</v>
      </c>
      <c r="C521" s="13" t="s">
        <v>295</v>
      </c>
      <c r="D521" s="16">
        <v>2.97</v>
      </c>
      <c r="E521" s="16">
        <v>1.49</v>
      </c>
      <c r="F521" s="12">
        <v>42496</v>
      </c>
      <c r="G521" s="19">
        <v>1.49</v>
      </c>
      <c r="H521" s="18">
        <f>(G521/D521-1)</f>
        <v>-0.49831649831649838</v>
      </c>
      <c r="I521" s="74">
        <f t="shared" ref="I521:I523" si="121">(G521-D521)/(D521-E521)</f>
        <v>-1</v>
      </c>
    </row>
    <row r="522" spans="2:9" x14ac:dyDescent="0.25">
      <c r="B522" s="10">
        <v>42492</v>
      </c>
      <c r="C522" s="13" t="s">
        <v>294</v>
      </c>
      <c r="D522" s="16">
        <v>0.92</v>
      </c>
      <c r="E522" s="16">
        <v>0.57999999999999996</v>
      </c>
      <c r="F522" s="12">
        <v>42500</v>
      </c>
      <c r="G522" s="19">
        <v>0.85</v>
      </c>
      <c r="H522" s="18">
        <f>(G522/D522-1)</f>
        <v>-7.6086956521739246E-2</v>
      </c>
      <c r="I522" s="74">
        <f t="shared" si="121"/>
        <v>-0.2058823529411766</v>
      </c>
    </row>
    <row r="523" spans="2:9" x14ac:dyDescent="0.25">
      <c r="B523" s="10">
        <v>42499</v>
      </c>
      <c r="C523" s="13" t="s">
        <v>301</v>
      </c>
      <c r="D523" s="16">
        <v>4.6500000000000004</v>
      </c>
      <c r="E523" s="16">
        <v>2.65</v>
      </c>
      <c r="F523" s="12">
        <v>42501</v>
      </c>
      <c r="G523" s="19">
        <v>4.26</v>
      </c>
      <c r="H523" s="18">
        <f t="shared" ref="H523:H545" si="122">(G523/D523-1)</f>
        <v>-8.3870967741935587E-2</v>
      </c>
      <c r="I523" s="74">
        <f t="shared" si="121"/>
        <v>-0.19500000000000023</v>
      </c>
    </row>
    <row r="524" spans="2:9" x14ac:dyDescent="0.25">
      <c r="B524" s="10">
        <v>42501</v>
      </c>
      <c r="C524" s="13" t="s">
        <v>310</v>
      </c>
      <c r="D524" s="16">
        <v>0.64</v>
      </c>
      <c r="E524" s="16">
        <v>0.28999999999999998</v>
      </c>
      <c r="F524" s="12">
        <v>42502</v>
      </c>
      <c r="G524" s="19">
        <v>0.55000000000000004</v>
      </c>
      <c r="H524" s="18">
        <f t="shared" si="122"/>
        <v>-0.140625</v>
      </c>
      <c r="I524" s="74">
        <f>(G524-D524)/(D524-E524)</f>
        <v>-0.25714285714285701</v>
      </c>
    </row>
    <row r="525" spans="2:9" x14ac:dyDescent="0.25">
      <c r="B525" s="10">
        <v>42500</v>
      </c>
      <c r="C525" s="13" t="s">
        <v>307</v>
      </c>
      <c r="D525" s="16">
        <v>0.92</v>
      </c>
      <c r="E525" s="16">
        <v>0.51</v>
      </c>
      <c r="F525" s="12">
        <v>42502</v>
      </c>
      <c r="G525" s="19">
        <v>0.74</v>
      </c>
      <c r="H525" s="18">
        <f t="shared" si="122"/>
        <v>-0.19565217391304357</v>
      </c>
      <c r="I525" s="74">
        <f>(G525-D525)/(D525-E525)</f>
        <v>-0.43902439024390255</v>
      </c>
    </row>
    <row r="526" spans="2:9" x14ac:dyDescent="0.25">
      <c r="B526" s="10">
        <v>42500</v>
      </c>
      <c r="C526" s="13" t="s">
        <v>304</v>
      </c>
      <c r="D526" s="16">
        <v>0.77</v>
      </c>
      <c r="E526" s="16">
        <v>0.44</v>
      </c>
      <c r="F526" s="12">
        <v>42502</v>
      </c>
      <c r="G526" s="19">
        <v>0.38</v>
      </c>
      <c r="H526" s="18">
        <f t="shared" si="122"/>
        <v>-0.50649350649350655</v>
      </c>
      <c r="I526" s="74">
        <f t="shared" ref="I526" si="123">(G526-D526)/(D526-E526)</f>
        <v>-1.1818181818181819</v>
      </c>
    </row>
    <row r="527" spans="2:9" x14ac:dyDescent="0.25">
      <c r="B527" s="10">
        <v>42502</v>
      </c>
      <c r="C527" s="13" t="s">
        <v>313</v>
      </c>
      <c r="D527" s="16">
        <v>4.21</v>
      </c>
      <c r="E527" s="16">
        <v>2.5</v>
      </c>
      <c r="F527" s="12">
        <v>42502</v>
      </c>
      <c r="G527" s="19">
        <v>2.48</v>
      </c>
      <c r="H527" s="18">
        <f t="shared" si="122"/>
        <v>-0.4109263657957245</v>
      </c>
      <c r="I527" s="74">
        <f>(G527-D527)/(D527-E527)</f>
        <v>-1.0116959064327486</v>
      </c>
    </row>
    <row r="528" spans="2:9" x14ac:dyDescent="0.25">
      <c r="B528" s="10">
        <v>42507</v>
      </c>
      <c r="C528" s="13" t="s">
        <v>317</v>
      </c>
      <c r="D528" s="16">
        <v>1.21</v>
      </c>
      <c r="E528" s="16">
        <v>0.56000000000000005</v>
      </c>
      <c r="F528" s="12">
        <v>42508</v>
      </c>
      <c r="G528" s="19">
        <v>0.81</v>
      </c>
      <c r="H528" s="18">
        <f t="shared" si="122"/>
        <v>-0.33057851239669411</v>
      </c>
      <c r="I528" s="74">
        <f t="shared" ref="I528" si="124">(G528-D528)/(D528-E528)</f>
        <v>-0.61538461538461531</v>
      </c>
    </row>
    <row r="529" spans="2:9" x14ac:dyDescent="0.25">
      <c r="B529" s="10">
        <v>42502</v>
      </c>
      <c r="C529" s="13" t="s">
        <v>325</v>
      </c>
      <c r="D529" s="16">
        <v>3.56</v>
      </c>
      <c r="E529" s="16">
        <v>2.0499999999999998</v>
      </c>
      <c r="F529" s="12">
        <v>42514</v>
      </c>
      <c r="G529" s="19">
        <v>3.01</v>
      </c>
      <c r="H529" s="18">
        <f t="shared" si="122"/>
        <v>-0.15449438202247201</v>
      </c>
      <c r="I529" s="74">
        <f>(G529-D529)/(D529-E529)</f>
        <v>-0.36423841059602663</v>
      </c>
    </row>
    <row r="530" spans="2:9" x14ac:dyDescent="0.25">
      <c r="B530" s="10">
        <v>42510</v>
      </c>
      <c r="C530" s="13" t="s">
        <v>327</v>
      </c>
      <c r="D530" s="16">
        <v>5.95</v>
      </c>
      <c r="E530" s="16">
        <v>3.41</v>
      </c>
      <c r="F530" s="12">
        <v>42514</v>
      </c>
      <c r="G530" s="19">
        <v>5.4</v>
      </c>
      <c r="H530" s="18">
        <f t="shared" si="122"/>
        <v>-9.2436974789915971E-2</v>
      </c>
      <c r="I530" s="74">
        <f t="shared" ref="I530" si="125">(G530-D530)/(D530-E530)</f>
        <v>-0.21653543307086606</v>
      </c>
    </row>
    <row r="531" spans="2:9" x14ac:dyDescent="0.25">
      <c r="B531" s="10">
        <v>42509</v>
      </c>
      <c r="C531" s="13" t="s">
        <v>324</v>
      </c>
      <c r="D531" s="16">
        <v>4.9000000000000004</v>
      </c>
      <c r="E531" s="16">
        <v>2.75</v>
      </c>
      <c r="F531" s="12">
        <v>42517</v>
      </c>
      <c r="G531" s="19">
        <v>7.92</v>
      </c>
      <c r="H531" s="18">
        <f t="shared" si="122"/>
        <v>0.61632653061224474</v>
      </c>
      <c r="I531" s="74">
        <f>(G531-D531)/(D531-E531)</f>
        <v>1.4046511627906972</v>
      </c>
    </row>
    <row r="532" spans="2:9" x14ac:dyDescent="0.25">
      <c r="B532" s="10">
        <v>42514</v>
      </c>
      <c r="C532" s="13" t="s">
        <v>332</v>
      </c>
      <c r="D532" s="16">
        <v>3.38</v>
      </c>
      <c r="E532" s="16">
        <v>2.06</v>
      </c>
      <c r="F532" s="12">
        <v>42521</v>
      </c>
      <c r="G532" s="19">
        <v>7.08</v>
      </c>
      <c r="H532" s="18">
        <f t="shared" si="122"/>
        <v>1.0946745562130178</v>
      </c>
      <c r="I532" s="74">
        <f>(G532-D532)/(D532-E532)</f>
        <v>2.8030303030303036</v>
      </c>
    </row>
    <row r="533" spans="2:9" x14ac:dyDescent="0.25">
      <c r="B533" s="10">
        <v>42515</v>
      </c>
      <c r="C533" s="13" t="s">
        <v>334</v>
      </c>
      <c r="D533" s="16">
        <v>5.57</v>
      </c>
      <c r="E533" s="16">
        <v>3.23</v>
      </c>
      <c r="F533" s="12">
        <v>42522</v>
      </c>
      <c r="G533" s="19">
        <v>4.78</v>
      </c>
      <c r="H533" s="18">
        <f t="shared" si="122"/>
        <v>-0.14183123877917414</v>
      </c>
      <c r="I533" s="74">
        <f t="shared" ref="I533:I534" si="126">(G533-D533)/(D533-E533)</f>
        <v>-0.33760683760683757</v>
      </c>
    </row>
    <row r="534" spans="2:9" x14ac:dyDescent="0.25">
      <c r="B534" s="10">
        <v>42513</v>
      </c>
      <c r="C534" s="13" t="s">
        <v>329</v>
      </c>
      <c r="D534" s="16">
        <v>0.44</v>
      </c>
      <c r="E534" s="16">
        <v>0.28000000000000003</v>
      </c>
      <c r="F534" s="12">
        <v>42524</v>
      </c>
      <c r="G534" s="19">
        <v>0.37</v>
      </c>
      <c r="H534" s="18">
        <f t="shared" si="122"/>
        <v>-0.15909090909090906</v>
      </c>
      <c r="I534" s="74">
        <f t="shared" si="126"/>
        <v>-0.43750000000000011</v>
      </c>
    </row>
    <row r="535" spans="2:9" x14ac:dyDescent="0.25">
      <c r="B535" s="10">
        <v>42513</v>
      </c>
      <c r="C535" s="13" t="s">
        <v>307</v>
      </c>
      <c r="D535" s="16">
        <v>0.99</v>
      </c>
      <c r="E535" s="16">
        <v>0.55000000000000004</v>
      </c>
      <c r="F535" s="12">
        <v>42529</v>
      </c>
      <c r="G535" s="19">
        <v>1.42</v>
      </c>
      <c r="H535" s="18">
        <f t="shared" si="122"/>
        <v>0.43434343434343425</v>
      </c>
      <c r="I535" s="74">
        <f>(G535-D535)/(D535-E535)</f>
        <v>0.97727272727272729</v>
      </c>
    </row>
    <row r="536" spans="2:9" x14ac:dyDescent="0.25">
      <c r="B536" s="10">
        <v>42522</v>
      </c>
      <c r="C536" s="13" t="s">
        <v>337</v>
      </c>
      <c r="D536" s="16">
        <v>4.1100000000000003</v>
      </c>
      <c r="E536" s="16">
        <v>2.17</v>
      </c>
      <c r="F536" s="12">
        <v>42529</v>
      </c>
      <c r="G536" s="19">
        <v>4.1500000000000004</v>
      </c>
      <c r="H536" s="18">
        <f t="shared" si="122"/>
        <v>9.7323600973235891E-3</v>
      </c>
      <c r="I536" s="74">
        <f>(G536-D536)/(D536-E536)</f>
        <v>2.0618556701030941E-2</v>
      </c>
    </row>
    <row r="537" spans="2:9" x14ac:dyDescent="0.25">
      <c r="B537" s="10">
        <v>42515</v>
      </c>
      <c r="C537" s="13" t="s">
        <v>335</v>
      </c>
      <c r="D537" s="16">
        <v>2.14</v>
      </c>
      <c r="E537" s="16">
        <v>0.71</v>
      </c>
      <c r="F537" s="12">
        <v>42529</v>
      </c>
      <c r="G537" s="19">
        <v>2.61</v>
      </c>
      <c r="H537" s="18">
        <f t="shared" si="122"/>
        <v>0.21962616822429903</v>
      </c>
      <c r="I537" s="74">
        <f>(G537-D537)/(D537-E537)</f>
        <v>0.32867132867132848</v>
      </c>
    </row>
    <row r="538" spans="2:9" x14ac:dyDescent="0.25">
      <c r="B538" s="10">
        <v>42524</v>
      </c>
      <c r="C538" s="13" t="s">
        <v>345</v>
      </c>
      <c r="D538" s="16">
        <v>0.77</v>
      </c>
      <c r="E538" s="16">
        <v>0.41</v>
      </c>
      <c r="F538" s="12">
        <v>42530</v>
      </c>
      <c r="G538" s="19">
        <v>0.75</v>
      </c>
      <c r="H538" s="18">
        <f t="shared" si="122"/>
        <v>-2.5974025974025983E-2</v>
      </c>
      <c r="I538" s="74">
        <f t="shared" ref="I538" si="127">(G538-D538)/(D538-E538)</f>
        <v>-5.5555555555555601E-2</v>
      </c>
    </row>
    <row r="539" spans="2:9" x14ac:dyDescent="0.25">
      <c r="B539" s="10">
        <v>42530</v>
      </c>
      <c r="C539" s="13" t="s">
        <v>356</v>
      </c>
      <c r="D539" s="16">
        <v>4.92</v>
      </c>
      <c r="E539" s="16">
        <v>2.61</v>
      </c>
      <c r="F539" s="12">
        <v>42531</v>
      </c>
      <c r="G539" s="19">
        <v>2.62</v>
      </c>
      <c r="H539" s="18">
        <f t="shared" si="122"/>
        <v>-0.4674796747967479</v>
      </c>
      <c r="I539" s="74">
        <f>(G539-D539)/(D539-E539)</f>
        <v>-0.9956709956709956</v>
      </c>
    </row>
    <row r="540" spans="2:9" x14ac:dyDescent="0.25">
      <c r="B540" s="10">
        <v>42530</v>
      </c>
      <c r="C540" s="13" t="s">
        <v>355</v>
      </c>
      <c r="D540" s="16">
        <v>1.1599999999999999</v>
      </c>
      <c r="E540" s="16">
        <v>0.59</v>
      </c>
      <c r="F540" s="12">
        <v>42439</v>
      </c>
      <c r="G540" s="19">
        <v>0.55000000000000004</v>
      </c>
      <c r="H540" s="18">
        <f t="shared" si="122"/>
        <v>-0.52586206896551713</v>
      </c>
      <c r="I540" s="74">
        <f>(G540-D540)/(D540-E540)</f>
        <v>-1.070175438596491</v>
      </c>
    </row>
    <row r="541" spans="2:9" x14ac:dyDescent="0.25">
      <c r="B541" s="10">
        <v>42526</v>
      </c>
      <c r="C541" s="13" t="s">
        <v>348</v>
      </c>
      <c r="D541" s="16">
        <v>6.63</v>
      </c>
      <c r="E541" s="16">
        <v>3.77</v>
      </c>
      <c r="F541" s="12">
        <v>42534</v>
      </c>
      <c r="G541" s="19">
        <v>10.69</v>
      </c>
      <c r="H541" s="18">
        <f t="shared" si="122"/>
        <v>0.61236802413273006</v>
      </c>
      <c r="I541" s="74">
        <f>(G541-D541)/(D541-E541)/2</f>
        <v>0.70979020979020979</v>
      </c>
    </row>
    <row r="542" spans="2:9" x14ac:dyDescent="0.25">
      <c r="B542" s="10">
        <v>42523</v>
      </c>
      <c r="C542" s="13" t="s">
        <v>341</v>
      </c>
      <c r="D542" s="16">
        <v>9.31</v>
      </c>
      <c r="E542" s="16">
        <v>3.27</v>
      </c>
      <c r="F542" s="12">
        <v>42535</v>
      </c>
      <c r="G542" s="19">
        <v>14.9</v>
      </c>
      <c r="H542" s="18">
        <f t="shared" si="122"/>
        <v>0.60042964554242739</v>
      </c>
      <c r="I542" s="74">
        <f>(G542-D542)/(D542-E542)/2</f>
        <v>0.46274834437086082</v>
      </c>
    </row>
    <row r="543" spans="2:9" s="65" customFormat="1" x14ac:dyDescent="0.25">
      <c r="B543" s="10">
        <v>42530</v>
      </c>
      <c r="C543" s="13" t="s">
        <v>357</v>
      </c>
      <c r="D543" s="16">
        <v>0.71</v>
      </c>
      <c r="E543" s="16">
        <v>0.39</v>
      </c>
      <c r="F543" s="12">
        <v>42535</v>
      </c>
      <c r="G543" s="19">
        <v>0.37</v>
      </c>
      <c r="H543" s="18">
        <f t="shared" si="122"/>
        <v>-0.47887323943661975</v>
      </c>
      <c r="I543" s="74">
        <f t="shared" ref="I543" si="128">(G543-D543)/(D543-E543)</f>
        <v>-1.0625</v>
      </c>
    </row>
    <row r="544" spans="2:9" s="65" customFormat="1" x14ac:dyDescent="0.25">
      <c r="B544" s="10">
        <v>42531</v>
      </c>
      <c r="C544" s="13" t="s">
        <v>360</v>
      </c>
      <c r="D544" s="16">
        <v>3.21</v>
      </c>
      <c r="E544" s="16">
        <v>2.0299999999999998</v>
      </c>
      <c r="F544" s="12">
        <v>42536</v>
      </c>
      <c r="G544" s="19">
        <v>2.37</v>
      </c>
      <c r="H544" s="18">
        <f t="shared" si="122"/>
        <v>-0.26168224299065412</v>
      </c>
      <c r="I544" s="74">
        <f>(G544-D544)/(D544-E544)</f>
        <v>-0.71186440677966079</v>
      </c>
    </row>
    <row r="545" spans="2:9" x14ac:dyDescent="0.25">
      <c r="B545" s="10">
        <v>42531</v>
      </c>
      <c r="C545" s="13" t="s">
        <v>361</v>
      </c>
      <c r="D545" s="16">
        <v>1.68</v>
      </c>
      <c r="E545" s="16">
        <v>0.84</v>
      </c>
      <c r="F545" s="12">
        <v>42537</v>
      </c>
      <c r="G545" s="19">
        <v>0.83</v>
      </c>
      <c r="H545" s="18">
        <f t="shared" si="122"/>
        <v>-0.50595238095238093</v>
      </c>
      <c r="I545" s="74">
        <f>(G545-D545)/(D545-E545)</f>
        <v>-1.0119047619047619</v>
      </c>
    </row>
    <row r="546" spans="2:9" s="65" customFormat="1" x14ac:dyDescent="0.25">
      <c r="B546" s="10">
        <v>42548</v>
      </c>
      <c r="C546" s="13" t="s">
        <v>370</v>
      </c>
      <c r="D546" s="16">
        <v>3.53</v>
      </c>
      <c r="E546" s="16">
        <v>1.38</v>
      </c>
      <c r="F546" s="12">
        <v>42552</v>
      </c>
      <c r="G546" s="19">
        <v>2.4300000000000002</v>
      </c>
      <c r="H546" s="18">
        <f>(G546/D546-1)</f>
        <v>-0.31161473087818692</v>
      </c>
      <c r="I546" s="74">
        <f t="shared" ref="I546:I548" si="129">(G546-D546)/(D546-E546)</f>
        <v>-0.5116279069767441</v>
      </c>
    </row>
    <row r="547" spans="2:9" x14ac:dyDescent="0.25">
      <c r="B547" s="10">
        <v>42550</v>
      </c>
      <c r="C547" s="13" t="s">
        <v>380</v>
      </c>
      <c r="D547" s="16">
        <v>0.99</v>
      </c>
      <c r="E547" s="16">
        <v>0.46</v>
      </c>
      <c r="F547" s="12">
        <v>42556</v>
      </c>
      <c r="G547" s="19">
        <v>1.4</v>
      </c>
      <c r="H547" s="18">
        <f t="shared" ref="H547:H549" si="130">(G547/D547-1)</f>
        <v>0.41414141414141414</v>
      </c>
      <c r="I547" s="74">
        <f t="shared" si="129"/>
        <v>0.77358490566037719</v>
      </c>
    </row>
    <row r="548" spans="2:9" x14ac:dyDescent="0.25">
      <c r="B548" s="10">
        <v>42552</v>
      </c>
      <c r="C548" s="13" t="s">
        <v>379</v>
      </c>
      <c r="D548" s="16">
        <v>2.1800000000000002</v>
      </c>
      <c r="E548" s="16">
        <v>1.5</v>
      </c>
      <c r="F548" s="12">
        <v>42558</v>
      </c>
      <c r="G548" s="19">
        <v>1.94</v>
      </c>
      <c r="H548" s="18">
        <f t="shared" si="130"/>
        <v>-0.11009174311926617</v>
      </c>
      <c r="I548" s="74">
        <f t="shared" si="129"/>
        <v>-0.35294117647058848</v>
      </c>
    </row>
    <row r="549" spans="2:9" s="65" customFormat="1" x14ac:dyDescent="0.25">
      <c r="B549" s="10">
        <v>42558</v>
      </c>
      <c r="C549" s="13" t="s">
        <v>397</v>
      </c>
      <c r="D549" s="16">
        <v>2.87</v>
      </c>
      <c r="E549" s="16">
        <v>1.21</v>
      </c>
      <c r="F549" s="12">
        <v>42562</v>
      </c>
      <c r="G549" s="19">
        <v>1.69</v>
      </c>
      <c r="H549" s="18">
        <f t="shared" si="130"/>
        <v>-0.41114982578397219</v>
      </c>
      <c r="I549" s="74">
        <f>(G549-D549)/(D549-E549)/2</f>
        <v>-0.35542168674698799</v>
      </c>
    </row>
    <row r="550" spans="2:9" x14ac:dyDescent="0.25">
      <c r="B550" s="10">
        <v>42541</v>
      </c>
      <c r="C550" s="13" t="s">
        <v>423</v>
      </c>
      <c r="D550" s="16">
        <v>18.39</v>
      </c>
      <c r="E550" s="16">
        <v>4.95</v>
      </c>
      <c r="F550" s="12">
        <v>42563</v>
      </c>
      <c r="G550" s="19">
        <v>22.83</v>
      </c>
      <c r="H550" s="18">
        <f>(G550/D550-1)</f>
        <v>0.24143556280587264</v>
      </c>
      <c r="I550" s="74">
        <f t="shared" ref="I550" si="131">(G550-D550)/(D550-E550)</f>
        <v>0.33035714285714268</v>
      </c>
    </row>
    <row r="551" spans="2:9" x14ac:dyDescent="0.25">
      <c r="B551" s="10">
        <v>42555</v>
      </c>
      <c r="C551" s="13" t="s">
        <v>384</v>
      </c>
      <c r="D551" s="16">
        <v>3.83</v>
      </c>
      <c r="E551" s="16">
        <v>1.0900000000000001</v>
      </c>
      <c r="F551" s="12">
        <v>42565</v>
      </c>
      <c r="G551" s="19">
        <v>5.29</v>
      </c>
      <c r="H551" s="18">
        <f t="shared" ref="H551:H554" si="132">(G551/D551-1)</f>
        <v>0.38120104438642288</v>
      </c>
      <c r="I551" s="74">
        <f>(G551-D551)/(D551-E551)</f>
        <v>0.53284671532846706</v>
      </c>
    </row>
    <row r="552" spans="2:9" s="65" customFormat="1" x14ac:dyDescent="0.25">
      <c r="B552" s="10">
        <v>42557</v>
      </c>
      <c r="C552" s="13" t="s">
        <v>391</v>
      </c>
      <c r="D552" s="16">
        <v>14.31</v>
      </c>
      <c r="E552" s="16">
        <v>6.67</v>
      </c>
      <c r="F552" s="12">
        <v>42565</v>
      </c>
      <c r="G552" s="19">
        <v>32.049999999999997</v>
      </c>
      <c r="H552" s="18">
        <f t="shared" si="132"/>
        <v>1.2396925227113904</v>
      </c>
      <c r="I552" s="74">
        <f t="shared" ref="I552:I553" si="133">(G552-D552)/(D552-E552)</f>
        <v>2.3219895287958106</v>
      </c>
    </row>
    <row r="553" spans="2:9" x14ac:dyDescent="0.25">
      <c r="B553" s="10">
        <v>42569</v>
      </c>
      <c r="C553" s="13" t="s">
        <v>419</v>
      </c>
      <c r="D553" s="16">
        <v>4.24</v>
      </c>
      <c r="E553" s="16">
        <v>1.88</v>
      </c>
      <c r="F553" s="12">
        <v>42571</v>
      </c>
      <c r="G553" s="19">
        <v>4.1399999999999997</v>
      </c>
      <c r="H553" s="18">
        <f t="shared" si="132"/>
        <v>-2.358490566037752E-2</v>
      </c>
      <c r="I553" s="74">
        <f t="shared" si="133"/>
        <v>-4.2372881355932424E-2</v>
      </c>
    </row>
    <row r="554" spans="2:9" x14ac:dyDescent="0.25">
      <c r="B554" s="10">
        <v>42570</v>
      </c>
      <c r="C554" s="13" t="s">
        <v>422</v>
      </c>
      <c r="D554" s="16">
        <v>0.88</v>
      </c>
      <c r="E554" s="16">
        <v>0.48</v>
      </c>
      <c r="F554" s="12">
        <v>42572</v>
      </c>
      <c r="G554" s="19">
        <v>0.91</v>
      </c>
      <c r="H554" s="18">
        <f t="shared" si="132"/>
        <v>3.4090909090909172E-2</v>
      </c>
      <c r="I554" s="74">
        <f>(G554-D554)/(D554-E554)/2</f>
        <v>3.7500000000000033E-2</v>
      </c>
    </row>
    <row r="555" spans="2:9" x14ac:dyDescent="0.25">
      <c r="B555" s="10">
        <v>42571</v>
      </c>
      <c r="C555" s="13" t="s">
        <v>424</v>
      </c>
      <c r="D555" s="16">
        <v>1.44</v>
      </c>
      <c r="E555" s="16">
        <v>0.59</v>
      </c>
      <c r="F555" s="12">
        <v>42573</v>
      </c>
      <c r="G555" s="19">
        <v>1.68</v>
      </c>
      <c r="H555" s="18">
        <f>(G555/D555-1)</f>
        <v>0.16666666666666674</v>
      </c>
      <c r="I555" s="74">
        <f t="shared" ref="I555" si="134">(G555-D555)/(D555-E555)</f>
        <v>0.28235294117647058</v>
      </c>
    </row>
    <row r="556" spans="2:9" x14ac:dyDescent="0.25">
      <c r="B556" s="10">
        <v>42564</v>
      </c>
      <c r="C556" s="13" t="s">
        <v>412</v>
      </c>
      <c r="D556" s="16">
        <v>2.08</v>
      </c>
      <c r="E556" s="16">
        <v>0.85</v>
      </c>
      <c r="F556" s="12">
        <v>42576</v>
      </c>
      <c r="G556" s="19">
        <v>1.94</v>
      </c>
      <c r="H556" s="18">
        <f t="shared" ref="H556:H560" si="135">(G556/D556-1)</f>
        <v>-6.7307692307692402E-2</v>
      </c>
      <c r="I556" s="74">
        <f>(G556-D556)/(D556-E556)</f>
        <v>-0.11382113821138222</v>
      </c>
    </row>
    <row r="557" spans="2:9" x14ac:dyDescent="0.25">
      <c r="B557" s="10">
        <v>42563</v>
      </c>
      <c r="C557" s="13" t="s">
        <v>441</v>
      </c>
      <c r="D557" s="16">
        <v>5.14</v>
      </c>
      <c r="E557" s="16">
        <v>2.5099999999999998</v>
      </c>
      <c r="F557" s="12">
        <v>42580</v>
      </c>
      <c r="G557" s="19">
        <v>5.28</v>
      </c>
      <c r="H557" s="18">
        <f t="shared" si="135"/>
        <v>2.7237354085603238E-2</v>
      </c>
      <c r="I557" s="74">
        <f t="shared" ref="I557:I558" si="136">(G557-D557)/(D557-E557)</f>
        <v>5.3231939163498318E-2</v>
      </c>
    </row>
    <row r="558" spans="2:9" x14ac:dyDescent="0.25">
      <c r="B558" s="10">
        <v>42584</v>
      </c>
      <c r="C558" s="13" t="s">
        <v>445</v>
      </c>
      <c r="D558" s="16">
        <v>4.6399999999999997</v>
      </c>
      <c r="E558" s="16">
        <v>2.71</v>
      </c>
      <c r="F558" s="12">
        <v>42584</v>
      </c>
      <c r="G558" s="19">
        <v>4.2699999999999996</v>
      </c>
      <c r="H558" s="18">
        <f t="shared" si="135"/>
        <v>-7.9741379310344862E-2</v>
      </c>
      <c r="I558" s="74">
        <f t="shared" si="136"/>
        <v>-0.19170984455958556</v>
      </c>
    </row>
    <row r="559" spans="2:9" x14ac:dyDescent="0.25">
      <c r="B559" s="10">
        <v>42583</v>
      </c>
      <c r="C559" s="13" t="s">
        <v>442</v>
      </c>
      <c r="D559" s="16">
        <v>6.26</v>
      </c>
      <c r="E559" s="16">
        <v>2.85</v>
      </c>
      <c r="F559" s="12">
        <v>42586</v>
      </c>
      <c r="G559" s="19">
        <v>7.46</v>
      </c>
      <c r="H559" s="18">
        <f t="shared" si="135"/>
        <v>0.19169329073482433</v>
      </c>
      <c r="I559" s="74">
        <f>(G559-D559)/(D559-E559)</f>
        <v>0.35190615835777134</v>
      </c>
    </row>
    <row r="560" spans="2:9" ht="16.5" customHeight="1" x14ac:dyDescent="0.25">
      <c r="B560" s="10">
        <v>42585</v>
      </c>
      <c r="C560" s="13" t="s">
        <v>453</v>
      </c>
      <c r="D560" s="16">
        <v>4.8</v>
      </c>
      <c r="E560" s="16">
        <v>3.23</v>
      </c>
      <c r="F560" s="12">
        <v>42591</v>
      </c>
      <c r="G560" s="19">
        <v>4.9400000000000004</v>
      </c>
      <c r="H560" s="18">
        <f t="shared" si="135"/>
        <v>2.9166666666666785E-2</v>
      </c>
      <c r="I560" s="74">
        <f t="shared" ref="I560:I561" si="137">(G560-D560)/(D560-E560)</f>
        <v>8.9171974522293362E-2</v>
      </c>
    </row>
    <row r="561" spans="2:9" x14ac:dyDescent="0.25">
      <c r="B561" s="10">
        <v>42586</v>
      </c>
      <c r="C561" s="13" t="s">
        <v>454</v>
      </c>
      <c r="D561" s="16">
        <v>2.31</v>
      </c>
      <c r="E561" s="16">
        <v>0.94</v>
      </c>
      <c r="F561" s="12">
        <v>42592</v>
      </c>
      <c r="G561" s="19">
        <v>2.25</v>
      </c>
      <c r="H561" s="18">
        <f>(G561/D561-1)</f>
        <v>-2.5974025974025983E-2</v>
      </c>
      <c r="I561" s="74">
        <f t="shared" si="137"/>
        <v>-4.3795620437956241E-2</v>
      </c>
    </row>
    <row r="562" spans="2:9" x14ac:dyDescent="0.25">
      <c r="B562" s="10" t="s">
        <v>449</v>
      </c>
      <c r="C562" s="13" t="s">
        <v>450</v>
      </c>
      <c r="D562" s="16">
        <v>13.265000000000001</v>
      </c>
      <c r="E562" s="16">
        <v>6.1</v>
      </c>
      <c r="F562" s="12">
        <v>42593</v>
      </c>
      <c r="G562" s="19">
        <v>20.96</v>
      </c>
      <c r="H562" s="18">
        <f t="shared" ref="H562:H571" si="138">(G562/D562-1)</f>
        <v>0.5800980022615907</v>
      </c>
      <c r="I562" s="74">
        <f>(G562-D562)/(D562-E562)</f>
        <v>1.0739706908583391</v>
      </c>
    </row>
    <row r="563" spans="2:9" x14ac:dyDescent="0.25">
      <c r="B563" s="10">
        <v>42584</v>
      </c>
      <c r="C563" s="13" t="s">
        <v>447</v>
      </c>
      <c r="D563" s="16">
        <v>0.75</v>
      </c>
      <c r="E563" s="16">
        <v>0.39</v>
      </c>
      <c r="F563" s="12">
        <v>42593</v>
      </c>
      <c r="G563" s="19">
        <v>0.89</v>
      </c>
      <c r="H563" s="18">
        <f t="shared" si="138"/>
        <v>0.18666666666666676</v>
      </c>
      <c r="I563" s="74">
        <f t="shared" ref="I563" si="139">(G563-D563)/(D563-E563)</f>
        <v>0.38888888888888895</v>
      </c>
    </row>
    <row r="564" spans="2:9" x14ac:dyDescent="0.25">
      <c r="B564" s="10">
        <v>42583</v>
      </c>
      <c r="C564" s="13" t="s">
        <v>463</v>
      </c>
      <c r="D564" s="16">
        <v>6.96</v>
      </c>
      <c r="E564" s="16">
        <v>3.46</v>
      </c>
      <c r="F564" s="12">
        <v>42593</v>
      </c>
      <c r="G564" s="19">
        <v>5.96</v>
      </c>
      <c r="H564" s="18">
        <f t="shared" si="138"/>
        <v>-0.14367816091954022</v>
      </c>
      <c r="I564" s="74">
        <f>(G564-D564)/(D564-E564)</f>
        <v>-0.2857142857142857</v>
      </c>
    </row>
    <row r="565" spans="2:9" x14ac:dyDescent="0.25">
      <c r="B565" s="10">
        <v>42591</v>
      </c>
      <c r="C565" s="13" t="s">
        <v>458</v>
      </c>
      <c r="D565" s="16">
        <v>2.02</v>
      </c>
      <c r="E565" s="16">
        <v>0.83</v>
      </c>
      <c r="F565" s="12">
        <v>42604</v>
      </c>
      <c r="G565" s="19">
        <v>1.81</v>
      </c>
      <c r="H565" s="18">
        <f t="shared" si="138"/>
        <v>-0.10396039603960394</v>
      </c>
      <c r="I565" s="74">
        <f>(G565-D565)/(D565-E565)</f>
        <v>-0.1764705882352941</v>
      </c>
    </row>
    <row r="566" spans="2:9" x14ac:dyDescent="0.25">
      <c r="B566" s="10">
        <v>42604</v>
      </c>
      <c r="C566" s="13" t="s">
        <v>483</v>
      </c>
      <c r="D566" s="16">
        <v>0.78</v>
      </c>
      <c r="E566" s="16">
        <v>0.55000000000000004</v>
      </c>
      <c r="F566" s="12">
        <v>42612</v>
      </c>
      <c r="G566" s="19">
        <v>0.95</v>
      </c>
      <c r="H566" s="18">
        <f t="shared" si="138"/>
        <v>0.21794871794871784</v>
      </c>
      <c r="I566" s="74">
        <f t="shared" ref="I566" si="140">(G566-D566)/(D566-E566)</f>
        <v>0.73913043478260843</v>
      </c>
    </row>
    <row r="567" spans="2:9" x14ac:dyDescent="0.25">
      <c r="B567" s="10">
        <v>42605</v>
      </c>
      <c r="C567" s="13" t="s">
        <v>488</v>
      </c>
      <c r="D567" s="16">
        <v>0.84</v>
      </c>
      <c r="E567" s="16">
        <v>0.51</v>
      </c>
      <c r="F567" s="12">
        <v>42613</v>
      </c>
      <c r="G567" s="19">
        <v>0.93</v>
      </c>
      <c r="H567" s="18">
        <f t="shared" si="138"/>
        <v>0.10714285714285721</v>
      </c>
      <c r="I567" s="74">
        <f>(G567-D567)/(D567-E567)</f>
        <v>0.27272727272727298</v>
      </c>
    </row>
    <row r="568" spans="2:9" x14ac:dyDescent="0.25">
      <c r="B568" s="10">
        <v>42599</v>
      </c>
      <c r="C568" s="13" t="s">
        <v>473</v>
      </c>
      <c r="D568" s="16">
        <v>2.67</v>
      </c>
      <c r="E568" s="16">
        <v>2.2000000000000002</v>
      </c>
      <c r="F568" s="12">
        <v>42613</v>
      </c>
      <c r="G568" s="19">
        <v>2.37</v>
      </c>
      <c r="H568" s="18">
        <f t="shared" si="138"/>
        <v>-0.11235955056179769</v>
      </c>
      <c r="I568" s="74">
        <f>(G568-D568)/(D568-E568)</f>
        <v>-0.63829787234042545</v>
      </c>
    </row>
    <row r="569" spans="2:9" x14ac:dyDescent="0.25">
      <c r="B569" s="10">
        <v>42600</v>
      </c>
      <c r="C569" s="13" t="s">
        <v>475</v>
      </c>
      <c r="D569" s="16">
        <v>5.2</v>
      </c>
      <c r="E569" s="16">
        <v>2.66</v>
      </c>
      <c r="F569" s="12">
        <v>42614</v>
      </c>
      <c r="G569" s="19">
        <v>6</v>
      </c>
      <c r="H569" s="18">
        <f t="shared" si="138"/>
        <v>0.15384615384615374</v>
      </c>
      <c r="I569" s="74">
        <f>(G569-D569)/(D569-E569)</f>
        <v>0.31496062992125978</v>
      </c>
    </row>
    <row r="570" spans="2:9" s="65" customFormat="1" x14ac:dyDescent="0.25">
      <c r="B570" s="10">
        <v>42611</v>
      </c>
      <c r="C570" s="13" t="s">
        <v>497</v>
      </c>
      <c r="D570" s="16">
        <v>2.37</v>
      </c>
      <c r="E570" s="16">
        <v>1.06</v>
      </c>
      <c r="F570" s="12">
        <v>42619</v>
      </c>
      <c r="G570" s="19">
        <v>3.24</v>
      </c>
      <c r="H570" s="18">
        <f t="shared" si="138"/>
        <v>0.36708860759493667</v>
      </c>
      <c r="I570" s="74">
        <f>(G570-D570)/(D570-E570)</f>
        <v>0.66412213740458026</v>
      </c>
    </row>
    <row r="571" spans="2:9" ht="15" customHeight="1" x14ac:dyDescent="0.25">
      <c r="B571" s="10">
        <v>42606</v>
      </c>
      <c r="C571" s="13" t="s">
        <v>493</v>
      </c>
      <c r="D571" s="16">
        <v>4.9400000000000004</v>
      </c>
      <c r="E571" s="16">
        <v>1.74</v>
      </c>
      <c r="F571" s="12">
        <v>42620</v>
      </c>
      <c r="G571" s="19">
        <v>7.97</v>
      </c>
      <c r="H571" s="18">
        <f t="shared" si="138"/>
        <v>0.61336032388663941</v>
      </c>
      <c r="I571" s="74">
        <f>(G571-D571)/(D571-E571)</f>
        <v>0.9468749999999998</v>
      </c>
    </row>
    <row r="572" spans="2:9" x14ac:dyDescent="0.25">
      <c r="B572" s="10">
        <v>42607</v>
      </c>
      <c r="C572" s="13" t="s">
        <v>494</v>
      </c>
      <c r="D572" s="16">
        <v>0.4</v>
      </c>
      <c r="E572" s="16">
        <v>0.18</v>
      </c>
      <c r="F572" s="12">
        <v>42620</v>
      </c>
      <c r="G572" s="19">
        <v>0.4</v>
      </c>
      <c r="H572" s="18">
        <f>(G572/D572-1)</f>
        <v>0</v>
      </c>
      <c r="I572" s="74">
        <f t="shared" ref="I572:I573" si="141">(G572-D572)/(D572-E572)</f>
        <v>0</v>
      </c>
    </row>
    <row r="573" spans="2:9" x14ac:dyDescent="0.25">
      <c r="B573" s="10">
        <v>42614</v>
      </c>
      <c r="C573" s="13" t="s">
        <v>504</v>
      </c>
      <c r="D573" s="16">
        <v>3.24</v>
      </c>
      <c r="E573" s="16">
        <v>1.54</v>
      </c>
      <c r="F573" s="12">
        <v>42621</v>
      </c>
      <c r="G573" s="19">
        <v>2.3199999999999998</v>
      </c>
      <c r="H573" s="18">
        <f>(G573/D573-1)</f>
        <v>-0.28395061728395077</v>
      </c>
      <c r="I573" s="74">
        <f t="shared" si="141"/>
        <v>-0.54117647058823548</v>
      </c>
    </row>
    <row r="574" spans="2:9" x14ac:dyDescent="0.25">
      <c r="B574" s="10">
        <v>42621</v>
      </c>
      <c r="C574" s="13" t="s">
        <v>521</v>
      </c>
      <c r="D574" s="16">
        <v>5.7</v>
      </c>
      <c r="E574" s="16">
        <v>2.11</v>
      </c>
      <c r="F574" s="12">
        <v>42627</v>
      </c>
      <c r="G574" s="19">
        <v>7.21</v>
      </c>
      <c r="H574" s="18">
        <f t="shared" ref="H574:H582" si="142">(G574/D574-1)</f>
        <v>0.26491228070175432</v>
      </c>
      <c r="I574" s="74">
        <f>(G574-D574)/(D574-E574)</f>
        <v>0.42061281337047346</v>
      </c>
    </row>
    <row r="575" spans="2:9" x14ac:dyDescent="0.25">
      <c r="B575" s="10">
        <v>42628</v>
      </c>
      <c r="C575" s="13" t="s">
        <v>528</v>
      </c>
      <c r="D575" s="16">
        <v>7.8</v>
      </c>
      <c r="E575" s="16">
        <v>7.1</v>
      </c>
      <c r="F575" s="12">
        <v>42628</v>
      </c>
      <c r="G575" s="19">
        <v>7.17</v>
      </c>
      <c r="H575" s="18">
        <f t="shared" si="142"/>
        <v>-8.0769230769230704E-2</v>
      </c>
      <c r="I575" s="74">
        <f>(G575-D575)/(D575-E575)/2</f>
        <v>-0.44999999999999979</v>
      </c>
    </row>
    <row r="576" spans="2:9" x14ac:dyDescent="0.25">
      <c r="B576" s="10">
        <v>42625</v>
      </c>
      <c r="C576" s="13" t="s">
        <v>526</v>
      </c>
      <c r="D576" s="16">
        <v>3.33</v>
      </c>
      <c r="E576" s="16">
        <v>1.59</v>
      </c>
      <c r="F576" s="12">
        <v>42629</v>
      </c>
      <c r="G576" s="19">
        <v>1.59</v>
      </c>
      <c r="H576" s="18">
        <f t="shared" si="142"/>
        <v>-0.52252252252252251</v>
      </c>
      <c r="I576" s="74">
        <f t="shared" ref="I576:I577" si="143">(G576-D576)/(D576-E576)</f>
        <v>-1</v>
      </c>
    </row>
    <row r="577" spans="2:9" x14ac:dyDescent="0.25">
      <c r="B577" s="10">
        <v>42622</v>
      </c>
      <c r="C577" s="13" t="s">
        <v>523</v>
      </c>
      <c r="D577" s="16">
        <v>1.65</v>
      </c>
      <c r="E577" s="16">
        <v>1.0900000000000001</v>
      </c>
      <c r="F577" s="12">
        <v>42640</v>
      </c>
      <c r="G577" s="19">
        <v>1.61</v>
      </c>
      <c r="H577" s="18">
        <f t="shared" si="142"/>
        <v>-2.4242424242424176E-2</v>
      </c>
      <c r="I577" s="74">
        <f t="shared" si="143"/>
        <v>-7.1428571428571119E-2</v>
      </c>
    </row>
    <row r="578" spans="2:9" x14ac:dyDescent="0.25">
      <c r="B578" s="10">
        <v>42632</v>
      </c>
      <c r="C578" s="13" t="s">
        <v>536</v>
      </c>
      <c r="D578" s="16">
        <v>0.85</v>
      </c>
      <c r="E578" s="16">
        <v>0.32</v>
      </c>
      <c r="F578" s="12">
        <v>42640</v>
      </c>
      <c r="G578" s="19">
        <v>0.68</v>
      </c>
      <c r="H578" s="18">
        <f t="shared" si="142"/>
        <v>-0.19999999999999996</v>
      </c>
      <c r="I578" s="74">
        <f>(G578-D578)/(D578-E578)</f>
        <v>-0.32075471698113195</v>
      </c>
    </row>
    <row r="579" spans="2:9" x14ac:dyDescent="0.25">
      <c r="B579" s="10">
        <v>42641</v>
      </c>
      <c r="C579" s="13" t="s">
        <v>543</v>
      </c>
      <c r="D579" s="16">
        <v>1.44</v>
      </c>
      <c r="E579" s="16">
        <v>0.64</v>
      </c>
      <c r="F579" s="12">
        <v>42642</v>
      </c>
      <c r="G579" s="19">
        <v>1.02</v>
      </c>
      <c r="H579" s="18">
        <f t="shared" si="142"/>
        <v>-0.29166666666666663</v>
      </c>
      <c r="I579" s="74">
        <f>(G579-D579)/(D579-E579)</f>
        <v>-0.52499999999999991</v>
      </c>
    </row>
    <row r="580" spans="2:9" x14ac:dyDescent="0.25">
      <c r="B580" s="10">
        <v>42622</v>
      </c>
      <c r="C580" s="13" t="s">
        <v>522</v>
      </c>
      <c r="D580" s="16">
        <v>2.72</v>
      </c>
      <c r="E580" s="16">
        <v>1.29</v>
      </c>
      <c r="F580" s="12">
        <v>42643</v>
      </c>
      <c r="G580" s="19">
        <v>1.79</v>
      </c>
      <c r="H580" s="18">
        <f t="shared" si="142"/>
        <v>-0.34191176470588236</v>
      </c>
      <c r="I580" s="74">
        <f>(G580-D580)/(D580-E580)</f>
        <v>-0.65034965034965042</v>
      </c>
    </row>
    <row r="581" spans="2:9" x14ac:dyDescent="0.25">
      <c r="B581" s="10">
        <v>42629</v>
      </c>
      <c r="C581" s="13" t="s">
        <v>458</v>
      </c>
      <c r="D581" s="16">
        <v>2.0499999999999998</v>
      </c>
      <c r="E581" s="16">
        <v>0.83</v>
      </c>
      <c r="F581" s="12">
        <v>42647</v>
      </c>
      <c r="G581" s="19">
        <v>1.96</v>
      </c>
      <c r="H581" s="18">
        <f t="shared" si="142"/>
        <v>-4.3902439024390172E-2</v>
      </c>
      <c r="I581" s="74">
        <f>(G581-D581)/(D581-E581)</f>
        <v>-7.377049180327859E-2</v>
      </c>
    </row>
    <row r="582" spans="2:9" x14ac:dyDescent="0.25">
      <c r="B582" s="10" t="s">
        <v>556</v>
      </c>
      <c r="C582" s="13" t="s">
        <v>557</v>
      </c>
      <c r="D582" s="16">
        <v>4.3</v>
      </c>
      <c r="E582" s="16">
        <v>2.5299999999999998</v>
      </c>
      <c r="F582" s="12">
        <v>42650</v>
      </c>
      <c r="G582" s="19">
        <v>1E-3</v>
      </c>
      <c r="H582" s="18">
        <f t="shared" si="142"/>
        <v>-0.99976744186046507</v>
      </c>
      <c r="I582" s="74">
        <f>(G582-D582)/(D582-E582)</f>
        <v>-2.4288135593220335</v>
      </c>
    </row>
    <row r="583" spans="2:9" x14ac:dyDescent="0.25">
      <c r="B583" s="10">
        <v>42647</v>
      </c>
      <c r="C583" s="13" t="s">
        <v>581</v>
      </c>
      <c r="D583" s="16">
        <v>1.1100000000000001</v>
      </c>
      <c r="E583" s="16">
        <v>0.5</v>
      </c>
      <c r="F583" s="12">
        <v>42650</v>
      </c>
      <c r="G583" s="19">
        <v>0.62</v>
      </c>
      <c r="H583" s="18">
        <f>(G583/D583-1)</f>
        <v>-0.44144144144144148</v>
      </c>
      <c r="I583" s="74">
        <f t="shared" ref="I583:I586" si="144">(G583-D583)/(D583-E583)</f>
        <v>-0.80327868852459017</v>
      </c>
    </row>
    <row r="584" spans="2:9" x14ac:dyDescent="0.25">
      <c r="B584" s="10">
        <v>42648</v>
      </c>
      <c r="C584" s="13" t="s">
        <v>552</v>
      </c>
      <c r="D584" s="16">
        <v>0.52</v>
      </c>
      <c r="E584" s="16">
        <v>0.24</v>
      </c>
      <c r="F584" s="12">
        <v>42654</v>
      </c>
      <c r="G584" s="19">
        <v>0.67</v>
      </c>
      <c r="H584" s="18">
        <f t="shared" ref="H584:H585" si="145">(G584/D584-1)</f>
        <v>0.28846153846153855</v>
      </c>
      <c r="I584" s="74">
        <f t="shared" si="144"/>
        <v>0.5357142857142857</v>
      </c>
    </row>
    <row r="585" spans="2:9" x14ac:dyDescent="0.25">
      <c r="B585" s="10">
        <v>42635</v>
      </c>
      <c r="C585" s="13" t="s">
        <v>532</v>
      </c>
      <c r="D585" s="16">
        <v>25.5</v>
      </c>
      <c r="E585" s="16">
        <v>5.07</v>
      </c>
      <c r="F585" s="12">
        <v>42654</v>
      </c>
      <c r="G585" s="19">
        <v>24.05</v>
      </c>
      <c r="H585" s="18">
        <f t="shared" si="145"/>
        <v>-5.6862745098039236E-2</v>
      </c>
      <c r="I585" s="74">
        <f t="shared" si="144"/>
        <v>-7.0974057758198691E-2</v>
      </c>
    </row>
    <row r="586" spans="2:9" x14ac:dyDescent="0.25">
      <c r="B586" s="10">
        <v>42653</v>
      </c>
      <c r="C586" s="13" t="s">
        <v>561</v>
      </c>
      <c r="D586" s="16">
        <v>1.04</v>
      </c>
      <c r="E586" s="16">
        <v>0.62</v>
      </c>
      <c r="F586" s="12">
        <v>42656</v>
      </c>
      <c r="G586" s="19">
        <v>0.94</v>
      </c>
      <c r="H586" s="18">
        <f>(G586/D586-1)</f>
        <v>-9.6153846153846256E-2</v>
      </c>
      <c r="I586" s="74">
        <f t="shared" si="144"/>
        <v>-0.23809523809523828</v>
      </c>
    </row>
    <row r="587" spans="2:9" x14ac:dyDescent="0.25">
      <c r="B587" s="10">
        <v>42662</v>
      </c>
      <c r="C587" s="13" t="s">
        <v>586</v>
      </c>
      <c r="D587" s="16">
        <v>2.23</v>
      </c>
      <c r="E587" s="16">
        <v>0.51</v>
      </c>
      <c r="F587" s="12">
        <v>42667</v>
      </c>
      <c r="G587" s="19">
        <v>3.02</v>
      </c>
      <c r="H587" s="18">
        <f t="shared" ref="H587" si="146">(G587/D587-1)</f>
        <v>0.35426008968609857</v>
      </c>
      <c r="I587" s="74">
        <f>(G587-D587)/(D587-E587)</f>
        <v>0.45930232558139539</v>
      </c>
    </row>
    <row r="588" spans="2:9" x14ac:dyDescent="0.25">
      <c r="B588" s="10">
        <v>42642</v>
      </c>
      <c r="C588" s="13" t="s">
        <v>544</v>
      </c>
      <c r="D588" s="16">
        <v>2.84</v>
      </c>
      <c r="E588" s="16">
        <v>0.88</v>
      </c>
      <c r="F588" s="12">
        <v>42669</v>
      </c>
      <c r="G588" s="19">
        <v>5.36</v>
      </c>
      <c r="H588" s="18">
        <f>(G588/D588-1)</f>
        <v>0.88732394366197198</v>
      </c>
      <c r="I588" s="74">
        <f t="shared" ref="I588:I589" si="147">(G588-D588)/(D588-E588)</f>
        <v>1.285714285714286</v>
      </c>
    </row>
    <row r="589" spans="2:9" x14ac:dyDescent="0.25">
      <c r="B589" s="10">
        <v>42661</v>
      </c>
      <c r="C589" s="13" t="s">
        <v>582</v>
      </c>
      <c r="D589" s="16">
        <v>5.54</v>
      </c>
      <c r="E589" s="16">
        <v>2.76</v>
      </c>
      <c r="F589" s="12">
        <v>42669</v>
      </c>
      <c r="G589" s="19">
        <v>6.61</v>
      </c>
      <c r="H589" s="18">
        <f>(G589/D589-1)</f>
        <v>0.19314079422382679</v>
      </c>
      <c r="I589" s="74">
        <f t="shared" si="147"/>
        <v>0.3848920863309353</v>
      </c>
    </row>
    <row r="590" spans="2:9" x14ac:dyDescent="0.25">
      <c r="B590" s="10">
        <v>42663</v>
      </c>
      <c r="C590" s="13" t="s">
        <v>587</v>
      </c>
      <c r="D590" s="16">
        <v>2.34</v>
      </c>
      <c r="E590" s="16">
        <v>0.77</v>
      </c>
      <c r="F590" s="12">
        <v>42670</v>
      </c>
      <c r="G590" s="19">
        <v>1.9</v>
      </c>
      <c r="H590" s="18">
        <f t="shared" ref="H590" si="148">(G590/D590-1)</f>
        <v>-0.18803418803418803</v>
      </c>
      <c r="I590" s="74">
        <f>(G590-D590)/(D590-E590)</f>
        <v>-0.28025477707006369</v>
      </c>
    </row>
    <row r="591" spans="2:9" ht="16.5" customHeight="1" x14ac:dyDescent="0.25">
      <c r="B591" s="10" t="s">
        <v>566</v>
      </c>
      <c r="C591" s="13" t="s">
        <v>578</v>
      </c>
      <c r="D591" s="16">
        <v>0.83499999999999996</v>
      </c>
      <c r="E591" s="16">
        <v>0.56000000000000005</v>
      </c>
      <c r="F591" s="12">
        <v>42670</v>
      </c>
      <c r="G591" s="19">
        <v>0.91</v>
      </c>
      <c r="H591" s="18">
        <f>(G591/D591-1)</f>
        <v>8.9820359281437279E-2</v>
      </c>
      <c r="I591" s="74">
        <f>(G591-D591)/(D591-E591)</f>
        <v>0.27272727272727304</v>
      </c>
    </row>
    <row r="592" spans="2:9" x14ac:dyDescent="0.25">
      <c r="B592" s="10">
        <v>42662</v>
      </c>
      <c r="C592" s="13" t="s">
        <v>585</v>
      </c>
      <c r="D592" s="16">
        <v>1.1000000000000001</v>
      </c>
      <c r="E592" s="16">
        <v>0.69</v>
      </c>
      <c r="F592" s="12">
        <v>42670</v>
      </c>
      <c r="G592" s="19">
        <v>0.87</v>
      </c>
      <c r="H592" s="18">
        <f t="shared" ref="H592" si="149">(G592/D592-1)</f>
        <v>-0.20909090909090911</v>
      </c>
      <c r="I592" s="74">
        <f>(G592-D592)/(D592-E592)</f>
        <v>-0.56097560975609762</v>
      </c>
    </row>
    <row r="593" spans="2:9" x14ac:dyDescent="0.25">
      <c r="B593" s="10">
        <v>42670</v>
      </c>
      <c r="C593" s="13" t="s">
        <v>597</v>
      </c>
      <c r="D593" s="16">
        <v>3.6</v>
      </c>
      <c r="E593" s="16">
        <v>1.2</v>
      </c>
      <c r="F593" s="12">
        <v>42675</v>
      </c>
      <c r="G593" s="19">
        <v>1.21</v>
      </c>
      <c r="H593" s="18">
        <f>(G593/D593-1)</f>
        <v>-0.66388888888888897</v>
      </c>
      <c r="I593" s="74">
        <f t="shared" ref="I593:I594" si="150">(G593-D593)/(D593-E593)</f>
        <v>-0.99583333333333324</v>
      </c>
    </row>
    <row r="594" spans="2:9" x14ac:dyDescent="0.25">
      <c r="B594" s="10">
        <v>42667</v>
      </c>
      <c r="C594" s="13" t="s">
        <v>589</v>
      </c>
      <c r="D594" s="16">
        <v>9.35</v>
      </c>
      <c r="E594" s="16">
        <v>3.21</v>
      </c>
      <c r="F594" s="12">
        <v>42681</v>
      </c>
      <c r="G594" s="19">
        <v>11.34</v>
      </c>
      <c r="H594" s="18">
        <f>(G594/D594-1)</f>
        <v>0.21283422459893053</v>
      </c>
      <c r="I594" s="74">
        <f t="shared" si="150"/>
        <v>0.32410423452768733</v>
      </c>
    </row>
    <row r="595" spans="2:9" x14ac:dyDescent="0.25">
      <c r="B595" s="10">
        <v>42684</v>
      </c>
      <c r="C595" s="13" t="s">
        <v>617</v>
      </c>
      <c r="D595" s="16">
        <v>0.58499999999999996</v>
      </c>
      <c r="E595" s="16">
        <v>0.2</v>
      </c>
      <c r="F595" s="12">
        <v>42685</v>
      </c>
      <c r="G595" s="19">
        <v>0.65</v>
      </c>
      <c r="H595" s="18">
        <f>(G595/D595-1)</f>
        <v>0.11111111111111116</v>
      </c>
      <c r="I595" s="74">
        <f>(G595-D595)/(D595-E595)</f>
        <v>0.168831168831169</v>
      </c>
    </row>
    <row r="596" spans="2:9" x14ac:dyDescent="0.25">
      <c r="B596" s="10">
        <v>42683</v>
      </c>
      <c r="C596" s="13" t="s">
        <v>614</v>
      </c>
      <c r="D596" s="16">
        <v>2.5299999999999998</v>
      </c>
      <c r="E596" s="16">
        <v>0.72</v>
      </c>
      <c r="F596" s="12">
        <v>42688</v>
      </c>
      <c r="G596" s="19">
        <v>6.26</v>
      </c>
      <c r="H596" s="18">
        <f>(G596/D596-1)</f>
        <v>1.4743083003952568</v>
      </c>
      <c r="I596" s="74">
        <f t="shared" ref="I596" si="151">(G596-D596)/(D596-E596)</f>
        <v>2.0607734806629838</v>
      </c>
    </row>
    <row r="597" spans="2:9" x14ac:dyDescent="0.25">
      <c r="B597" s="10">
        <v>42685</v>
      </c>
      <c r="C597" s="13" t="s">
        <v>620</v>
      </c>
      <c r="D597" s="16">
        <v>1.73</v>
      </c>
      <c r="E597" s="16">
        <v>0.61</v>
      </c>
      <c r="F597" s="12">
        <v>42688</v>
      </c>
      <c r="G597" s="19">
        <v>2.89</v>
      </c>
      <c r="H597" s="18">
        <f>(G597/D597-1)</f>
        <v>0.67052023121387294</v>
      </c>
      <c r="I597" s="74">
        <f t="shared" ref="I597" si="152">(G597-D597)/(D597-E597)</f>
        <v>1.0357142857142858</v>
      </c>
    </row>
    <row r="598" spans="2:9" x14ac:dyDescent="0.25">
      <c r="B598" s="10">
        <v>42684</v>
      </c>
      <c r="C598" s="13" t="s">
        <v>616</v>
      </c>
      <c r="D598" s="16">
        <v>6.4550000000000001</v>
      </c>
      <c r="E598" s="16">
        <v>4.0599999999999996</v>
      </c>
      <c r="F598" s="12">
        <v>42688</v>
      </c>
      <c r="G598" s="19">
        <v>6.75</v>
      </c>
      <c r="H598" s="18">
        <f t="shared" ref="H598" si="153">(G598/D598-1)</f>
        <v>4.5701006971339941E-2</v>
      </c>
      <c r="I598" s="74">
        <f>(G598-D598)/(D598-E598)</f>
        <v>0.12317327766179535</v>
      </c>
    </row>
    <row r="599" spans="2:9" x14ac:dyDescent="0.25">
      <c r="B599" s="10">
        <v>42690</v>
      </c>
      <c r="C599" s="13" t="s">
        <v>631</v>
      </c>
      <c r="D599" s="16">
        <v>2.17</v>
      </c>
      <c r="E599" s="16">
        <v>0.59</v>
      </c>
      <c r="F599" s="12">
        <v>42695</v>
      </c>
      <c r="G599" s="19">
        <v>3.22</v>
      </c>
      <c r="H599" s="18">
        <f>(G599/D599-1)</f>
        <v>0.48387096774193572</v>
      </c>
      <c r="I599" s="74">
        <f t="shared" ref="I599" si="154">(G599-D599)/(D599-E599)</f>
        <v>0.66455696202531656</v>
      </c>
    </row>
    <row r="600" spans="2:9" x14ac:dyDescent="0.25">
      <c r="B600" s="10">
        <v>42691</v>
      </c>
      <c r="C600" s="13" t="s">
        <v>635</v>
      </c>
      <c r="D600" s="16">
        <v>3.5</v>
      </c>
      <c r="E600" s="16">
        <v>1.43</v>
      </c>
      <c r="F600" s="12">
        <v>42697</v>
      </c>
      <c r="G600" s="19">
        <v>4.16</v>
      </c>
      <c r="H600" s="18">
        <f t="shared" ref="H600" si="155">(G600/D600-1)</f>
        <v>0.18857142857142861</v>
      </c>
      <c r="I600" s="74">
        <f>(G600-D600)/(D600-E600)</f>
        <v>0.31884057971014496</v>
      </c>
    </row>
    <row r="601" spans="2:9" x14ac:dyDescent="0.25">
      <c r="B601" s="10">
        <v>42692</v>
      </c>
      <c r="C601" s="13" t="s">
        <v>637</v>
      </c>
      <c r="D601" s="16">
        <v>0.99</v>
      </c>
      <c r="E601" s="16">
        <v>0.46</v>
      </c>
      <c r="F601" s="12">
        <v>42697</v>
      </c>
      <c r="G601" s="19">
        <v>1.02</v>
      </c>
      <c r="H601" s="18">
        <f>(G601/D601-1)</f>
        <v>3.0303030303030276E-2</v>
      </c>
      <c r="I601" s="74">
        <f>(G601-D601)/(D601-E601)</f>
        <v>5.660377358490571E-2</v>
      </c>
    </row>
    <row r="602" spans="2:9" x14ac:dyDescent="0.25">
      <c r="B602" s="10">
        <v>42685</v>
      </c>
      <c r="C602" s="13" t="s">
        <v>621</v>
      </c>
      <c r="D602" s="16">
        <v>7.4</v>
      </c>
      <c r="E602" s="16">
        <v>3.75</v>
      </c>
      <c r="F602" s="12">
        <v>42698</v>
      </c>
      <c r="G602" s="19">
        <v>10</v>
      </c>
      <c r="H602" s="18">
        <f>(G602/D602-1)</f>
        <v>0.35135135135135132</v>
      </c>
      <c r="I602" s="74">
        <f>(G602-D602)/(D602-E602)</f>
        <v>0.71232876712328752</v>
      </c>
    </row>
    <row r="603" spans="2:9" x14ac:dyDescent="0.25">
      <c r="B603" s="10">
        <v>42703</v>
      </c>
      <c r="C603" s="13" t="s">
        <v>648</v>
      </c>
      <c r="D603" s="16">
        <v>7.81</v>
      </c>
      <c r="E603" s="16">
        <v>2.7</v>
      </c>
      <c r="F603" s="12">
        <v>42705</v>
      </c>
      <c r="G603" s="19">
        <v>10.71</v>
      </c>
      <c r="H603" s="18">
        <f t="shared" ref="H603:H604" si="156">(G603/D603-1)</f>
        <v>0.37131882202304745</v>
      </c>
      <c r="I603" s="74">
        <f>(G603-D603)/(D603-E603)</f>
        <v>0.5675146771037185</v>
      </c>
    </row>
    <row r="604" spans="2:9" x14ac:dyDescent="0.25">
      <c r="B604" s="10">
        <v>42711</v>
      </c>
      <c r="C604" s="13" t="s">
        <v>668</v>
      </c>
      <c r="D604" s="16">
        <v>6.79</v>
      </c>
      <c r="E604" s="16">
        <v>2.41</v>
      </c>
      <c r="F604" s="12">
        <v>42712</v>
      </c>
      <c r="G604" s="19">
        <v>8.8000000000000007</v>
      </c>
      <c r="H604" s="18">
        <f t="shared" si="156"/>
        <v>0.29602356406480124</v>
      </c>
      <c r="I604" s="74">
        <f>(G604-D604)/(D604-E604)</f>
        <v>0.45890410958904126</v>
      </c>
    </row>
    <row r="605" spans="2:9" x14ac:dyDescent="0.25">
      <c r="B605" s="10">
        <v>42717</v>
      </c>
      <c r="C605" s="13" t="s">
        <v>676</v>
      </c>
      <c r="D605" s="16">
        <v>5.63</v>
      </c>
      <c r="E605" s="16">
        <v>3.08</v>
      </c>
      <c r="F605" s="12">
        <v>42725</v>
      </c>
      <c r="G605" s="19">
        <v>4.45</v>
      </c>
      <c r="H605" s="18">
        <v>4.8000000000000001E-2</v>
      </c>
      <c r="I605" s="74">
        <f t="shared" ref="I605" si="157">(G605-D605)/(D605-E605)</f>
        <v>-0.4627450980392156</v>
      </c>
    </row>
    <row r="606" spans="2:9" x14ac:dyDescent="0.25">
      <c r="B606" s="10"/>
      <c r="C606" s="13"/>
      <c r="D606" s="16"/>
      <c r="E606" s="16"/>
      <c r="F606" s="12"/>
      <c r="G606" s="19"/>
      <c r="H606" s="18"/>
      <c r="I606" s="74"/>
    </row>
    <row r="607" spans="2:9" x14ac:dyDescent="0.25">
      <c r="B607" s="10"/>
      <c r="C607" s="22" t="s">
        <v>42</v>
      </c>
      <c r="D607" s="13"/>
      <c r="E607" s="13"/>
      <c r="F607" s="23"/>
      <c r="G607" s="70" t="s">
        <v>12</v>
      </c>
      <c r="H607" s="71" t="s">
        <v>10</v>
      </c>
      <c r="I607" s="106">
        <f>SUM(I468:I606)</f>
        <v>20.386296676841873</v>
      </c>
    </row>
    <row r="608" spans="2:9" x14ac:dyDescent="0.25">
      <c r="B608" s="10"/>
      <c r="C608" s="22"/>
      <c r="D608" s="13"/>
      <c r="E608" s="13"/>
      <c r="F608" s="23"/>
      <c r="G608" s="11"/>
      <c r="H608" s="24"/>
      <c r="I608" s="14"/>
    </row>
    <row r="609" spans="2:9" ht="15.75" thickBot="1" x14ac:dyDescent="0.3">
      <c r="B609" s="10"/>
      <c r="C609" s="13"/>
      <c r="D609" s="16"/>
      <c r="E609" s="16"/>
      <c r="F609" s="12"/>
      <c r="G609" s="104"/>
      <c r="H609" s="43"/>
      <c r="I609" s="78"/>
    </row>
    <row r="610" spans="2:9" ht="15.75" thickBot="1" x14ac:dyDescent="0.3">
      <c r="B610" s="1" t="s">
        <v>1</v>
      </c>
      <c r="C610" s="2"/>
      <c r="D610" s="118" t="s">
        <v>1</v>
      </c>
      <c r="E610" s="118"/>
      <c r="F610" s="3" t="s">
        <v>1</v>
      </c>
      <c r="G610" s="119" t="s">
        <v>1</v>
      </c>
      <c r="H610" s="120" t="s">
        <v>1</v>
      </c>
      <c r="I610" s="4" t="s">
        <v>1</v>
      </c>
    </row>
    <row r="611" spans="2:9" ht="24" thickBot="1" x14ac:dyDescent="0.4">
      <c r="B611" s="1"/>
      <c r="C611" s="121" t="s">
        <v>169</v>
      </c>
      <c r="D611" s="2"/>
      <c r="E611" s="2"/>
      <c r="F611" s="3"/>
      <c r="G611" s="2"/>
      <c r="H611" s="2"/>
      <c r="I611" s="4"/>
    </row>
    <row r="612" spans="2:9" x14ac:dyDescent="0.25">
      <c r="B612" s="47"/>
      <c r="C612" s="51"/>
      <c r="D612" s="17"/>
      <c r="E612" s="17"/>
      <c r="F612" s="50"/>
      <c r="G612" s="21"/>
      <c r="H612" s="48"/>
      <c r="I612" s="49"/>
    </row>
    <row r="613" spans="2:9" x14ac:dyDescent="0.25">
      <c r="B613" s="47"/>
      <c r="C613" s="51"/>
      <c r="D613" s="17"/>
      <c r="E613" s="17"/>
      <c r="F613" s="50"/>
      <c r="G613" s="21"/>
      <c r="H613" s="48"/>
      <c r="I613" s="49"/>
    </row>
    <row r="614" spans="2:9" x14ac:dyDescent="0.25">
      <c r="B614" s="60" t="s">
        <v>2</v>
      </c>
      <c r="C614" s="61" t="s">
        <v>3</v>
      </c>
      <c r="D614" s="61" t="s">
        <v>2</v>
      </c>
      <c r="E614" s="61" t="s">
        <v>18</v>
      </c>
      <c r="F614" s="62" t="s">
        <v>4</v>
      </c>
      <c r="G614" s="61" t="s">
        <v>4</v>
      </c>
      <c r="H614" s="61" t="s">
        <v>5</v>
      </c>
      <c r="I614" s="63" t="s">
        <v>5</v>
      </c>
    </row>
    <row r="615" spans="2:9" x14ac:dyDescent="0.25">
      <c r="B615" s="60" t="s">
        <v>6</v>
      </c>
      <c r="C615" s="64"/>
      <c r="D615" s="61" t="s">
        <v>7</v>
      </c>
      <c r="E615" s="61" t="s">
        <v>19</v>
      </c>
      <c r="F615" s="62" t="s">
        <v>6</v>
      </c>
      <c r="G615" s="61" t="s">
        <v>8</v>
      </c>
      <c r="H615" s="61" t="s">
        <v>11</v>
      </c>
      <c r="I615" s="63" t="s">
        <v>20</v>
      </c>
    </row>
    <row r="616" spans="2:9" x14ac:dyDescent="0.25">
      <c r="B616" s="60"/>
      <c r="C616" s="61" t="s">
        <v>287</v>
      </c>
      <c r="D616" s="61"/>
      <c r="E616" s="61"/>
      <c r="F616" s="62"/>
      <c r="G616" s="61"/>
      <c r="H616" s="61"/>
      <c r="I616" s="63"/>
    </row>
    <row r="617" spans="2:9" x14ac:dyDescent="0.25">
      <c r="B617" s="60"/>
      <c r="C617" s="61"/>
      <c r="D617" s="61"/>
      <c r="E617" s="61"/>
      <c r="F617" s="62"/>
      <c r="G617" s="61"/>
      <c r="H617" s="61"/>
      <c r="I617" s="63"/>
    </row>
    <row r="618" spans="2:9" x14ac:dyDescent="0.25">
      <c r="B618" s="10">
        <v>42430</v>
      </c>
      <c r="C618" s="13" t="s">
        <v>180</v>
      </c>
      <c r="D618" s="16">
        <v>21.2</v>
      </c>
      <c r="E618" s="16">
        <v>15.9</v>
      </c>
      <c r="F618" s="12">
        <v>42430</v>
      </c>
      <c r="G618" s="19">
        <v>17.97</v>
      </c>
      <c r="H618" s="18">
        <f t="shared" ref="H618:H644" si="158">(G618/D618-1)</f>
        <v>-0.15235849056603779</v>
      </c>
      <c r="I618" s="74">
        <f t="shared" ref="I618:I641" si="159">(G618-D618)/(D618-E618)</f>
        <v>-0.60943396226415114</v>
      </c>
    </row>
    <row r="619" spans="2:9" ht="15" customHeight="1" x14ac:dyDescent="0.25">
      <c r="B619" s="10">
        <v>42424</v>
      </c>
      <c r="C619" s="13" t="s">
        <v>171</v>
      </c>
      <c r="D619" s="16">
        <v>5.64</v>
      </c>
      <c r="E619" s="16">
        <v>2.23</v>
      </c>
      <c r="F619" s="12">
        <v>42433</v>
      </c>
      <c r="G619" s="19">
        <v>5.71</v>
      </c>
      <c r="H619" s="18">
        <f t="shared" si="158"/>
        <v>1.2411347517730542E-2</v>
      </c>
      <c r="I619" s="74">
        <f t="shared" si="159"/>
        <v>2.0527859237536743E-2</v>
      </c>
    </row>
    <row r="620" spans="2:9" x14ac:dyDescent="0.25">
      <c r="B620" s="10">
        <v>42440</v>
      </c>
      <c r="C620" s="13" t="s">
        <v>197</v>
      </c>
      <c r="D620" s="16">
        <v>32.159999999999997</v>
      </c>
      <c r="E620" s="16">
        <v>13.55</v>
      </c>
      <c r="F620" s="12">
        <v>42445</v>
      </c>
      <c r="G620" s="19">
        <v>25.33</v>
      </c>
      <c r="H620" s="18">
        <f t="shared" si="158"/>
        <v>-0.21237562189054726</v>
      </c>
      <c r="I620" s="74">
        <f t="shared" si="159"/>
        <v>-0.36700698549167116</v>
      </c>
    </row>
    <row r="621" spans="2:9" x14ac:dyDescent="0.25">
      <c r="B621" s="10">
        <v>42450</v>
      </c>
      <c r="C621" s="13" t="s">
        <v>213</v>
      </c>
      <c r="D621" s="16">
        <v>49.85</v>
      </c>
      <c r="E621" s="16">
        <v>25.39</v>
      </c>
      <c r="F621" s="12">
        <v>42451</v>
      </c>
      <c r="G621" s="19">
        <v>51</v>
      </c>
      <c r="H621" s="18">
        <f t="shared" si="158"/>
        <v>2.3069207622868682E-2</v>
      </c>
      <c r="I621" s="74">
        <f t="shared" si="159"/>
        <v>4.7015535568274675E-2</v>
      </c>
    </row>
    <row r="622" spans="2:9" ht="15.75" customHeight="1" x14ac:dyDescent="0.25">
      <c r="B622" s="10">
        <v>42453</v>
      </c>
      <c r="C622" s="13" t="s">
        <v>222</v>
      </c>
      <c r="D622" s="16">
        <v>6.4</v>
      </c>
      <c r="E622" s="16">
        <v>3.85</v>
      </c>
      <c r="F622" s="12">
        <v>42472</v>
      </c>
      <c r="G622" s="19">
        <v>4.8</v>
      </c>
      <c r="H622" s="18">
        <f t="shared" si="158"/>
        <v>-0.25000000000000011</v>
      </c>
      <c r="I622" s="74">
        <f t="shared" si="159"/>
        <v>-0.62745098039215697</v>
      </c>
    </row>
    <row r="623" spans="2:9" x14ac:dyDescent="0.25">
      <c r="B623" s="10">
        <v>42475</v>
      </c>
      <c r="C623" s="13" t="s">
        <v>260</v>
      </c>
      <c r="D623" s="16">
        <v>211</v>
      </c>
      <c r="E623" s="16">
        <v>181.2</v>
      </c>
      <c r="F623" s="12">
        <v>42489</v>
      </c>
      <c r="G623" s="19">
        <v>229.18</v>
      </c>
      <c r="H623" s="18">
        <f t="shared" si="158"/>
        <v>8.6161137440758262E-2</v>
      </c>
      <c r="I623" s="74">
        <f t="shared" si="159"/>
        <v>0.61006711409395975</v>
      </c>
    </row>
    <row r="624" spans="2:9" x14ac:dyDescent="0.25">
      <c r="B624" s="10">
        <v>42507</v>
      </c>
      <c r="C624" s="13" t="s">
        <v>318</v>
      </c>
      <c r="D624" s="16">
        <v>367.24</v>
      </c>
      <c r="E624" s="16">
        <v>292</v>
      </c>
      <c r="F624" s="12">
        <v>42508</v>
      </c>
      <c r="G624" s="19">
        <v>290.25</v>
      </c>
      <c r="H624" s="18">
        <f t="shared" si="158"/>
        <v>-0.20964491885415537</v>
      </c>
      <c r="I624" s="74">
        <f t="shared" si="159"/>
        <v>-1.0232589048378522</v>
      </c>
    </row>
    <row r="625" spans="2:9" x14ac:dyDescent="0.25">
      <c r="B625" s="10">
        <v>42509</v>
      </c>
      <c r="C625" s="13" t="s">
        <v>328</v>
      </c>
      <c r="D625" s="16">
        <v>21.05</v>
      </c>
      <c r="E625" s="16">
        <v>16.8</v>
      </c>
      <c r="F625" s="12">
        <v>42524</v>
      </c>
      <c r="G625" s="19">
        <v>20.99</v>
      </c>
      <c r="H625" s="18">
        <f t="shared" si="158"/>
        <v>-2.8503562945368932E-3</v>
      </c>
      <c r="I625" s="74">
        <f t="shared" si="159"/>
        <v>-1.4117647058824064E-2</v>
      </c>
    </row>
    <row r="626" spans="2:9" x14ac:dyDescent="0.25">
      <c r="B626" s="10">
        <v>42887</v>
      </c>
      <c r="C626" s="13" t="s">
        <v>340</v>
      </c>
      <c r="D626" s="16">
        <v>230.63</v>
      </c>
      <c r="E626" s="16">
        <v>144.19999999999999</v>
      </c>
      <c r="F626" s="12">
        <v>42530</v>
      </c>
      <c r="G626" s="19">
        <v>221.62</v>
      </c>
      <c r="H626" s="18">
        <f t="shared" si="158"/>
        <v>-3.9066903698564803E-2</v>
      </c>
      <c r="I626" s="74">
        <f t="shared" si="159"/>
        <v>-0.10424621080643284</v>
      </c>
    </row>
    <row r="627" spans="2:9" x14ac:dyDescent="0.25">
      <c r="B627" s="10">
        <v>42892</v>
      </c>
      <c r="C627" s="13" t="s">
        <v>349</v>
      </c>
      <c r="D627" s="16">
        <v>84.521000000000001</v>
      </c>
      <c r="E627" s="16">
        <v>74.19</v>
      </c>
      <c r="F627" s="12">
        <v>42531</v>
      </c>
      <c r="G627" s="19">
        <v>79.16</v>
      </c>
      <c r="H627" s="18">
        <f t="shared" si="158"/>
        <v>-6.3428023804735001E-2</v>
      </c>
      <c r="I627" s="74">
        <f t="shared" si="159"/>
        <v>-0.51892362791598123</v>
      </c>
    </row>
    <row r="628" spans="2:9" x14ac:dyDescent="0.25">
      <c r="B628" s="10">
        <v>42901</v>
      </c>
      <c r="C628" s="13" t="s">
        <v>367</v>
      </c>
      <c r="D628" s="16">
        <v>304.33</v>
      </c>
      <c r="E628" s="16">
        <v>241.2</v>
      </c>
      <c r="F628" s="12">
        <v>42548</v>
      </c>
      <c r="G628" s="19">
        <v>325.2</v>
      </c>
      <c r="H628" s="18">
        <f t="shared" si="158"/>
        <v>6.857687378832189E-2</v>
      </c>
      <c r="I628" s="74">
        <f t="shared" si="159"/>
        <v>0.33058767622366553</v>
      </c>
    </row>
    <row r="629" spans="2:9" x14ac:dyDescent="0.25">
      <c r="B629" s="10">
        <v>42555</v>
      </c>
      <c r="C629" s="13" t="s">
        <v>381</v>
      </c>
      <c r="D629" s="16">
        <v>4.67</v>
      </c>
      <c r="E629" s="16">
        <v>1.73</v>
      </c>
      <c r="F629" s="12">
        <v>42557</v>
      </c>
      <c r="G629" s="19">
        <v>1.73</v>
      </c>
      <c r="H629" s="18">
        <f t="shared" si="158"/>
        <v>-0.62955032119914345</v>
      </c>
      <c r="I629" s="74">
        <f t="shared" si="159"/>
        <v>-1</v>
      </c>
    </row>
    <row r="630" spans="2:9" ht="16.5" customHeight="1" x14ac:dyDescent="0.25">
      <c r="B630" s="10">
        <v>42566</v>
      </c>
      <c r="C630" s="13" t="s">
        <v>415</v>
      </c>
      <c r="D630" s="16">
        <v>18.100000000000001</v>
      </c>
      <c r="E630" s="16">
        <v>16.28</v>
      </c>
      <c r="F630" s="12">
        <v>42570</v>
      </c>
      <c r="G630" s="19">
        <v>19.690000000000001</v>
      </c>
      <c r="H630" s="18">
        <f t="shared" si="158"/>
        <v>8.7845303867403191E-2</v>
      </c>
      <c r="I630" s="74">
        <f t="shared" si="159"/>
        <v>0.87362637362637341</v>
      </c>
    </row>
    <row r="631" spans="2:9" x14ac:dyDescent="0.25">
      <c r="B631" s="10">
        <v>42573</v>
      </c>
      <c r="C631" s="13" t="s">
        <v>431</v>
      </c>
      <c r="D631" s="16">
        <v>32.9</v>
      </c>
      <c r="E631" s="16">
        <v>24.66</v>
      </c>
      <c r="F631" s="12">
        <v>42578</v>
      </c>
      <c r="G631" s="19">
        <v>24.8</v>
      </c>
      <c r="H631" s="18">
        <f t="shared" si="158"/>
        <v>-0.24620060790273546</v>
      </c>
      <c r="I631" s="74">
        <f t="shared" si="159"/>
        <v>-0.98300970873786397</v>
      </c>
    </row>
    <row r="632" spans="2:9" x14ac:dyDescent="0.25">
      <c r="B632" s="10">
        <v>42916</v>
      </c>
      <c r="C632" s="13" t="s">
        <v>378</v>
      </c>
      <c r="D632" s="16">
        <v>12.4</v>
      </c>
      <c r="E632" s="16">
        <v>10.34</v>
      </c>
      <c r="F632" s="12">
        <v>42578</v>
      </c>
      <c r="G632" s="19">
        <v>15.09</v>
      </c>
      <c r="H632" s="18">
        <f t="shared" si="158"/>
        <v>0.21693548387096762</v>
      </c>
      <c r="I632" s="74">
        <f t="shared" si="159"/>
        <v>1.305825242718446</v>
      </c>
    </row>
    <row r="633" spans="2:9" x14ac:dyDescent="0.25">
      <c r="B633" s="10">
        <v>42572</v>
      </c>
      <c r="C633" s="13" t="s">
        <v>430</v>
      </c>
      <c r="D633" s="16">
        <v>15.5</v>
      </c>
      <c r="E633" s="16">
        <v>12.67</v>
      </c>
      <c r="F633" s="12">
        <v>42579</v>
      </c>
      <c r="G633" s="19">
        <v>14.95</v>
      </c>
      <c r="H633" s="18">
        <f t="shared" si="158"/>
        <v>-3.5483870967741971E-2</v>
      </c>
      <c r="I633" s="74">
        <f t="shared" si="159"/>
        <v>-0.19434628975265042</v>
      </c>
    </row>
    <row r="634" spans="2:9" x14ac:dyDescent="0.25">
      <c r="B634" s="10">
        <v>42578</v>
      </c>
      <c r="C634" s="13" t="s">
        <v>437</v>
      </c>
      <c r="D634" s="16">
        <v>105.63</v>
      </c>
      <c r="E634" s="16">
        <v>87.85</v>
      </c>
      <c r="F634" s="12">
        <v>42580</v>
      </c>
      <c r="G634" s="19">
        <v>111.7</v>
      </c>
      <c r="H634" s="18">
        <f t="shared" si="158"/>
        <v>5.7464735397141142E-2</v>
      </c>
      <c r="I634" s="74">
        <f t="shared" si="159"/>
        <v>0.34139482564679452</v>
      </c>
    </row>
    <row r="635" spans="2:9" x14ac:dyDescent="0.25">
      <c r="B635" s="10">
        <v>42605</v>
      </c>
      <c r="C635" s="13" t="s">
        <v>487</v>
      </c>
      <c r="D635" s="16">
        <v>386.66</v>
      </c>
      <c r="E635" s="16">
        <v>341.82</v>
      </c>
      <c r="F635" s="12">
        <v>42612</v>
      </c>
      <c r="G635" s="19">
        <v>412.92</v>
      </c>
      <c r="H635" s="18">
        <f t="shared" si="158"/>
        <v>6.791496405110431E-2</v>
      </c>
      <c r="I635" s="74">
        <f t="shared" si="159"/>
        <v>0.58563782337198866</v>
      </c>
    </row>
    <row r="636" spans="2:9" x14ac:dyDescent="0.25">
      <c r="B636" s="10">
        <v>42612</v>
      </c>
      <c r="C636" s="13" t="s">
        <v>501</v>
      </c>
      <c r="D636" s="16">
        <v>0.67</v>
      </c>
      <c r="E636" s="16">
        <v>0.3</v>
      </c>
      <c r="F636" s="12">
        <v>42614</v>
      </c>
      <c r="G636" s="19">
        <v>0.93</v>
      </c>
      <c r="H636" s="18">
        <f t="shared" si="158"/>
        <v>0.38805970149253732</v>
      </c>
      <c r="I636" s="74">
        <f t="shared" si="159"/>
        <v>0.70270270270270263</v>
      </c>
    </row>
    <row r="637" spans="2:9" x14ac:dyDescent="0.25">
      <c r="B637" s="10">
        <v>42612</v>
      </c>
      <c r="C637" s="13" t="s">
        <v>502</v>
      </c>
      <c r="D637" s="16">
        <v>0.57999999999999996</v>
      </c>
      <c r="E637" s="16">
        <v>0.27</v>
      </c>
      <c r="F637" s="12">
        <v>42614</v>
      </c>
      <c r="G637" s="19">
        <v>0.92</v>
      </c>
      <c r="H637" s="18">
        <f t="shared" si="158"/>
        <v>0.58620689655172442</v>
      </c>
      <c r="I637" s="74">
        <f t="shared" si="159"/>
        <v>1.0967741935483875</v>
      </c>
    </row>
    <row r="638" spans="2:9" x14ac:dyDescent="0.25">
      <c r="B638" s="10">
        <v>42618</v>
      </c>
      <c r="C638" s="13" t="s">
        <v>509</v>
      </c>
      <c r="D638" s="16">
        <v>0.66</v>
      </c>
      <c r="E638" s="16">
        <v>0.25</v>
      </c>
      <c r="F638" s="12">
        <v>42625</v>
      </c>
      <c r="G638" s="19">
        <v>0.46</v>
      </c>
      <c r="H638" s="18">
        <f t="shared" si="158"/>
        <v>-0.30303030303030298</v>
      </c>
      <c r="I638" s="74">
        <f t="shared" si="159"/>
        <v>-0.48780487804878048</v>
      </c>
    </row>
    <row r="639" spans="2:9" x14ac:dyDescent="0.25">
      <c r="B639" s="10">
        <v>42618</v>
      </c>
      <c r="C639" s="13" t="s">
        <v>510</v>
      </c>
      <c r="D639" s="16">
        <v>1.4</v>
      </c>
      <c r="E639" s="16">
        <v>0.64</v>
      </c>
      <c r="F639" s="12">
        <v>42625</v>
      </c>
      <c r="G639" s="19">
        <v>1.73</v>
      </c>
      <c r="H639" s="18">
        <f t="shared" si="158"/>
        <v>0.23571428571428577</v>
      </c>
      <c r="I639" s="74">
        <f t="shared" si="159"/>
        <v>0.4342105263157896</v>
      </c>
    </row>
    <row r="640" spans="2:9" x14ac:dyDescent="0.25">
      <c r="B640" s="10">
        <v>42640</v>
      </c>
      <c r="C640" s="13" t="s">
        <v>535</v>
      </c>
      <c r="D640" s="16">
        <v>184.56</v>
      </c>
      <c r="E640" s="16">
        <v>152.33000000000001</v>
      </c>
      <c r="F640" s="12">
        <v>42642</v>
      </c>
      <c r="G640" s="19">
        <v>187.71</v>
      </c>
      <c r="H640" s="18">
        <f t="shared" si="158"/>
        <v>1.7067620286085772E-2</v>
      </c>
      <c r="I640" s="74">
        <f t="shared" si="159"/>
        <v>9.7735029475644011E-2</v>
      </c>
    </row>
    <row r="641" spans="2:9" x14ac:dyDescent="0.25">
      <c r="B641" s="10">
        <v>42648</v>
      </c>
      <c r="C641" s="13" t="s">
        <v>554</v>
      </c>
      <c r="D641" s="16">
        <v>237.64</v>
      </c>
      <c r="E641" s="16">
        <v>218.33</v>
      </c>
      <c r="F641" s="12">
        <v>42649</v>
      </c>
      <c r="G641" s="19">
        <v>244.5</v>
      </c>
      <c r="H641" s="18">
        <f t="shared" si="158"/>
        <v>2.8867194075071545E-2</v>
      </c>
      <c r="I641" s="74">
        <f t="shared" si="159"/>
        <v>0.35525634386328447</v>
      </c>
    </row>
    <row r="642" spans="2:9" x14ac:dyDescent="0.25">
      <c r="B642" s="10">
        <v>42650</v>
      </c>
      <c r="C642" s="13" t="s">
        <v>558</v>
      </c>
      <c r="D642" s="16">
        <v>3.38</v>
      </c>
      <c r="E642" s="16">
        <v>0.65</v>
      </c>
      <c r="F642" s="12">
        <v>42655</v>
      </c>
      <c r="G642" s="19">
        <v>2.93</v>
      </c>
      <c r="H642" s="18">
        <f t="shared" si="158"/>
        <v>-0.13313609467455612</v>
      </c>
      <c r="I642" s="74">
        <f>(G642-D642)/(D642-E642)</f>
        <v>-0.16483516483516475</v>
      </c>
    </row>
    <row r="643" spans="2:9" x14ac:dyDescent="0.25">
      <c r="B643" s="10">
        <v>42655</v>
      </c>
      <c r="C643" s="13" t="s">
        <v>568</v>
      </c>
      <c r="D643" s="16">
        <v>0.59</v>
      </c>
      <c r="E643" s="16">
        <v>0.2</v>
      </c>
      <c r="F643" s="12">
        <v>42656</v>
      </c>
      <c r="G643" s="19">
        <v>0.93</v>
      </c>
      <c r="H643" s="18">
        <f t="shared" si="158"/>
        <v>0.57627118644067821</v>
      </c>
      <c r="I643" s="74">
        <f t="shared" ref="I643:I648" si="160">(G643-D643)/(D643-E643)</f>
        <v>0.87179487179487214</v>
      </c>
    </row>
    <row r="644" spans="2:9" x14ac:dyDescent="0.25">
      <c r="B644" s="10">
        <v>42655</v>
      </c>
      <c r="C644" s="13" t="s">
        <v>567</v>
      </c>
      <c r="D644" s="16">
        <v>0.86</v>
      </c>
      <c r="E644" s="16">
        <v>0.37</v>
      </c>
      <c r="F644" s="12">
        <v>42657</v>
      </c>
      <c r="G644" s="19">
        <v>0.75</v>
      </c>
      <c r="H644" s="18">
        <f t="shared" si="158"/>
        <v>-0.12790697674418605</v>
      </c>
      <c r="I644" s="74">
        <f t="shared" si="160"/>
        <v>-0.22448979591836732</v>
      </c>
    </row>
    <row r="645" spans="2:9" x14ac:dyDescent="0.25">
      <c r="B645" s="10">
        <v>42622</v>
      </c>
      <c r="C645" s="13" t="s">
        <v>524</v>
      </c>
      <c r="D645" s="16">
        <v>0.93</v>
      </c>
      <c r="E645" s="16">
        <v>0.68</v>
      </c>
      <c r="F645" s="12">
        <v>42670</v>
      </c>
      <c r="G645" s="19">
        <v>1.07</v>
      </c>
      <c r="H645" s="18">
        <f>(G645/D645-1)</f>
        <v>0.15053763440860224</v>
      </c>
      <c r="I645" s="74">
        <f t="shared" si="160"/>
        <v>0.56000000000000005</v>
      </c>
    </row>
    <row r="646" spans="2:9" ht="16.5" customHeight="1" x14ac:dyDescent="0.25">
      <c r="B646" s="10">
        <v>42676</v>
      </c>
      <c r="C646" s="13" t="s">
        <v>604</v>
      </c>
      <c r="D646" s="16">
        <v>1.46</v>
      </c>
      <c r="E646" s="16">
        <v>1.1599999999999999</v>
      </c>
      <c r="F646" s="12">
        <v>42678</v>
      </c>
      <c r="G646" s="19">
        <v>1.44</v>
      </c>
      <c r="H646" s="18">
        <f t="shared" ref="H646:H648" si="161">(G646/D646-1)</f>
        <v>-1.3698630136986356E-2</v>
      </c>
      <c r="I646" s="74">
        <f t="shared" si="160"/>
        <v>-6.6666666666666721E-2</v>
      </c>
    </row>
    <row r="647" spans="2:9" x14ac:dyDescent="0.25">
      <c r="B647" s="10">
        <v>42697</v>
      </c>
      <c r="C647" s="13" t="s">
        <v>645</v>
      </c>
      <c r="D647" s="16">
        <v>19.3</v>
      </c>
      <c r="E647" s="16">
        <v>14.26</v>
      </c>
      <c r="F647" s="12">
        <v>42703</v>
      </c>
      <c r="G647" s="19">
        <v>21.2</v>
      </c>
      <c r="H647" s="18">
        <f t="shared" si="161"/>
        <v>9.8445595854922185E-2</v>
      </c>
      <c r="I647" s="74">
        <f t="shared" si="160"/>
        <v>0.37698412698412664</v>
      </c>
    </row>
    <row r="648" spans="2:9" ht="15.75" customHeight="1" x14ac:dyDescent="0.25">
      <c r="B648" s="10">
        <v>42703</v>
      </c>
      <c r="C648" s="13" t="s">
        <v>649</v>
      </c>
      <c r="D648" s="16">
        <v>5.87</v>
      </c>
      <c r="E648" s="16">
        <v>3.45</v>
      </c>
      <c r="F648" s="12">
        <v>42705</v>
      </c>
      <c r="G648" s="19">
        <v>4.5199999999999996</v>
      </c>
      <c r="H648" s="18">
        <f t="shared" si="161"/>
        <v>-0.2299829642248723</v>
      </c>
      <c r="I648" s="74">
        <f t="shared" si="160"/>
        <v>-0.55785123966942174</v>
      </c>
    </row>
    <row r="649" spans="2:9" x14ac:dyDescent="0.25">
      <c r="B649" s="126"/>
      <c r="C649" s="127" t="s">
        <v>664</v>
      </c>
      <c r="D649" s="128"/>
      <c r="E649" s="128"/>
      <c r="F649" s="129"/>
      <c r="G649" s="130"/>
      <c r="H649" s="131"/>
      <c r="I649" s="132"/>
    </row>
    <row r="650" spans="2:9" x14ac:dyDescent="0.25">
      <c r="B650" s="10">
        <v>42710</v>
      </c>
      <c r="C650" s="13" t="s">
        <v>662</v>
      </c>
      <c r="D650" s="16">
        <v>1.3</v>
      </c>
      <c r="E650" s="16">
        <v>0</v>
      </c>
      <c r="F650" s="12">
        <v>42711</v>
      </c>
      <c r="G650" s="19">
        <v>2.7</v>
      </c>
      <c r="H650" s="18">
        <f t="shared" ref="H650:H652" si="162">(G650/D650-1)</f>
        <v>1.0769230769230771</v>
      </c>
      <c r="I650" s="74" t="s">
        <v>1</v>
      </c>
    </row>
    <row r="651" spans="2:9" x14ac:dyDescent="0.25">
      <c r="B651" s="10">
        <v>42710</v>
      </c>
      <c r="C651" s="13" t="s">
        <v>663</v>
      </c>
      <c r="D651" s="16">
        <v>1.4</v>
      </c>
      <c r="E651" s="16">
        <v>0</v>
      </c>
      <c r="F651" s="12">
        <v>42711</v>
      </c>
      <c r="G651" s="19">
        <v>0.59</v>
      </c>
      <c r="H651" s="18">
        <f t="shared" si="162"/>
        <v>-0.57857142857142851</v>
      </c>
      <c r="I651" s="74" t="s">
        <v>1</v>
      </c>
    </row>
    <row r="652" spans="2:9" x14ac:dyDescent="0.25">
      <c r="B652" s="133"/>
      <c r="C652" s="134" t="s">
        <v>665</v>
      </c>
      <c r="D652" s="135">
        <v>2.7</v>
      </c>
      <c r="E652" s="135">
        <v>2.08</v>
      </c>
      <c r="F652" s="136" t="s">
        <v>1</v>
      </c>
      <c r="G652" s="137">
        <f>G650+G651</f>
        <v>3.29</v>
      </c>
      <c r="H652" s="138">
        <f t="shared" si="162"/>
        <v>0.21851851851851856</v>
      </c>
      <c r="I652" s="139">
        <f t="shared" ref="I652" si="163">(G652-D652)/(D652-E652)</f>
        <v>0.95161290322580605</v>
      </c>
    </row>
    <row r="653" spans="2:9" x14ac:dyDescent="0.25">
      <c r="B653" s="126"/>
      <c r="C653" s="127" t="s">
        <v>664</v>
      </c>
      <c r="D653" s="128"/>
      <c r="E653" s="128"/>
      <c r="F653" s="129"/>
      <c r="G653" s="130"/>
      <c r="H653" s="131"/>
      <c r="I653" s="132"/>
    </row>
    <row r="654" spans="2:9" x14ac:dyDescent="0.25">
      <c r="B654" s="10">
        <v>42711</v>
      </c>
      <c r="C654" s="13" t="s">
        <v>667</v>
      </c>
      <c r="D654" s="16">
        <v>1.39</v>
      </c>
      <c r="E654" s="16">
        <v>0</v>
      </c>
      <c r="F654" s="12">
        <v>42712</v>
      </c>
      <c r="G654" s="19">
        <v>2.1800000000000002</v>
      </c>
      <c r="H654" s="18">
        <f t="shared" ref="H654:H656" si="164">(G654/D654-1)</f>
        <v>0.56834532374100744</v>
      </c>
      <c r="I654" s="74" t="s">
        <v>1</v>
      </c>
    </row>
    <row r="655" spans="2:9" x14ac:dyDescent="0.25">
      <c r="B655" s="10">
        <v>42711</v>
      </c>
      <c r="C655" s="13" t="s">
        <v>666</v>
      </c>
      <c r="D655" s="16">
        <v>1.24</v>
      </c>
      <c r="E655" s="16">
        <v>0</v>
      </c>
      <c r="F655" s="12">
        <v>42712</v>
      </c>
      <c r="G655" s="19">
        <v>0.77</v>
      </c>
      <c r="H655" s="18">
        <f t="shared" si="164"/>
        <v>-0.37903225806451613</v>
      </c>
      <c r="I655" s="74" t="s">
        <v>1</v>
      </c>
    </row>
    <row r="656" spans="2:9" x14ac:dyDescent="0.25">
      <c r="B656" s="133"/>
      <c r="C656" s="134" t="s">
        <v>665</v>
      </c>
      <c r="D656" s="135">
        <v>2.63</v>
      </c>
      <c r="E656" s="135">
        <v>2.0099999999999998</v>
      </c>
      <c r="F656" s="136" t="s">
        <v>1</v>
      </c>
      <c r="G656" s="137">
        <f>G654+G655</f>
        <v>2.95</v>
      </c>
      <c r="H656" s="138">
        <f t="shared" si="164"/>
        <v>0.12167300380228152</v>
      </c>
      <c r="I656" s="139">
        <f t="shared" ref="I656" si="165">(G656-D656)/(D656-E656)</f>
        <v>0.51612903225806483</v>
      </c>
    </row>
    <row r="657" spans="2:9" x14ac:dyDescent="0.25">
      <c r="B657" s="10"/>
      <c r="C657" s="13"/>
      <c r="D657" s="16"/>
      <c r="E657" s="16"/>
      <c r="F657" s="12"/>
      <c r="G657" s="19"/>
      <c r="H657" s="18"/>
      <c r="I657" s="74"/>
    </row>
    <row r="658" spans="2:9" x14ac:dyDescent="0.25">
      <c r="B658" s="10"/>
      <c r="C658" s="13"/>
      <c r="D658" s="16"/>
      <c r="E658" s="16"/>
      <c r="F658" s="12"/>
      <c r="G658" s="19"/>
      <c r="H658" s="18"/>
      <c r="I658" s="74"/>
    </row>
    <row r="659" spans="2:9" x14ac:dyDescent="0.25">
      <c r="B659" s="10"/>
      <c r="C659" s="22" t="s">
        <v>42</v>
      </c>
      <c r="D659" s="13"/>
      <c r="E659" s="13"/>
      <c r="F659" s="23"/>
      <c r="G659" s="70" t="s">
        <v>12</v>
      </c>
      <c r="H659" s="71" t="s">
        <v>10</v>
      </c>
      <c r="I659" s="124">
        <f>SUM(I617:I658)</f>
        <v>3.1344401182597323</v>
      </c>
    </row>
    <row r="660" spans="2:9" x14ac:dyDescent="0.25">
      <c r="B660" s="10"/>
      <c r="C660" s="22"/>
      <c r="D660" s="13"/>
      <c r="E660" s="13"/>
      <c r="F660" s="23"/>
      <c r="G660" s="11"/>
      <c r="H660" s="24"/>
      <c r="I660" s="14"/>
    </row>
    <row r="661" spans="2:9" x14ac:dyDescent="0.25">
      <c r="B661" s="10"/>
      <c r="C661" s="13"/>
      <c r="D661" s="16"/>
      <c r="E661" s="16"/>
      <c r="F661" s="12"/>
      <c r="G661" s="19"/>
      <c r="H661" s="18"/>
      <c r="I661" s="74"/>
    </row>
    <row r="662" spans="2:9" ht="15.75" thickBot="1" x14ac:dyDescent="0.3">
      <c r="B662" s="27" t="s">
        <v>1</v>
      </c>
      <c r="C662" s="29"/>
      <c r="D662" s="44" t="s">
        <v>1</v>
      </c>
      <c r="E662" s="44"/>
      <c r="F662" s="45" t="s">
        <v>1</v>
      </c>
      <c r="G662" s="101" t="s">
        <v>31</v>
      </c>
      <c r="H662" s="102" t="s">
        <v>30</v>
      </c>
      <c r="I662" s="105">
        <f>SUM(I661:I661)</f>
        <v>0</v>
      </c>
    </row>
    <row r="663" spans="2:9" ht="15.75" thickBot="1" x14ac:dyDescent="0.3">
      <c r="B663" s="116"/>
      <c r="C663" s="13"/>
      <c r="D663" s="16"/>
      <c r="E663" s="16"/>
      <c r="F663" s="12"/>
      <c r="G663" s="104"/>
      <c r="H663" s="43"/>
      <c r="I663" s="117"/>
    </row>
    <row r="664" spans="2:9" x14ac:dyDescent="0.25">
      <c r="B664" s="89"/>
      <c r="C664" s="56"/>
      <c r="D664" s="90" t="s">
        <v>1</v>
      </c>
      <c r="E664" s="90"/>
      <c r="F664" s="91"/>
      <c r="G664" s="90"/>
      <c r="H664" s="90"/>
      <c r="I664" s="92" t="s">
        <v>1</v>
      </c>
    </row>
    <row r="665" spans="2:9" x14ac:dyDescent="0.25">
      <c r="B665" s="97"/>
      <c r="C665" s="98"/>
      <c r="D665" s="65"/>
      <c r="E665" s="65"/>
      <c r="F665" s="99"/>
      <c r="G665" s="65"/>
      <c r="H665" s="65"/>
      <c r="I665" s="100"/>
    </row>
    <row r="666" spans="2:9" x14ac:dyDescent="0.25">
      <c r="B666" s="93"/>
      <c r="C666" s="95" t="s">
        <v>170</v>
      </c>
      <c r="D666" s="65"/>
      <c r="E666" s="65"/>
      <c r="F666" s="65"/>
      <c r="G666" s="65"/>
      <c r="H666" s="65"/>
      <c r="I666" s="94"/>
    </row>
    <row r="667" spans="2:9" x14ac:dyDescent="0.25">
      <c r="B667" s="93"/>
      <c r="C667" s="65"/>
      <c r="D667" s="65"/>
      <c r="E667" s="65"/>
      <c r="F667" s="96"/>
      <c r="G667" s="65"/>
      <c r="H667" s="65"/>
      <c r="I667" s="94"/>
    </row>
    <row r="668" spans="2:9" x14ac:dyDescent="0.25">
      <c r="B668" s="93"/>
      <c r="C668" s="65" t="s">
        <v>36</v>
      </c>
      <c r="D668" s="65"/>
      <c r="E668" s="65"/>
      <c r="F668" s="65"/>
      <c r="G668" s="65"/>
      <c r="H668" s="65"/>
      <c r="I668" s="106">
        <f>I459+I607+I659</f>
        <v>30.053611933138946</v>
      </c>
    </row>
    <row r="669" spans="2:9" x14ac:dyDescent="0.25">
      <c r="B669" s="93"/>
      <c r="C669" s="65"/>
      <c r="D669" s="65"/>
      <c r="E669" s="65"/>
      <c r="F669" s="103"/>
      <c r="G669" s="104"/>
      <c r="H669" s="43"/>
      <c r="I669" s="87"/>
    </row>
    <row r="670" spans="2:9" ht="19.5" thickBot="1" x14ac:dyDescent="0.35">
      <c r="B670" s="107"/>
      <c r="C670" s="108" t="s">
        <v>44</v>
      </c>
      <c r="D670" s="109"/>
      <c r="E670" s="109"/>
      <c r="F670" s="110"/>
      <c r="G670" s="111" t="s">
        <v>32</v>
      </c>
      <c r="H670" s="112" t="s">
        <v>33</v>
      </c>
      <c r="I670" s="113">
        <f>(I668)/100</f>
        <v>0.30053611933138946</v>
      </c>
    </row>
    <row r="674" spans="2:6" ht="15.75" x14ac:dyDescent="0.25">
      <c r="B674" s="125" t="s">
        <v>1</v>
      </c>
    </row>
    <row r="675" spans="2:6" ht="14.45" x14ac:dyDescent="0.3">
      <c r="C675" s="57" t="s">
        <v>1</v>
      </c>
      <c r="F675" s="57" t="s">
        <v>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3"/>
  <sheetViews>
    <sheetView topLeftCell="A136" workbookViewId="0">
      <selection activeCell="J148" sqref="J148"/>
    </sheetView>
  </sheetViews>
  <sheetFormatPr baseColWidth="10" defaultColWidth="11.42578125" defaultRowHeight="15" x14ac:dyDescent="0.25"/>
  <cols>
    <col min="1" max="2" width="11.42578125" style="57"/>
    <col min="3" max="3" width="47.140625" style="57" customWidth="1"/>
    <col min="4" max="16384" width="11.42578125" style="57"/>
  </cols>
  <sheetData>
    <row r="1" spans="2:8" ht="15.75" thickBot="1" x14ac:dyDescent="0.3"/>
    <row r="2" spans="2:8" ht="33" customHeight="1" thickBot="1" x14ac:dyDescent="0.3">
      <c r="B2" s="1"/>
      <c r="C2" s="54" t="s">
        <v>47</v>
      </c>
      <c r="D2" s="2"/>
      <c r="E2" s="3"/>
      <c r="F2" s="2"/>
      <c r="G2" s="2"/>
      <c r="H2" s="4"/>
    </row>
    <row r="3" spans="2:8" x14ac:dyDescent="0.25">
      <c r="B3" s="5"/>
      <c r="C3" s="52" t="s">
        <v>1</v>
      </c>
      <c r="D3" s="76" t="s">
        <v>1</v>
      </c>
      <c r="E3" s="7"/>
      <c r="F3" s="8"/>
      <c r="G3" s="8"/>
      <c r="H3" s="9"/>
    </row>
    <row r="4" spans="2:8" ht="15.75" thickBot="1" x14ac:dyDescent="0.3">
      <c r="B4" s="10"/>
      <c r="C4" s="59"/>
      <c r="D4" s="53"/>
      <c r="E4" s="12"/>
      <c r="F4" s="13"/>
      <c r="G4" s="13"/>
      <c r="H4" s="14"/>
    </row>
    <row r="5" spans="2:8" ht="33.75" customHeight="1" thickBot="1" x14ac:dyDescent="0.3">
      <c r="B5" s="1"/>
      <c r="C5" s="55" t="s">
        <v>48</v>
      </c>
      <c r="D5" s="2"/>
      <c r="E5" s="3"/>
      <c r="F5" s="2"/>
      <c r="G5" s="2"/>
      <c r="H5" s="4"/>
    </row>
    <row r="6" spans="2:8" x14ac:dyDescent="0.25">
      <c r="B6" s="10"/>
      <c r="C6" s="59"/>
      <c r="D6" s="53"/>
      <c r="E6" s="12"/>
      <c r="F6" s="13"/>
      <c r="G6" s="13"/>
      <c r="H6" s="14"/>
    </row>
    <row r="7" spans="2:8" x14ac:dyDescent="0.25">
      <c r="B7" s="10"/>
      <c r="C7" s="11" t="s">
        <v>0</v>
      </c>
      <c r="D7" s="11"/>
      <c r="E7" s="12"/>
      <c r="F7" s="13"/>
      <c r="G7" s="13"/>
      <c r="H7" s="14"/>
    </row>
    <row r="8" spans="2:8" x14ac:dyDescent="0.25">
      <c r="B8" s="10"/>
      <c r="C8" s="15" t="s">
        <v>1</v>
      </c>
      <c r="D8" s="11"/>
      <c r="E8" s="12"/>
      <c r="F8" s="13"/>
      <c r="G8" s="13"/>
      <c r="H8" s="14"/>
    </row>
    <row r="9" spans="2:8" x14ac:dyDescent="0.25">
      <c r="B9" s="10"/>
      <c r="C9" s="22"/>
      <c r="D9" s="13"/>
      <c r="E9" s="23"/>
      <c r="F9" s="11"/>
      <c r="G9" s="24"/>
      <c r="H9" s="14"/>
    </row>
    <row r="10" spans="2:8" x14ac:dyDescent="0.25">
      <c r="B10" s="60"/>
      <c r="C10" s="61" t="s">
        <v>3</v>
      </c>
      <c r="D10" s="61" t="s">
        <v>2</v>
      </c>
      <c r="E10" s="62" t="s">
        <v>4</v>
      </c>
      <c r="F10" s="61" t="s">
        <v>4</v>
      </c>
      <c r="G10" s="61" t="s">
        <v>5</v>
      </c>
      <c r="H10" s="63" t="s">
        <v>1</v>
      </c>
    </row>
    <row r="11" spans="2:8" x14ac:dyDescent="0.25">
      <c r="B11" s="60" t="s">
        <v>6</v>
      </c>
      <c r="C11" s="61" t="s">
        <v>26</v>
      </c>
      <c r="D11" s="61" t="s">
        <v>7</v>
      </c>
      <c r="E11" s="62" t="s">
        <v>6</v>
      </c>
      <c r="F11" s="61" t="s">
        <v>8</v>
      </c>
      <c r="G11" s="61" t="s">
        <v>11</v>
      </c>
      <c r="H11" s="63" t="s">
        <v>1</v>
      </c>
    </row>
    <row r="12" spans="2:8" x14ac:dyDescent="0.25">
      <c r="B12" s="60"/>
      <c r="C12" s="61" t="s">
        <v>1</v>
      </c>
      <c r="D12" s="61"/>
      <c r="E12" s="62"/>
      <c r="F12" s="61"/>
      <c r="G12" s="61"/>
      <c r="H12" s="63"/>
    </row>
    <row r="13" spans="2:8" x14ac:dyDescent="0.25">
      <c r="B13" s="10">
        <v>42375</v>
      </c>
      <c r="C13" s="11" t="s">
        <v>54</v>
      </c>
      <c r="D13" s="16">
        <v>82.9</v>
      </c>
      <c r="E13" s="12">
        <v>42375</v>
      </c>
      <c r="F13" s="25">
        <v>82.9</v>
      </c>
      <c r="G13" s="18">
        <f t="shared" ref="G13:G22" si="0">(F13/D13-1)*-1</f>
        <v>0</v>
      </c>
      <c r="H13" s="26"/>
    </row>
    <row r="14" spans="2:8" x14ac:dyDescent="0.25">
      <c r="B14" s="10">
        <v>42376</v>
      </c>
      <c r="C14" s="11" t="s">
        <v>58</v>
      </c>
      <c r="D14" s="16">
        <v>135</v>
      </c>
      <c r="E14" s="12">
        <v>42376</v>
      </c>
      <c r="F14" s="25">
        <v>97</v>
      </c>
      <c r="G14" s="18">
        <f t="shared" si="0"/>
        <v>0.28148148148148144</v>
      </c>
      <c r="H14" s="26"/>
    </row>
    <row r="15" spans="2:8" x14ac:dyDescent="0.25">
      <c r="B15" s="10">
        <v>42377</v>
      </c>
      <c r="C15" s="11" t="s">
        <v>58</v>
      </c>
      <c r="D15" s="16">
        <v>109</v>
      </c>
      <c r="E15" s="12">
        <v>42380</v>
      </c>
      <c r="F15" s="25">
        <v>126</v>
      </c>
      <c r="G15" s="18">
        <f t="shared" si="0"/>
        <v>-0.15596330275229353</v>
      </c>
      <c r="H15" s="26"/>
    </row>
    <row r="16" spans="2:8" x14ac:dyDescent="0.25">
      <c r="B16" s="10">
        <v>42380</v>
      </c>
      <c r="C16" s="11" t="s">
        <v>58</v>
      </c>
      <c r="D16" s="16">
        <v>121</v>
      </c>
      <c r="E16" s="12">
        <v>42381</v>
      </c>
      <c r="F16" s="25">
        <v>75.5</v>
      </c>
      <c r="G16" s="18">
        <f t="shared" si="0"/>
        <v>0.37603305785123964</v>
      </c>
      <c r="H16" s="26"/>
    </row>
    <row r="17" spans="2:8" x14ac:dyDescent="0.25">
      <c r="B17" s="10">
        <v>42381</v>
      </c>
      <c r="C17" s="11" t="s">
        <v>65</v>
      </c>
      <c r="D17" s="16">
        <v>103</v>
      </c>
      <c r="E17" s="12">
        <v>42382</v>
      </c>
      <c r="F17" s="25">
        <v>83</v>
      </c>
      <c r="G17" s="18">
        <f t="shared" si="0"/>
        <v>0.19417475728155342</v>
      </c>
      <c r="H17" s="26"/>
    </row>
    <row r="18" spans="2:8" x14ac:dyDescent="0.25">
      <c r="B18" s="10">
        <v>42382</v>
      </c>
      <c r="C18" s="11" t="s">
        <v>69</v>
      </c>
      <c r="D18" s="16">
        <v>115</v>
      </c>
      <c r="E18" s="12">
        <v>42382</v>
      </c>
      <c r="F18" s="25">
        <v>144</v>
      </c>
      <c r="G18" s="18">
        <f t="shared" si="0"/>
        <v>-0.25217391304347836</v>
      </c>
      <c r="H18" s="26"/>
    </row>
    <row r="19" spans="2:8" x14ac:dyDescent="0.25">
      <c r="B19" s="10">
        <v>42383</v>
      </c>
      <c r="C19" s="11" t="s">
        <v>78</v>
      </c>
      <c r="D19" s="16">
        <v>79</v>
      </c>
      <c r="E19" s="12">
        <v>42384</v>
      </c>
      <c r="F19" s="25">
        <v>89</v>
      </c>
      <c r="G19" s="18">
        <f t="shared" si="0"/>
        <v>-0.12658227848101267</v>
      </c>
      <c r="H19" s="26"/>
    </row>
    <row r="20" spans="2:8" x14ac:dyDescent="0.25">
      <c r="B20" s="10">
        <v>42387</v>
      </c>
      <c r="C20" s="11" t="s">
        <v>78</v>
      </c>
      <c r="D20" s="16">
        <v>123</v>
      </c>
      <c r="E20" s="12">
        <v>42387</v>
      </c>
      <c r="F20" s="25">
        <v>113.5</v>
      </c>
      <c r="G20" s="18">
        <f t="shared" si="0"/>
        <v>7.7235772357723609E-2</v>
      </c>
      <c r="H20" s="26"/>
    </row>
    <row r="21" spans="2:8" x14ac:dyDescent="0.25">
      <c r="B21" s="10">
        <v>42389</v>
      </c>
      <c r="C21" s="11" t="s">
        <v>83</v>
      </c>
      <c r="D21" s="16">
        <v>95.3</v>
      </c>
      <c r="E21" s="12">
        <v>42390</v>
      </c>
      <c r="F21" s="25">
        <v>76</v>
      </c>
      <c r="G21" s="18">
        <f t="shared" si="0"/>
        <v>0.20251836306400839</v>
      </c>
      <c r="H21" s="26"/>
    </row>
    <row r="22" spans="2:8" x14ac:dyDescent="0.25">
      <c r="B22" s="10">
        <v>42395</v>
      </c>
      <c r="C22" s="11" t="s">
        <v>78</v>
      </c>
      <c r="D22" s="16">
        <v>48.7</v>
      </c>
      <c r="E22" s="12">
        <v>42395</v>
      </c>
      <c r="F22" s="25">
        <v>37</v>
      </c>
      <c r="G22" s="18">
        <f t="shared" si="0"/>
        <v>0.24024640657084195</v>
      </c>
      <c r="H22" s="26"/>
    </row>
    <row r="23" spans="2:8" x14ac:dyDescent="0.25">
      <c r="B23" s="10">
        <v>42397</v>
      </c>
      <c r="C23" s="11" t="s">
        <v>78</v>
      </c>
      <c r="D23" s="16">
        <v>20</v>
      </c>
      <c r="E23" s="12">
        <v>42397</v>
      </c>
      <c r="F23" s="25">
        <v>17.5</v>
      </c>
      <c r="G23" s="18">
        <f t="shared" ref="G23:G46" si="1">(F23/D23-1)*-1</f>
        <v>0.125</v>
      </c>
      <c r="H23" s="26"/>
    </row>
    <row r="24" spans="2:8" x14ac:dyDescent="0.25">
      <c r="B24" s="10">
        <v>42398</v>
      </c>
      <c r="C24" s="11" t="s">
        <v>96</v>
      </c>
      <c r="D24" s="16">
        <v>116</v>
      </c>
      <c r="E24" s="12">
        <v>42401</v>
      </c>
      <c r="F24" s="25">
        <v>112.5</v>
      </c>
      <c r="G24" s="18">
        <f t="shared" si="1"/>
        <v>3.0172413793103425E-2</v>
      </c>
      <c r="H24" s="26"/>
    </row>
    <row r="25" spans="2:8" x14ac:dyDescent="0.25">
      <c r="B25" s="10">
        <v>42401</v>
      </c>
      <c r="C25" s="11" t="s">
        <v>99</v>
      </c>
      <c r="D25" s="16">
        <v>154.5</v>
      </c>
      <c r="E25" s="12">
        <v>42401</v>
      </c>
      <c r="F25" s="25">
        <v>139</v>
      </c>
      <c r="G25" s="18">
        <f t="shared" si="1"/>
        <v>0.10032362459546929</v>
      </c>
      <c r="H25" s="26"/>
    </row>
    <row r="26" spans="2:8" x14ac:dyDescent="0.25">
      <c r="B26" s="10">
        <v>42401</v>
      </c>
      <c r="C26" s="11" t="s">
        <v>99</v>
      </c>
      <c r="D26" s="16">
        <v>149</v>
      </c>
      <c r="E26" s="12">
        <v>42402</v>
      </c>
      <c r="F26" s="25">
        <v>123.8</v>
      </c>
      <c r="G26" s="18">
        <f t="shared" si="1"/>
        <v>0.16912751677852356</v>
      </c>
      <c r="H26" s="26"/>
    </row>
    <row r="27" spans="2:8" x14ac:dyDescent="0.25">
      <c r="B27" s="10">
        <v>42403</v>
      </c>
      <c r="C27" s="11" t="s">
        <v>105</v>
      </c>
      <c r="D27" s="16">
        <v>160</v>
      </c>
      <c r="E27" s="12">
        <v>42403</v>
      </c>
      <c r="F27" s="25">
        <v>150</v>
      </c>
      <c r="G27" s="18">
        <f t="shared" si="1"/>
        <v>6.25E-2</v>
      </c>
      <c r="H27" s="26"/>
    </row>
    <row r="28" spans="2:8" x14ac:dyDescent="0.25">
      <c r="B28" s="10">
        <v>42403</v>
      </c>
      <c r="C28" s="11" t="s">
        <v>106</v>
      </c>
      <c r="D28" s="16">
        <v>105</v>
      </c>
      <c r="E28" s="12">
        <v>42403</v>
      </c>
      <c r="F28" s="25">
        <v>135</v>
      </c>
      <c r="G28" s="18">
        <f t="shared" si="1"/>
        <v>-0.28571428571428581</v>
      </c>
      <c r="H28" s="26"/>
    </row>
    <row r="29" spans="2:8" x14ac:dyDescent="0.25">
      <c r="B29" s="10">
        <v>42405</v>
      </c>
      <c r="C29" s="11" t="s">
        <v>105</v>
      </c>
      <c r="D29" s="16">
        <v>111</v>
      </c>
      <c r="E29" s="12">
        <v>42405</v>
      </c>
      <c r="F29" s="25">
        <v>112</v>
      </c>
      <c r="G29" s="18">
        <f t="shared" si="1"/>
        <v>-9.009009009008917E-3</v>
      </c>
      <c r="H29" s="26"/>
    </row>
    <row r="30" spans="2:8" x14ac:dyDescent="0.25">
      <c r="B30" s="10">
        <v>42405</v>
      </c>
      <c r="C30" s="11" t="s">
        <v>136</v>
      </c>
      <c r="D30" s="16">
        <v>180</v>
      </c>
      <c r="E30" s="12">
        <v>38756</v>
      </c>
      <c r="F30" s="25">
        <v>96</v>
      </c>
      <c r="G30" s="18">
        <f t="shared" si="1"/>
        <v>0.46666666666666667</v>
      </c>
      <c r="H30" s="26"/>
    </row>
    <row r="31" spans="2:8" x14ac:dyDescent="0.25">
      <c r="B31" s="10">
        <v>42409</v>
      </c>
      <c r="C31" s="11" t="s">
        <v>139</v>
      </c>
      <c r="D31" s="16">
        <v>93</v>
      </c>
      <c r="E31" s="12">
        <v>42409</v>
      </c>
      <c r="F31" s="25">
        <v>92.5</v>
      </c>
      <c r="G31" s="18">
        <f t="shared" si="1"/>
        <v>5.3763440860215006E-3</v>
      </c>
      <c r="H31" s="26"/>
    </row>
    <row r="32" spans="2:8" x14ac:dyDescent="0.25">
      <c r="B32" s="10">
        <v>42409</v>
      </c>
      <c r="C32" s="11" t="s">
        <v>139</v>
      </c>
      <c r="D32" s="16">
        <v>119</v>
      </c>
      <c r="E32" s="12">
        <v>42410</v>
      </c>
      <c r="F32" s="25">
        <v>69</v>
      </c>
      <c r="G32" s="18">
        <f t="shared" si="1"/>
        <v>0.42016806722689071</v>
      </c>
      <c r="H32" s="26"/>
    </row>
    <row r="33" spans="2:8" x14ac:dyDescent="0.25">
      <c r="B33" s="10">
        <v>42411</v>
      </c>
      <c r="C33" s="11" t="s">
        <v>139</v>
      </c>
      <c r="D33" s="16">
        <v>130</v>
      </c>
      <c r="E33" s="12">
        <v>42412</v>
      </c>
      <c r="F33" s="25">
        <v>108</v>
      </c>
      <c r="G33" s="18">
        <f t="shared" si="1"/>
        <v>0.16923076923076918</v>
      </c>
      <c r="H33" s="26"/>
    </row>
    <row r="34" spans="2:8" x14ac:dyDescent="0.25">
      <c r="B34" s="10">
        <v>42416</v>
      </c>
      <c r="C34" s="11" t="s">
        <v>160</v>
      </c>
      <c r="D34" s="16">
        <v>73.5</v>
      </c>
      <c r="E34" s="12">
        <v>42416</v>
      </c>
      <c r="F34" s="25">
        <v>71.900000000000006</v>
      </c>
      <c r="G34" s="18">
        <f t="shared" si="1"/>
        <v>2.1768707482993088E-2</v>
      </c>
      <c r="H34" s="26"/>
    </row>
    <row r="35" spans="2:8" x14ac:dyDescent="0.25">
      <c r="B35" s="10">
        <v>42418</v>
      </c>
      <c r="C35" s="11" t="s">
        <v>162</v>
      </c>
      <c r="D35" s="16">
        <v>84</v>
      </c>
      <c r="E35" s="12">
        <v>42418</v>
      </c>
      <c r="F35" s="25">
        <v>116</v>
      </c>
      <c r="G35" s="18">
        <f t="shared" si="1"/>
        <v>-0.38095238095238093</v>
      </c>
      <c r="H35" s="26"/>
    </row>
    <row r="36" spans="2:8" x14ac:dyDescent="0.25">
      <c r="B36" s="10">
        <v>42422</v>
      </c>
      <c r="C36" s="11" t="s">
        <v>136</v>
      </c>
      <c r="D36" s="16">
        <v>133</v>
      </c>
      <c r="E36" s="12">
        <v>42423</v>
      </c>
      <c r="F36" s="25">
        <v>123</v>
      </c>
      <c r="G36" s="18">
        <f t="shared" si="1"/>
        <v>7.5187969924812026E-2</v>
      </c>
      <c r="H36" s="26"/>
    </row>
    <row r="37" spans="2:8" x14ac:dyDescent="0.25">
      <c r="B37" s="10">
        <v>42424</v>
      </c>
      <c r="C37" s="11" t="s">
        <v>172</v>
      </c>
      <c r="D37" s="16">
        <v>42</v>
      </c>
      <c r="E37" s="12">
        <v>42424</v>
      </c>
      <c r="F37" s="25">
        <v>51</v>
      </c>
      <c r="G37" s="18">
        <f t="shared" si="1"/>
        <v>-0.21428571428571419</v>
      </c>
      <c r="H37" s="26"/>
    </row>
    <row r="38" spans="2:8" x14ac:dyDescent="0.25">
      <c r="B38" s="10">
        <v>42425</v>
      </c>
      <c r="C38" s="11" t="s">
        <v>106</v>
      </c>
      <c r="D38" s="16">
        <v>79.7</v>
      </c>
      <c r="E38" s="12">
        <v>42425</v>
      </c>
      <c r="F38" s="25">
        <v>67.8</v>
      </c>
      <c r="G38" s="18">
        <f t="shared" si="1"/>
        <v>0.14930991217063994</v>
      </c>
      <c r="H38" s="26"/>
    </row>
    <row r="39" spans="2:8" x14ac:dyDescent="0.25">
      <c r="B39" s="10" t="s">
        <v>179</v>
      </c>
      <c r="C39" s="11" t="s">
        <v>136</v>
      </c>
      <c r="D39" s="16">
        <v>108</v>
      </c>
      <c r="E39" s="12">
        <v>42429</v>
      </c>
      <c r="F39" s="25">
        <v>85</v>
      </c>
      <c r="G39" s="18">
        <f t="shared" si="1"/>
        <v>0.21296296296296291</v>
      </c>
      <c r="H39" s="26"/>
    </row>
    <row r="40" spans="2:8" x14ac:dyDescent="0.25">
      <c r="B40" s="10">
        <v>42433</v>
      </c>
      <c r="C40" s="11" t="s">
        <v>185</v>
      </c>
      <c r="D40" s="16">
        <v>92</v>
      </c>
      <c r="E40" s="12">
        <v>42433</v>
      </c>
      <c r="F40" s="25">
        <v>77.8</v>
      </c>
      <c r="G40" s="18">
        <f t="shared" si="1"/>
        <v>0.15434782608695652</v>
      </c>
      <c r="H40" s="26"/>
    </row>
    <row r="41" spans="2:8" x14ac:dyDescent="0.25">
      <c r="B41" s="10">
        <v>42436</v>
      </c>
      <c r="C41" s="11" t="s">
        <v>185</v>
      </c>
      <c r="D41" s="16">
        <v>95.8</v>
      </c>
      <c r="E41" s="12">
        <v>42437</v>
      </c>
      <c r="F41" s="25">
        <v>111</v>
      </c>
      <c r="G41" s="18">
        <f t="shared" si="1"/>
        <v>-0.15866388308977042</v>
      </c>
      <c r="H41" s="26"/>
    </row>
    <row r="42" spans="2:8" x14ac:dyDescent="0.25">
      <c r="B42" s="10">
        <v>42437</v>
      </c>
      <c r="C42" s="11" t="s">
        <v>190</v>
      </c>
      <c r="D42" s="16">
        <v>55.8</v>
      </c>
      <c r="E42" s="12">
        <v>42437</v>
      </c>
      <c r="F42" s="25">
        <v>47.5</v>
      </c>
      <c r="G42" s="18">
        <f t="shared" si="1"/>
        <v>0.14874551971326155</v>
      </c>
      <c r="H42" s="26"/>
    </row>
    <row r="43" spans="2:8" x14ac:dyDescent="0.25">
      <c r="B43" s="10">
        <v>42443</v>
      </c>
      <c r="C43" s="11" t="s">
        <v>199</v>
      </c>
      <c r="D43" s="16">
        <v>45.3</v>
      </c>
      <c r="E43" s="12">
        <v>42443</v>
      </c>
      <c r="F43" s="25">
        <v>34.799999999999997</v>
      </c>
      <c r="G43" s="18">
        <f t="shared" si="1"/>
        <v>0.23178807947019864</v>
      </c>
      <c r="H43" s="26"/>
    </row>
    <row r="44" spans="2:8" x14ac:dyDescent="0.25">
      <c r="B44" s="10">
        <v>42446</v>
      </c>
      <c r="C44" s="11" t="s">
        <v>190</v>
      </c>
      <c r="D44" s="16">
        <v>63.3</v>
      </c>
      <c r="E44" s="12">
        <v>42446</v>
      </c>
      <c r="F44" s="25">
        <v>52.5</v>
      </c>
      <c r="G44" s="18">
        <f t="shared" si="1"/>
        <v>0.17061611374407581</v>
      </c>
      <c r="H44" s="26"/>
    </row>
    <row r="45" spans="2:8" x14ac:dyDescent="0.25">
      <c r="B45" s="10">
        <v>42446</v>
      </c>
      <c r="C45" s="11" t="s">
        <v>210</v>
      </c>
      <c r="D45" s="16">
        <v>101</v>
      </c>
      <c r="E45" s="12">
        <v>42447</v>
      </c>
      <c r="F45" s="25">
        <v>95.5</v>
      </c>
      <c r="G45" s="18">
        <f t="shared" si="1"/>
        <v>5.4455445544554504E-2</v>
      </c>
      <c r="H45" s="26"/>
    </row>
    <row r="46" spans="2:8" x14ac:dyDescent="0.25">
      <c r="B46" s="10">
        <v>42450</v>
      </c>
      <c r="C46" s="11" t="s">
        <v>199</v>
      </c>
      <c r="D46" s="16">
        <v>18.3</v>
      </c>
      <c r="E46" s="12">
        <v>42450</v>
      </c>
      <c r="F46" s="25">
        <v>11.5</v>
      </c>
      <c r="G46" s="18">
        <f t="shared" si="1"/>
        <v>0.37158469945355199</v>
      </c>
      <c r="H46" s="26"/>
    </row>
    <row r="47" spans="2:8" x14ac:dyDescent="0.25">
      <c r="B47" s="10">
        <v>42450</v>
      </c>
      <c r="C47" s="11" t="s">
        <v>216</v>
      </c>
      <c r="D47" s="16">
        <v>32.5</v>
      </c>
      <c r="E47" s="12">
        <v>42451</v>
      </c>
      <c r="F47" s="25">
        <v>25</v>
      </c>
      <c r="G47" s="18">
        <f>((F47/D47-1)*-1)/2</f>
        <v>0.11538461538461536</v>
      </c>
      <c r="H47" s="26"/>
    </row>
    <row r="48" spans="2:8" x14ac:dyDescent="0.25">
      <c r="B48" s="10">
        <v>42452</v>
      </c>
      <c r="C48" s="11" t="s">
        <v>210</v>
      </c>
      <c r="D48" s="16">
        <v>44.2</v>
      </c>
      <c r="E48" s="12">
        <v>42452</v>
      </c>
      <c r="F48" s="25">
        <v>44.3</v>
      </c>
      <c r="G48" s="18">
        <f t="shared" ref="G48:G56" si="2">(F48/D48-1)*-1</f>
        <v>-2.2624434389137971E-3</v>
      </c>
      <c r="H48" s="26"/>
    </row>
    <row r="49" spans="2:8" x14ac:dyDescent="0.25">
      <c r="B49" s="10">
        <v>42458</v>
      </c>
      <c r="C49" s="11" t="s">
        <v>210</v>
      </c>
      <c r="D49" s="16">
        <v>60</v>
      </c>
      <c r="E49" s="12">
        <v>42458</v>
      </c>
      <c r="F49" s="25">
        <v>67</v>
      </c>
      <c r="G49" s="18">
        <f t="shared" si="2"/>
        <v>-0.1166666666666667</v>
      </c>
      <c r="H49" s="26"/>
    </row>
    <row r="50" spans="2:8" x14ac:dyDescent="0.25">
      <c r="B50" s="10">
        <v>42459</v>
      </c>
      <c r="C50" s="11" t="s">
        <v>190</v>
      </c>
      <c r="D50" s="16">
        <v>31.4</v>
      </c>
      <c r="E50" s="12">
        <v>42461</v>
      </c>
      <c r="F50" s="25">
        <v>12</v>
      </c>
      <c r="G50" s="18">
        <f t="shared" si="2"/>
        <v>0.61783439490445857</v>
      </c>
      <c r="H50" s="26"/>
    </row>
    <row r="51" spans="2:8" x14ac:dyDescent="0.25">
      <c r="B51" s="10">
        <v>42464</v>
      </c>
      <c r="C51" s="11" t="s">
        <v>235</v>
      </c>
      <c r="D51" s="16">
        <v>50</v>
      </c>
      <c r="E51" s="12">
        <v>42465</v>
      </c>
      <c r="F51" s="25">
        <v>24.8</v>
      </c>
      <c r="G51" s="18">
        <f t="shared" si="2"/>
        <v>0.504</v>
      </c>
      <c r="H51" s="26"/>
    </row>
    <row r="52" spans="2:8" x14ac:dyDescent="0.25">
      <c r="B52" s="10">
        <v>42466</v>
      </c>
      <c r="C52" s="11" t="s">
        <v>239</v>
      </c>
      <c r="D52" s="16">
        <v>130</v>
      </c>
      <c r="E52" s="12">
        <v>42466</v>
      </c>
      <c r="F52" s="25">
        <v>129</v>
      </c>
      <c r="G52" s="18">
        <f t="shared" si="2"/>
        <v>7.692307692307665E-3</v>
      </c>
      <c r="H52" s="26"/>
    </row>
    <row r="53" spans="2:8" x14ac:dyDescent="0.25">
      <c r="B53" s="10">
        <v>42467</v>
      </c>
      <c r="C53" s="11" t="s">
        <v>244</v>
      </c>
      <c r="D53" s="16">
        <v>42.4</v>
      </c>
      <c r="E53" s="12">
        <v>42468</v>
      </c>
      <c r="F53" s="25">
        <v>36</v>
      </c>
      <c r="G53" s="18">
        <f t="shared" si="2"/>
        <v>0.15094339622641506</v>
      </c>
      <c r="H53" s="26"/>
    </row>
    <row r="54" spans="2:8" x14ac:dyDescent="0.25">
      <c r="B54" s="10">
        <v>42471</v>
      </c>
      <c r="C54" s="11" t="s">
        <v>239</v>
      </c>
      <c r="D54" s="16">
        <v>84</v>
      </c>
      <c r="E54" s="12">
        <v>42471</v>
      </c>
      <c r="F54" s="25">
        <v>71</v>
      </c>
      <c r="G54" s="18">
        <f t="shared" si="2"/>
        <v>0.15476190476190477</v>
      </c>
      <c r="H54" s="26"/>
    </row>
    <row r="55" spans="2:8" x14ac:dyDescent="0.25">
      <c r="B55" s="10">
        <v>42472</v>
      </c>
      <c r="C55" s="11" t="s">
        <v>235</v>
      </c>
      <c r="D55" s="16">
        <v>17.8</v>
      </c>
      <c r="E55" s="12">
        <v>42472</v>
      </c>
      <c r="F55" s="25">
        <v>20</v>
      </c>
      <c r="G55" s="18">
        <f t="shared" si="2"/>
        <v>-0.12359550561797739</v>
      </c>
      <c r="H55" s="26"/>
    </row>
    <row r="56" spans="2:8" x14ac:dyDescent="0.25">
      <c r="B56" s="10">
        <v>42473</v>
      </c>
      <c r="C56" s="11" t="s">
        <v>254</v>
      </c>
      <c r="D56" s="16">
        <v>65</v>
      </c>
      <c r="E56" s="12">
        <v>42473</v>
      </c>
      <c r="F56" s="25">
        <v>58</v>
      </c>
      <c r="G56" s="18">
        <f t="shared" si="2"/>
        <v>0.10769230769230764</v>
      </c>
      <c r="H56" s="26"/>
    </row>
    <row r="57" spans="2:8" x14ac:dyDescent="0.25">
      <c r="B57" s="10">
        <v>42473</v>
      </c>
      <c r="C57" s="11" t="s">
        <v>256</v>
      </c>
      <c r="D57" s="16">
        <v>84</v>
      </c>
      <c r="E57" s="12">
        <v>42473</v>
      </c>
      <c r="F57" s="25">
        <v>80</v>
      </c>
      <c r="G57" s="18">
        <f>((F57/D57-1)*-1)/2</f>
        <v>2.3809523809523836E-2</v>
      </c>
      <c r="H57" s="26"/>
    </row>
    <row r="58" spans="2:8" x14ac:dyDescent="0.25">
      <c r="B58" s="10">
        <v>42478</v>
      </c>
      <c r="C58" s="11" t="s">
        <v>254</v>
      </c>
      <c r="D58" s="16">
        <v>50.7</v>
      </c>
      <c r="E58" s="12">
        <v>42478</v>
      </c>
      <c r="F58" s="25">
        <v>39</v>
      </c>
      <c r="G58" s="18">
        <f t="shared" ref="G58:G111" si="3">(F58/D58-1)*-1</f>
        <v>0.23076923076923084</v>
      </c>
      <c r="H58" s="26"/>
    </row>
    <row r="59" spans="2:8" x14ac:dyDescent="0.25">
      <c r="B59" s="10">
        <v>42478</v>
      </c>
      <c r="C59" s="11" t="s">
        <v>263</v>
      </c>
      <c r="D59" s="16">
        <v>62.5</v>
      </c>
      <c r="E59" s="12">
        <v>42479</v>
      </c>
      <c r="F59" s="25">
        <v>41</v>
      </c>
      <c r="G59" s="18">
        <f t="shared" si="3"/>
        <v>0.34399999999999997</v>
      </c>
      <c r="H59" s="26"/>
    </row>
    <row r="60" spans="2:8" ht="14.25" customHeight="1" x14ac:dyDescent="0.25">
      <c r="B60" s="10">
        <v>42480</v>
      </c>
      <c r="C60" s="11" t="s">
        <v>268</v>
      </c>
      <c r="D60" s="16">
        <v>52</v>
      </c>
      <c r="E60" s="12">
        <v>42480</v>
      </c>
      <c r="F60" s="25">
        <v>53</v>
      </c>
      <c r="G60" s="18">
        <f t="shared" si="3"/>
        <v>-1.9230769230769162E-2</v>
      </c>
      <c r="H60" s="26"/>
    </row>
    <row r="61" spans="2:8" x14ac:dyDescent="0.25">
      <c r="B61" s="10">
        <v>42481</v>
      </c>
      <c r="C61" s="11" t="s">
        <v>271</v>
      </c>
      <c r="D61" s="16">
        <v>51.7</v>
      </c>
      <c r="E61" s="12">
        <v>42482</v>
      </c>
      <c r="F61" s="25">
        <v>62</v>
      </c>
      <c r="G61" s="18">
        <f t="shared" si="3"/>
        <v>-0.19922630560928423</v>
      </c>
      <c r="H61" s="26"/>
    </row>
    <row r="62" spans="2:8" x14ac:dyDescent="0.25">
      <c r="B62" s="10">
        <v>42485</v>
      </c>
      <c r="C62" s="11" t="s">
        <v>278</v>
      </c>
      <c r="D62" s="16">
        <v>50</v>
      </c>
      <c r="E62" s="12">
        <v>42485</v>
      </c>
      <c r="F62" s="25">
        <v>38</v>
      </c>
      <c r="G62" s="18">
        <f t="shared" si="3"/>
        <v>0.24</v>
      </c>
      <c r="H62" s="26"/>
    </row>
    <row r="63" spans="2:8" ht="14.45" x14ac:dyDescent="0.3">
      <c r="B63" s="10">
        <v>42485</v>
      </c>
      <c r="C63" s="11" t="s">
        <v>278</v>
      </c>
      <c r="D63" s="16">
        <v>37</v>
      </c>
      <c r="E63" s="12">
        <v>42488</v>
      </c>
      <c r="F63" s="25">
        <v>45.6</v>
      </c>
      <c r="G63" s="18">
        <f t="shared" si="3"/>
        <v>-0.2324324324324325</v>
      </c>
      <c r="H63" s="26"/>
    </row>
    <row r="64" spans="2:8" x14ac:dyDescent="0.25">
      <c r="B64" s="10">
        <v>42489</v>
      </c>
      <c r="C64" s="11" t="s">
        <v>235</v>
      </c>
      <c r="D64" s="16">
        <v>56.5</v>
      </c>
      <c r="E64" s="12">
        <v>42489</v>
      </c>
      <c r="F64" s="25">
        <v>41.2</v>
      </c>
      <c r="G64" s="18">
        <f t="shared" si="3"/>
        <v>0.27079646017699111</v>
      </c>
      <c r="H64" s="26"/>
    </row>
    <row r="65" spans="2:8" x14ac:dyDescent="0.25">
      <c r="B65" s="10">
        <v>42489</v>
      </c>
      <c r="C65" s="11" t="s">
        <v>292</v>
      </c>
      <c r="D65" s="16">
        <v>54.5</v>
      </c>
      <c r="E65" s="12">
        <v>42492</v>
      </c>
      <c r="F65" s="25">
        <v>42.3</v>
      </c>
      <c r="G65" s="18">
        <f t="shared" si="3"/>
        <v>0.22385321100917432</v>
      </c>
      <c r="H65" s="26"/>
    </row>
    <row r="66" spans="2:8" x14ac:dyDescent="0.25">
      <c r="B66" s="10">
        <v>42492</v>
      </c>
      <c r="C66" s="11" t="s">
        <v>278</v>
      </c>
      <c r="D66" s="16">
        <v>52.5</v>
      </c>
      <c r="E66" s="12">
        <v>42493</v>
      </c>
      <c r="F66" s="25">
        <v>64.599999999999994</v>
      </c>
      <c r="G66" s="18">
        <f t="shared" si="3"/>
        <v>-0.23047619047619028</v>
      </c>
      <c r="H66" s="26"/>
    </row>
    <row r="67" spans="2:8" x14ac:dyDescent="0.25">
      <c r="B67" s="10">
        <v>42493</v>
      </c>
      <c r="C67" s="11" t="s">
        <v>263</v>
      </c>
      <c r="D67" s="16">
        <v>55</v>
      </c>
      <c r="E67" s="12">
        <v>42494</v>
      </c>
      <c r="F67" s="25">
        <v>61</v>
      </c>
      <c r="G67" s="18">
        <f t="shared" si="3"/>
        <v>-0.10909090909090913</v>
      </c>
      <c r="H67" s="26"/>
    </row>
    <row r="68" spans="2:8" x14ac:dyDescent="0.25">
      <c r="B68" s="10">
        <v>42499</v>
      </c>
      <c r="C68" s="11" t="s">
        <v>278</v>
      </c>
      <c r="D68" s="16">
        <v>59</v>
      </c>
      <c r="E68" s="12">
        <v>42499</v>
      </c>
      <c r="F68" s="25">
        <v>35</v>
      </c>
      <c r="G68" s="18">
        <f t="shared" si="3"/>
        <v>0.40677966101694918</v>
      </c>
      <c r="H68" s="26"/>
    </row>
    <row r="69" spans="2:8" x14ac:dyDescent="0.25">
      <c r="B69" s="10">
        <v>42499</v>
      </c>
      <c r="C69" s="11" t="s">
        <v>302</v>
      </c>
      <c r="D69" s="16">
        <v>109</v>
      </c>
      <c r="E69" s="12">
        <v>42500</v>
      </c>
      <c r="F69" s="25">
        <v>91.5</v>
      </c>
      <c r="G69" s="18">
        <f t="shared" si="3"/>
        <v>0.16055045871559637</v>
      </c>
      <c r="H69" s="26"/>
    </row>
    <row r="70" spans="2:8" x14ac:dyDescent="0.25">
      <c r="B70" s="10">
        <v>42500</v>
      </c>
      <c r="C70" s="11" t="s">
        <v>302</v>
      </c>
      <c r="D70" s="16">
        <v>104</v>
      </c>
      <c r="E70" s="12">
        <v>42501</v>
      </c>
      <c r="F70" s="25">
        <v>82.2</v>
      </c>
      <c r="G70" s="18">
        <f t="shared" si="3"/>
        <v>0.20961538461538454</v>
      </c>
      <c r="H70" s="26"/>
    </row>
    <row r="71" spans="2:8" x14ac:dyDescent="0.25">
      <c r="B71" s="10">
        <v>42501</v>
      </c>
      <c r="C71" s="11" t="s">
        <v>308</v>
      </c>
      <c r="D71" s="16">
        <v>93</v>
      </c>
      <c r="E71" s="12">
        <v>42501</v>
      </c>
      <c r="F71" s="25">
        <v>84.5</v>
      </c>
      <c r="G71" s="18">
        <f t="shared" si="3"/>
        <v>9.1397849462365621E-2</v>
      </c>
      <c r="H71" s="26"/>
    </row>
    <row r="72" spans="2:8" x14ac:dyDescent="0.25">
      <c r="B72" s="10">
        <v>42502</v>
      </c>
      <c r="C72" s="11" t="s">
        <v>308</v>
      </c>
      <c r="D72" s="16">
        <v>69</v>
      </c>
      <c r="E72" s="12">
        <v>42502</v>
      </c>
      <c r="F72" s="25">
        <v>66.900000000000006</v>
      </c>
      <c r="G72" s="18">
        <f t="shared" si="3"/>
        <v>3.0434782608695587E-2</v>
      </c>
      <c r="H72" s="26"/>
    </row>
    <row r="73" spans="2:8" x14ac:dyDescent="0.25">
      <c r="B73" s="10">
        <v>42502</v>
      </c>
      <c r="C73" s="11" t="s">
        <v>315</v>
      </c>
      <c r="D73" s="16">
        <v>117.8</v>
      </c>
      <c r="E73" s="12">
        <v>42502</v>
      </c>
      <c r="F73" s="25">
        <v>145</v>
      </c>
      <c r="G73" s="18">
        <f t="shared" si="3"/>
        <v>-0.23089983022071303</v>
      </c>
      <c r="H73" s="26"/>
    </row>
    <row r="74" spans="2:8" x14ac:dyDescent="0.25">
      <c r="B74" s="10">
        <v>42508</v>
      </c>
      <c r="C74" s="11" t="s">
        <v>319</v>
      </c>
      <c r="D74" s="16">
        <v>19</v>
      </c>
      <c r="E74" s="12">
        <v>42509</v>
      </c>
      <c r="F74" s="25">
        <v>21.8</v>
      </c>
      <c r="G74" s="18">
        <f t="shared" si="3"/>
        <v>-0.14736842105263159</v>
      </c>
      <c r="H74" s="26"/>
    </row>
    <row r="75" spans="2:8" x14ac:dyDescent="0.25">
      <c r="B75" s="10">
        <v>42513</v>
      </c>
      <c r="C75" s="11" t="s">
        <v>315</v>
      </c>
      <c r="D75" s="16">
        <v>133.6</v>
      </c>
      <c r="E75" s="12">
        <v>42513</v>
      </c>
      <c r="F75" s="25">
        <v>121</v>
      </c>
      <c r="G75" s="18">
        <f t="shared" si="3"/>
        <v>9.4311377245508976E-2</v>
      </c>
      <c r="H75" s="26"/>
    </row>
    <row r="76" spans="2:8" x14ac:dyDescent="0.25">
      <c r="B76" s="10">
        <v>42522</v>
      </c>
      <c r="C76" s="11" t="s">
        <v>338</v>
      </c>
      <c r="D76" s="16">
        <v>44.5</v>
      </c>
      <c r="E76" s="12">
        <v>42524</v>
      </c>
      <c r="F76" s="25">
        <v>46</v>
      </c>
      <c r="G76" s="18">
        <f t="shared" si="3"/>
        <v>-3.3707865168539408E-2</v>
      </c>
      <c r="H76" s="26"/>
    </row>
    <row r="77" spans="2:8" x14ac:dyDescent="0.25">
      <c r="B77" s="10">
        <v>42524</v>
      </c>
      <c r="C77" s="11" t="s">
        <v>346</v>
      </c>
      <c r="D77" s="16">
        <v>130.5</v>
      </c>
      <c r="E77" s="12">
        <v>42527</v>
      </c>
      <c r="F77" s="25">
        <v>128</v>
      </c>
      <c r="G77" s="18">
        <f t="shared" si="3"/>
        <v>1.9157088122605415E-2</v>
      </c>
      <c r="H77" s="26"/>
    </row>
    <row r="78" spans="2:8" x14ac:dyDescent="0.25">
      <c r="B78" s="10">
        <v>42528</v>
      </c>
      <c r="C78" s="11" t="s">
        <v>351</v>
      </c>
      <c r="D78" s="16">
        <v>132.5</v>
      </c>
      <c r="E78" s="12">
        <v>42529</v>
      </c>
      <c r="F78" s="25">
        <v>138.80000000000001</v>
      </c>
      <c r="G78" s="18">
        <f t="shared" si="3"/>
        <v>-4.7547169811320789E-2</v>
      </c>
      <c r="H78" s="26"/>
    </row>
    <row r="79" spans="2:8" ht="14.45" x14ac:dyDescent="0.3">
      <c r="B79" s="10">
        <v>42530</v>
      </c>
      <c r="C79" s="11" t="s">
        <v>358</v>
      </c>
      <c r="D79" s="16">
        <v>103.7</v>
      </c>
      <c r="E79" s="12">
        <v>42531</v>
      </c>
      <c r="F79" s="25">
        <v>136.5</v>
      </c>
      <c r="G79" s="18">
        <f t="shared" si="3"/>
        <v>-0.31629701060752158</v>
      </c>
      <c r="H79" s="26"/>
    </row>
    <row r="80" spans="2:8" ht="14.45" x14ac:dyDescent="0.3">
      <c r="B80" s="10">
        <v>42534</v>
      </c>
      <c r="C80" s="11" t="s">
        <v>358</v>
      </c>
      <c r="D80" s="16">
        <v>235</v>
      </c>
      <c r="E80" s="12">
        <v>42534</v>
      </c>
      <c r="F80" s="25">
        <v>221</v>
      </c>
      <c r="G80" s="18">
        <f t="shared" si="3"/>
        <v>5.9574468085106358E-2</v>
      </c>
      <c r="H80" s="26"/>
    </row>
    <row r="81" spans="2:8" x14ac:dyDescent="0.25">
      <c r="B81" s="10">
        <v>42535</v>
      </c>
      <c r="C81" s="11" t="s">
        <v>365</v>
      </c>
      <c r="D81" s="16">
        <v>172</v>
      </c>
      <c r="E81" s="12">
        <v>42535</v>
      </c>
      <c r="F81" s="25">
        <v>179.5</v>
      </c>
      <c r="G81" s="18">
        <f t="shared" si="3"/>
        <v>-4.3604651162790775E-2</v>
      </c>
      <c r="H81" s="26"/>
    </row>
    <row r="82" spans="2:8" x14ac:dyDescent="0.25">
      <c r="B82" s="10">
        <v>42550</v>
      </c>
      <c r="C82" s="11" t="s">
        <v>375</v>
      </c>
      <c r="D82" s="16">
        <v>42</v>
      </c>
      <c r="E82" s="12">
        <v>42550</v>
      </c>
      <c r="F82" s="25">
        <v>47</v>
      </c>
      <c r="G82" s="18">
        <f t="shared" si="3"/>
        <v>-0.11904761904761907</v>
      </c>
      <c r="H82" s="26"/>
    </row>
    <row r="83" spans="2:8" x14ac:dyDescent="0.25">
      <c r="B83" s="10">
        <v>42551</v>
      </c>
      <c r="C83" s="11" t="s">
        <v>375</v>
      </c>
      <c r="D83" s="16">
        <v>51.1</v>
      </c>
      <c r="E83" s="12">
        <v>42552</v>
      </c>
      <c r="F83" s="25">
        <v>60.3</v>
      </c>
      <c r="G83" s="18">
        <f t="shared" si="3"/>
        <v>-0.18003913894324852</v>
      </c>
      <c r="H83" s="26"/>
    </row>
    <row r="84" spans="2:8" x14ac:dyDescent="0.25">
      <c r="B84" s="10">
        <v>42556</v>
      </c>
      <c r="C84" s="11" t="s">
        <v>375</v>
      </c>
      <c r="D84" s="16">
        <v>28</v>
      </c>
      <c r="E84" s="12">
        <v>42556</v>
      </c>
      <c r="F84" s="25">
        <v>24</v>
      </c>
      <c r="G84" s="18">
        <f t="shared" si="3"/>
        <v>0.1428571428571429</v>
      </c>
      <c r="H84" s="26"/>
    </row>
    <row r="85" spans="2:8" x14ac:dyDescent="0.25">
      <c r="B85" s="10">
        <v>42556</v>
      </c>
      <c r="C85" s="11" t="s">
        <v>409</v>
      </c>
      <c r="D85" s="16">
        <v>64</v>
      </c>
      <c r="E85" s="12">
        <v>42557</v>
      </c>
      <c r="F85" s="25">
        <v>81.3</v>
      </c>
      <c r="G85" s="18">
        <f t="shared" si="3"/>
        <v>-0.27031249999999996</v>
      </c>
      <c r="H85" s="26"/>
    </row>
    <row r="86" spans="2:8" x14ac:dyDescent="0.25">
      <c r="B86" s="10">
        <v>42557</v>
      </c>
      <c r="C86" s="11" t="s">
        <v>409</v>
      </c>
      <c r="D86" s="16">
        <v>65</v>
      </c>
      <c r="E86" s="12">
        <v>42557</v>
      </c>
      <c r="F86" s="25">
        <v>81.599999999999994</v>
      </c>
      <c r="G86" s="18">
        <f t="shared" si="3"/>
        <v>-0.25538461538461532</v>
      </c>
      <c r="H86" s="26"/>
    </row>
    <row r="87" spans="2:8" x14ac:dyDescent="0.25">
      <c r="B87" s="10">
        <v>42562</v>
      </c>
      <c r="C87" s="11" t="s">
        <v>410</v>
      </c>
      <c r="D87" s="16">
        <v>115.5</v>
      </c>
      <c r="E87" s="12">
        <v>42562</v>
      </c>
      <c r="F87" s="25">
        <v>113</v>
      </c>
      <c r="G87" s="18">
        <f t="shared" si="3"/>
        <v>2.1645021645021689E-2</v>
      </c>
      <c r="H87" s="26"/>
    </row>
    <row r="88" spans="2:8" x14ac:dyDescent="0.25">
      <c r="B88" s="10">
        <v>42564</v>
      </c>
      <c r="C88" s="11" t="s">
        <v>411</v>
      </c>
      <c r="D88" s="16">
        <v>88</v>
      </c>
      <c r="E88" s="12">
        <v>42565</v>
      </c>
      <c r="F88" s="25">
        <v>79</v>
      </c>
      <c r="G88" s="18">
        <f t="shared" si="3"/>
        <v>0.10227272727272729</v>
      </c>
      <c r="H88" s="26"/>
    </row>
    <row r="89" spans="2:8" x14ac:dyDescent="0.25">
      <c r="B89" s="10">
        <v>42569</v>
      </c>
      <c r="C89" s="11" t="s">
        <v>418</v>
      </c>
      <c r="D89" s="16">
        <v>90</v>
      </c>
      <c r="E89" s="12">
        <v>42569</v>
      </c>
      <c r="F89" s="25">
        <v>77</v>
      </c>
      <c r="G89" s="18">
        <f t="shared" si="3"/>
        <v>0.14444444444444449</v>
      </c>
      <c r="H89" s="26"/>
    </row>
    <row r="90" spans="2:8" x14ac:dyDescent="0.25">
      <c r="B90" s="10">
        <v>42570</v>
      </c>
      <c r="C90" s="11" t="s">
        <v>418</v>
      </c>
      <c r="D90" s="16">
        <v>60</v>
      </c>
      <c r="E90" s="12">
        <v>42570</v>
      </c>
      <c r="F90" s="25">
        <v>50.1</v>
      </c>
      <c r="G90" s="18">
        <f t="shared" si="3"/>
        <v>0.16499999999999992</v>
      </c>
      <c r="H90" s="26"/>
    </row>
    <row r="91" spans="2:8" x14ac:dyDescent="0.25">
      <c r="B91" s="10">
        <v>42571</v>
      </c>
      <c r="C91" s="11" t="s">
        <v>426</v>
      </c>
      <c r="D91" s="16">
        <v>91</v>
      </c>
      <c r="E91" s="12">
        <v>42571</v>
      </c>
      <c r="F91" s="25">
        <v>92</v>
      </c>
      <c r="G91" s="18">
        <f t="shared" si="3"/>
        <v>-1.098901098901095E-2</v>
      </c>
      <c r="H91" s="26"/>
    </row>
    <row r="92" spans="2:8" ht="14.45" x14ac:dyDescent="0.3">
      <c r="B92" s="10">
        <v>42571</v>
      </c>
      <c r="C92" s="11" t="s">
        <v>427</v>
      </c>
      <c r="D92" s="16">
        <v>103</v>
      </c>
      <c r="E92" s="12">
        <v>42572</v>
      </c>
      <c r="F92" s="25">
        <v>87</v>
      </c>
      <c r="G92" s="18">
        <f t="shared" si="3"/>
        <v>0.15533980582524276</v>
      </c>
      <c r="H92" s="26"/>
    </row>
    <row r="93" spans="2:8" ht="14.45" x14ac:dyDescent="0.3">
      <c r="B93" s="10">
        <v>42576</v>
      </c>
      <c r="C93" s="11" t="s">
        <v>435</v>
      </c>
      <c r="D93" s="16">
        <v>64.7</v>
      </c>
      <c r="E93" s="12">
        <v>42578</v>
      </c>
      <c r="F93" s="25">
        <v>86</v>
      </c>
      <c r="G93" s="18">
        <f t="shared" si="3"/>
        <v>-0.32921174652241114</v>
      </c>
      <c r="H93" s="26"/>
    </row>
    <row r="94" spans="2:8" x14ac:dyDescent="0.25">
      <c r="B94" s="10">
        <v>42579</v>
      </c>
      <c r="C94" s="11" t="s">
        <v>438</v>
      </c>
      <c r="D94" s="16">
        <v>59.8</v>
      </c>
      <c r="E94" s="12">
        <v>42579</v>
      </c>
      <c r="F94" s="25">
        <v>52</v>
      </c>
      <c r="G94" s="18">
        <f t="shared" si="3"/>
        <v>0.13043478260869557</v>
      </c>
      <c r="H94" s="26"/>
    </row>
    <row r="95" spans="2:8" x14ac:dyDescent="0.25">
      <c r="B95" s="10">
        <v>42584</v>
      </c>
      <c r="C95" s="11" t="s">
        <v>426</v>
      </c>
      <c r="D95" s="16">
        <v>33</v>
      </c>
      <c r="E95" s="12">
        <v>42586</v>
      </c>
      <c r="F95" s="25">
        <v>20</v>
      </c>
      <c r="G95" s="18">
        <f t="shared" si="3"/>
        <v>0.39393939393939392</v>
      </c>
      <c r="H95" s="26"/>
    </row>
    <row r="96" spans="2:8" x14ac:dyDescent="0.25">
      <c r="B96" s="10">
        <v>42586</v>
      </c>
      <c r="C96" s="11" t="s">
        <v>418</v>
      </c>
      <c r="D96" s="16">
        <v>64</v>
      </c>
      <c r="E96" s="12">
        <v>42587</v>
      </c>
      <c r="F96" s="25">
        <v>62</v>
      </c>
      <c r="G96" s="18">
        <f t="shared" si="3"/>
        <v>3.125E-2</v>
      </c>
      <c r="H96" s="26"/>
    </row>
    <row r="97" spans="2:8" ht="14.45" x14ac:dyDescent="0.3">
      <c r="B97" s="10">
        <v>42587</v>
      </c>
      <c r="C97" s="11" t="s">
        <v>461</v>
      </c>
      <c r="D97" s="16">
        <v>81.7</v>
      </c>
      <c r="E97" s="12">
        <v>42591</v>
      </c>
      <c r="F97" s="25">
        <v>32</v>
      </c>
      <c r="G97" s="18">
        <f t="shared" si="3"/>
        <v>0.60832313341493272</v>
      </c>
      <c r="H97" s="26"/>
    </row>
    <row r="98" spans="2:8" x14ac:dyDescent="0.25">
      <c r="B98" s="10">
        <v>42591</v>
      </c>
      <c r="C98" s="11" t="s">
        <v>460</v>
      </c>
      <c r="D98" s="16">
        <v>69.5</v>
      </c>
      <c r="E98" s="12">
        <v>42591</v>
      </c>
      <c r="F98" s="25">
        <v>54.4</v>
      </c>
      <c r="G98" s="18">
        <f t="shared" si="3"/>
        <v>0.21726618705035972</v>
      </c>
      <c r="H98" s="26"/>
    </row>
    <row r="99" spans="2:8" ht="14.45" x14ac:dyDescent="0.3">
      <c r="B99" s="10">
        <v>42593</v>
      </c>
      <c r="C99" s="11" t="s">
        <v>465</v>
      </c>
      <c r="D99" s="16">
        <v>38</v>
      </c>
      <c r="E99" s="12">
        <v>42594</v>
      </c>
      <c r="F99" s="25">
        <v>39</v>
      </c>
      <c r="G99" s="18">
        <f t="shared" si="3"/>
        <v>-2.6315789473684292E-2</v>
      </c>
      <c r="H99" s="26"/>
    </row>
    <row r="100" spans="2:8" ht="14.45" x14ac:dyDescent="0.3">
      <c r="B100" s="10">
        <v>42598</v>
      </c>
      <c r="C100" s="11" t="s">
        <v>465</v>
      </c>
      <c r="D100" s="16">
        <v>34</v>
      </c>
      <c r="E100" s="12">
        <v>42599</v>
      </c>
      <c r="F100" s="25">
        <v>26</v>
      </c>
      <c r="G100" s="18">
        <f t="shared" si="3"/>
        <v>0.23529411764705888</v>
      </c>
      <c r="H100" s="26"/>
    </row>
    <row r="101" spans="2:8" x14ac:dyDescent="0.25">
      <c r="B101" s="10">
        <v>42600</v>
      </c>
      <c r="C101" s="11" t="s">
        <v>476</v>
      </c>
      <c r="D101" s="16">
        <v>45</v>
      </c>
      <c r="E101" s="12">
        <v>42601</v>
      </c>
      <c r="F101" s="25">
        <v>36</v>
      </c>
      <c r="G101" s="18">
        <f t="shared" si="3"/>
        <v>0.19999999999999996</v>
      </c>
      <c r="H101" s="26"/>
    </row>
    <row r="102" spans="2:8" x14ac:dyDescent="0.25">
      <c r="B102" s="10">
        <v>42604</v>
      </c>
      <c r="C102" s="11" t="s">
        <v>476</v>
      </c>
      <c r="D102" s="16">
        <v>34.9</v>
      </c>
      <c r="E102" s="12">
        <v>42604</v>
      </c>
      <c r="F102" s="25">
        <v>36.799999999999997</v>
      </c>
      <c r="G102" s="18">
        <f t="shared" si="3"/>
        <v>-5.4441260744985565E-2</v>
      </c>
      <c r="H102" s="26"/>
    </row>
    <row r="103" spans="2:8" x14ac:dyDescent="0.25">
      <c r="B103" s="10">
        <v>42604</v>
      </c>
      <c r="C103" s="11" t="s">
        <v>481</v>
      </c>
      <c r="D103" s="16">
        <v>55.9</v>
      </c>
      <c r="E103" s="12">
        <v>42604</v>
      </c>
      <c r="F103" s="25">
        <v>58.9</v>
      </c>
      <c r="G103" s="18">
        <f t="shared" si="3"/>
        <v>-5.3667262969588458E-2</v>
      </c>
      <c r="H103" s="26"/>
    </row>
    <row r="104" spans="2:8" x14ac:dyDescent="0.25">
      <c r="B104" s="10">
        <v>42604</v>
      </c>
      <c r="C104" s="11" t="s">
        <v>481</v>
      </c>
      <c r="D104" s="16">
        <v>79.5</v>
      </c>
      <c r="E104" s="12">
        <v>42605</v>
      </c>
      <c r="F104" s="25">
        <v>49</v>
      </c>
      <c r="G104" s="18">
        <f t="shared" si="3"/>
        <v>0.38364779874213839</v>
      </c>
      <c r="H104" s="26"/>
    </row>
    <row r="105" spans="2:8" x14ac:dyDescent="0.25">
      <c r="B105" s="10">
        <v>42605</v>
      </c>
      <c r="C105" s="11" t="s">
        <v>491</v>
      </c>
      <c r="D105" s="16">
        <v>72.8</v>
      </c>
      <c r="E105" s="12">
        <v>42606</v>
      </c>
      <c r="F105" s="25">
        <v>88</v>
      </c>
      <c r="G105" s="18">
        <f t="shared" si="3"/>
        <v>-0.20879120879120894</v>
      </c>
      <c r="H105" s="26"/>
    </row>
    <row r="106" spans="2:8" x14ac:dyDescent="0.25">
      <c r="B106" s="10">
        <v>42606</v>
      </c>
      <c r="C106" s="11" t="s">
        <v>491</v>
      </c>
      <c r="D106" s="16">
        <v>74</v>
      </c>
      <c r="E106" s="12">
        <v>42607</v>
      </c>
      <c r="F106" s="25">
        <v>78.400000000000006</v>
      </c>
      <c r="G106" s="18">
        <f t="shared" si="3"/>
        <v>-5.9459459459459518E-2</v>
      </c>
      <c r="H106" s="26"/>
    </row>
    <row r="107" spans="2:8" x14ac:dyDescent="0.25">
      <c r="B107" s="10">
        <v>42611</v>
      </c>
      <c r="C107" s="11" t="s">
        <v>481</v>
      </c>
      <c r="D107" s="16">
        <v>44</v>
      </c>
      <c r="E107" s="12">
        <v>42612</v>
      </c>
      <c r="F107" s="25">
        <v>25.1</v>
      </c>
      <c r="G107" s="18">
        <f t="shared" si="3"/>
        <v>0.42954545454545456</v>
      </c>
      <c r="H107" s="26"/>
    </row>
    <row r="108" spans="2:8" x14ac:dyDescent="0.25">
      <c r="B108" s="10">
        <v>42612</v>
      </c>
      <c r="C108" s="11" t="s">
        <v>491</v>
      </c>
      <c r="D108" s="16">
        <v>43</v>
      </c>
      <c r="E108" s="12">
        <v>42613</v>
      </c>
      <c r="F108" s="25">
        <v>38</v>
      </c>
      <c r="G108" s="18">
        <f t="shared" si="3"/>
        <v>0.11627906976744184</v>
      </c>
      <c r="H108" s="26"/>
    </row>
    <row r="109" spans="2:8" x14ac:dyDescent="0.25">
      <c r="B109" s="10">
        <v>42618</v>
      </c>
      <c r="C109" s="11" t="s">
        <v>507</v>
      </c>
      <c r="D109" s="16">
        <v>32.1</v>
      </c>
      <c r="E109" s="12">
        <v>42619</v>
      </c>
      <c r="F109" s="25">
        <v>30.2</v>
      </c>
      <c r="G109" s="18">
        <f t="shared" si="3"/>
        <v>5.9190031152648093E-2</v>
      </c>
      <c r="H109" s="26"/>
    </row>
    <row r="110" spans="2:8" x14ac:dyDescent="0.25">
      <c r="B110" s="10">
        <v>42619</v>
      </c>
      <c r="C110" s="11" t="s">
        <v>511</v>
      </c>
      <c r="D110" s="16">
        <v>43.5</v>
      </c>
      <c r="E110" s="12">
        <v>42619</v>
      </c>
      <c r="F110" s="25">
        <v>49.5</v>
      </c>
      <c r="G110" s="18">
        <f t="shared" si="3"/>
        <v>-0.13793103448275867</v>
      </c>
      <c r="H110" s="26"/>
    </row>
    <row r="111" spans="2:8" x14ac:dyDescent="0.25">
      <c r="B111" s="10">
        <v>42620</v>
      </c>
      <c r="C111" s="11" t="s">
        <v>515</v>
      </c>
      <c r="D111" s="16">
        <v>105.8</v>
      </c>
      <c r="E111" s="12">
        <v>42621</v>
      </c>
      <c r="F111" s="25">
        <v>107.5</v>
      </c>
      <c r="G111" s="18">
        <f t="shared" si="3"/>
        <v>-1.6068052930056753E-2</v>
      </c>
      <c r="H111" s="26"/>
    </row>
    <row r="112" spans="2:8" x14ac:dyDescent="0.25">
      <c r="B112" s="10">
        <v>42626</v>
      </c>
      <c r="C112" s="11" t="s">
        <v>540</v>
      </c>
      <c r="D112" s="16">
        <v>93</v>
      </c>
      <c r="E112" s="12">
        <v>42626</v>
      </c>
      <c r="F112" s="25">
        <v>100.5</v>
      </c>
      <c r="G112" s="18">
        <f t="shared" ref="G112" si="4">(F112/D112-1)*-1</f>
        <v>-8.0645161290322509E-2</v>
      </c>
      <c r="H112" s="26"/>
    </row>
    <row r="113" spans="2:8" x14ac:dyDescent="0.25">
      <c r="B113" s="10">
        <v>42634</v>
      </c>
      <c r="C113" s="11" t="s">
        <v>541</v>
      </c>
      <c r="D113" s="16">
        <v>89</v>
      </c>
      <c r="E113" s="12">
        <v>42639</v>
      </c>
      <c r="F113" s="25">
        <v>59</v>
      </c>
      <c r="G113" s="18">
        <f t="shared" ref="G113:G126" si="5">(F113/D113-1)*-1</f>
        <v>0.3370786516853933</v>
      </c>
      <c r="H113" s="26"/>
    </row>
    <row r="114" spans="2:8" x14ac:dyDescent="0.25">
      <c r="B114" s="10">
        <v>42641</v>
      </c>
      <c r="C114" s="11" t="s">
        <v>515</v>
      </c>
      <c r="D114" s="16">
        <v>88</v>
      </c>
      <c r="E114" s="12">
        <v>42642</v>
      </c>
      <c r="F114" s="25">
        <v>77</v>
      </c>
      <c r="G114" s="18">
        <f t="shared" si="5"/>
        <v>0.125</v>
      </c>
      <c r="H114" s="26"/>
    </row>
    <row r="115" spans="2:8" x14ac:dyDescent="0.25">
      <c r="B115" s="10">
        <v>42642</v>
      </c>
      <c r="C115" s="11" t="s">
        <v>546</v>
      </c>
      <c r="D115" s="16">
        <v>56.7</v>
      </c>
      <c r="E115" s="12">
        <v>42643</v>
      </c>
      <c r="F115" s="25">
        <v>114.6</v>
      </c>
      <c r="G115" s="18">
        <f t="shared" si="5"/>
        <v>-1.0211640211640209</v>
      </c>
      <c r="H115" s="26"/>
    </row>
    <row r="116" spans="2:8" x14ac:dyDescent="0.25">
      <c r="B116" s="10">
        <v>42641</v>
      </c>
      <c r="C116" s="11" t="s">
        <v>515</v>
      </c>
      <c r="D116" s="16">
        <v>56.5</v>
      </c>
      <c r="E116" s="12">
        <v>42649</v>
      </c>
      <c r="F116" s="25">
        <v>35.5</v>
      </c>
      <c r="G116" s="18">
        <f t="shared" si="5"/>
        <v>0.37168141592920356</v>
      </c>
      <c r="H116" s="26"/>
    </row>
    <row r="117" spans="2:8" x14ac:dyDescent="0.25">
      <c r="B117" s="10">
        <v>42654</v>
      </c>
      <c r="C117" s="11" t="s">
        <v>564</v>
      </c>
      <c r="D117" s="16">
        <v>83.5</v>
      </c>
      <c r="E117" s="12">
        <v>42654</v>
      </c>
      <c r="F117" s="25">
        <v>74.5</v>
      </c>
      <c r="G117" s="18">
        <f t="shared" si="5"/>
        <v>0.10778443113772451</v>
      </c>
      <c r="H117" s="26"/>
    </row>
    <row r="118" spans="2:8" x14ac:dyDescent="0.25">
      <c r="B118" s="10">
        <v>42657</v>
      </c>
      <c r="C118" s="11" t="s">
        <v>576</v>
      </c>
      <c r="D118" s="16">
        <v>91</v>
      </c>
      <c r="E118" s="12">
        <v>42657</v>
      </c>
      <c r="F118" s="25">
        <v>108</v>
      </c>
      <c r="G118" s="18">
        <f t="shared" si="5"/>
        <v>-0.18681318681318682</v>
      </c>
      <c r="H118" s="26"/>
    </row>
    <row r="119" spans="2:8" x14ac:dyDescent="0.25">
      <c r="B119" s="10">
        <v>42661</v>
      </c>
      <c r="C119" s="11" t="s">
        <v>583</v>
      </c>
      <c r="D119" s="16">
        <v>102</v>
      </c>
      <c r="E119" s="12">
        <v>42669</v>
      </c>
      <c r="F119" s="25">
        <v>44.5</v>
      </c>
      <c r="G119" s="18">
        <f t="shared" si="5"/>
        <v>0.56372549019607843</v>
      </c>
      <c r="H119" s="26"/>
    </row>
    <row r="120" spans="2:8" x14ac:dyDescent="0.25">
      <c r="B120" s="10">
        <v>42669</v>
      </c>
      <c r="C120" s="11" t="s">
        <v>596</v>
      </c>
      <c r="D120" s="16">
        <v>79</v>
      </c>
      <c r="E120" s="12">
        <v>42670</v>
      </c>
      <c r="F120" s="25">
        <v>85</v>
      </c>
      <c r="G120" s="18">
        <f t="shared" si="5"/>
        <v>-7.5949367088607556E-2</v>
      </c>
      <c r="H120" s="26"/>
    </row>
    <row r="121" spans="2:8" x14ac:dyDescent="0.25">
      <c r="B121" s="10">
        <v>42671</v>
      </c>
      <c r="C121" s="11" t="s">
        <v>583</v>
      </c>
      <c r="D121" s="16">
        <v>52.5</v>
      </c>
      <c r="E121" s="12">
        <v>42675</v>
      </c>
      <c r="F121" s="25">
        <v>48</v>
      </c>
      <c r="G121" s="18">
        <f t="shared" si="5"/>
        <v>8.5714285714285743E-2</v>
      </c>
      <c r="H121" s="26"/>
    </row>
    <row r="122" spans="2:8" x14ac:dyDescent="0.25">
      <c r="B122" s="10">
        <v>42676</v>
      </c>
      <c r="C122" s="11" t="s">
        <v>564</v>
      </c>
      <c r="D122" s="16">
        <v>72.099999999999994</v>
      </c>
      <c r="E122" s="12">
        <v>42677</v>
      </c>
      <c r="F122" s="25">
        <v>81</v>
      </c>
      <c r="G122" s="18">
        <f t="shared" si="5"/>
        <v>-0.12343966712898768</v>
      </c>
      <c r="H122" s="26"/>
    </row>
    <row r="123" spans="2:8" x14ac:dyDescent="0.25">
      <c r="B123" s="10">
        <v>42681</v>
      </c>
      <c r="C123" s="11" t="s">
        <v>608</v>
      </c>
      <c r="D123" s="16">
        <v>159.1</v>
      </c>
      <c r="E123" s="12">
        <v>42681</v>
      </c>
      <c r="F123" s="25">
        <v>145.5</v>
      </c>
      <c r="G123" s="18">
        <f t="shared" si="5"/>
        <v>8.548082966687609E-2</v>
      </c>
      <c r="H123" s="26"/>
    </row>
    <row r="124" spans="2:8" x14ac:dyDescent="0.25">
      <c r="B124" s="10">
        <v>42683</v>
      </c>
      <c r="C124" s="11" t="s">
        <v>613</v>
      </c>
      <c r="D124" s="16">
        <v>59.2</v>
      </c>
      <c r="E124" s="12">
        <v>42683</v>
      </c>
      <c r="F124" s="25">
        <v>95</v>
      </c>
      <c r="G124" s="18">
        <f t="shared" si="5"/>
        <v>-0.6047297297297296</v>
      </c>
      <c r="H124" s="26"/>
    </row>
    <row r="125" spans="2:8" x14ac:dyDescent="0.25">
      <c r="B125" s="10">
        <v>42685</v>
      </c>
      <c r="C125" s="11" t="s">
        <v>618</v>
      </c>
      <c r="D125" s="16">
        <v>99</v>
      </c>
      <c r="E125" s="12">
        <v>42688</v>
      </c>
      <c r="F125" s="25">
        <v>85</v>
      </c>
      <c r="G125" s="18">
        <f t="shared" si="5"/>
        <v>0.14141414141414144</v>
      </c>
      <c r="H125" s="26"/>
    </row>
    <row r="126" spans="2:8" x14ac:dyDescent="0.25">
      <c r="B126" s="10">
        <v>42688</v>
      </c>
      <c r="C126" s="11" t="s">
        <v>626</v>
      </c>
      <c r="D126" s="16">
        <v>51.5</v>
      </c>
      <c r="E126" s="12">
        <v>42689</v>
      </c>
      <c r="F126" s="25">
        <v>41.9</v>
      </c>
      <c r="G126" s="18">
        <f t="shared" si="5"/>
        <v>0.18640776699029127</v>
      </c>
      <c r="H126" s="26"/>
    </row>
    <row r="127" spans="2:8" x14ac:dyDescent="0.25">
      <c r="B127" s="10">
        <v>42690</v>
      </c>
      <c r="C127" s="11" t="s">
        <v>629</v>
      </c>
      <c r="D127" s="16">
        <v>114.1</v>
      </c>
      <c r="E127" s="12">
        <v>42690</v>
      </c>
      <c r="F127" s="25">
        <v>120</v>
      </c>
      <c r="G127" s="18">
        <f t="shared" ref="G127:G134" si="6">(F127/D127-1)*-1</f>
        <v>-5.1709027169149824E-2</v>
      </c>
      <c r="H127" s="26"/>
    </row>
    <row r="128" spans="2:8" x14ac:dyDescent="0.25">
      <c r="B128" s="10">
        <v>42690</v>
      </c>
      <c r="C128" s="11" t="s">
        <v>618</v>
      </c>
      <c r="D128" s="16">
        <v>76.5</v>
      </c>
      <c r="E128" s="12">
        <v>42690</v>
      </c>
      <c r="F128" s="25">
        <v>98</v>
      </c>
      <c r="G128" s="18">
        <f t="shared" si="6"/>
        <v>-0.28104575163398682</v>
      </c>
      <c r="H128" s="26"/>
    </row>
    <row r="129" spans="2:8" x14ac:dyDescent="0.25">
      <c r="B129" s="10">
        <v>42692</v>
      </c>
      <c r="C129" s="11" t="s">
        <v>618</v>
      </c>
      <c r="D129" s="16">
        <v>74</v>
      </c>
      <c r="E129" s="12">
        <v>42695</v>
      </c>
      <c r="F129" s="25">
        <v>76</v>
      </c>
      <c r="G129" s="18">
        <f t="shared" si="6"/>
        <v>-2.7027027027026973E-2</v>
      </c>
      <c r="H129" s="26"/>
    </row>
    <row r="130" spans="2:8" x14ac:dyDescent="0.25">
      <c r="B130" s="10">
        <v>42696</v>
      </c>
      <c r="C130" s="11" t="s">
        <v>629</v>
      </c>
      <c r="D130" s="16">
        <v>83</v>
      </c>
      <c r="E130" s="12">
        <v>42696</v>
      </c>
      <c r="F130" s="25">
        <v>91</v>
      </c>
      <c r="G130" s="18">
        <f t="shared" si="6"/>
        <v>-9.6385542168674787E-2</v>
      </c>
      <c r="H130" s="26"/>
    </row>
    <row r="131" spans="2:8" x14ac:dyDescent="0.25">
      <c r="B131" s="10">
        <v>42696</v>
      </c>
      <c r="C131" s="11" t="s">
        <v>642</v>
      </c>
      <c r="D131" s="16">
        <v>105.5</v>
      </c>
      <c r="E131" s="12">
        <v>42696</v>
      </c>
      <c r="F131" s="25">
        <v>115</v>
      </c>
      <c r="G131" s="18">
        <f t="shared" si="6"/>
        <v>-9.004739336492884E-2</v>
      </c>
      <c r="H131" s="26"/>
    </row>
    <row r="132" spans="2:8" x14ac:dyDescent="0.25">
      <c r="B132" s="10">
        <v>42702</v>
      </c>
      <c r="C132" s="11" t="s">
        <v>646</v>
      </c>
      <c r="D132" s="16">
        <v>40.9</v>
      </c>
      <c r="E132" s="12">
        <v>42703</v>
      </c>
      <c r="F132" s="25">
        <v>30</v>
      </c>
      <c r="G132" s="18">
        <f t="shared" si="6"/>
        <v>0.26650366748166254</v>
      </c>
      <c r="H132" s="26"/>
    </row>
    <row r="133" spans="2:8" ht="14.45" x14ac:dyDescent="0.3">
      <c r="B133" s="10">
        <v>42703</v>
      </c>
      <c r="C133" s="11" t="s">
        <v>608</v>
      </c>
      <c r="D133" s="16">
        <v>44</v>
      </c>
      <c r="E133" s="12">
        <v>42703</v>
      </c>
      <c r="F133" s="25">
        <v>42.4</v>
      </c>
      <c r="G133" s="18">
        <f t="shared" si="6"/>
        <v>3.6363636363636376E-2</v>
      </c>
      <c r="H133" s="26"/>
    </row>
    <row r="134" spans="2:8" ht="14.45" x14ac:dyDescent="0.3">
      <c r="B134" s="10">
        <v>42704</v>
      </c>
      <c r="C134" s="11" t="s">
        <v>618</v>
      </c>
      <c r="D134" s="16">
        <v>50.6</v>
      </c>
      <c r="E134" s="12">
        <v>42704</v>
      </c>
      <c r="F134" s="25">
        <v>56</v>
      </c>
      <c r="G134" s="18">
        <f t="shared" si="6"/>
        <v>-0.10671936758893286</v>
      </c>
      <c r="H134" s="26"/>
    </row>
    <row r="135" spans="2:8" ht="14.45" x14ac:dyDescent="0.3">
      <c r="B135" s="10">
        <v>42709</v>
      </c>
      <c r="C135" s="11" t="s">
        <v>646</v>
      </c>
      <c r="D135" s="16">
        <v>21.8</v>
      </c>
      <c r="E135" s="12">
        <v>42709</v>
      </c>
      <c r="F135" s="25">
        <v>32.6</v>
      </c>
      <c r="G135" s="18">
        <f t="shared" ref="G135:G138" si="7">(F135/D135-1)*-1</f>
        <v>-0.49541284403669716</v>
      </c>
      <c r="H135" s="26"/>
    </row>
    <row r="136" spans="2:8" ht="14.45" x14ac:dyDescent="0.3">
      <c r="B136" s="10">
        <v>42709</v>
      </c>
      <c r="C136" s="11" t="s">
        <v>646</v>
      </c>
      <c r="D136" s="16">
        <v>25.8</v>
      </c>
      <c r="E136" s="12">
        <v>42710</v>
      </c>
      <c r="F136" s="25">
        <v>19.3</v>
      </c>
      <c r="G136" s="18">
        <f t="shared" si="7"/>
        <v>0.25193798449612403</v>
      </c>
      <c r="H136" s="26"/>
    </row>
    <row r="137" spans="2:8" ht="14.45" x14ac:dyDescent="0.3">
      <c r="B137" s="10">
        <v>42719</v>
      </c>
      <c r="C137" s="11" t="s">
        <v>688</v>
      </c>
      <c r="D137" s="16">
        <v>38</v>
      </c>
      <c r="E137" s="12">
        <v>42719</v>
      </c>
      <c r="F137" s="25">
        <v>41.2</v>
      </c>
      <c r="G137" s="18">
        <f t="shared" si="7"/>
        <v>-8.4210526315789513E-2</v>
      </c>
      <c r="H137" s="26"/>
    </row>
    <row r="138" spans="2:8" ht="14.45" x14ac:dyDescent="0.3">
      <c r="B138" s="10">
        <v>42724</v>
      </c>
      <c r="C138" s="11" t="s">
        <v>688</v>
      </c>
      <c r="D138" s="16">
        <v>48</v>
      </c>
      <c r="E138" s="12">
        <v>42724</v>
      </c>
      <c r="F138" s="25">
        <v>54</v>
      </c>
      <c r="G138" s="18">
        <f t="shared" si="7"/>
        <v>-0.125</v>
      </c>
      <c r="H138" s="26"/>
    </row>
    <row r="139" spans="2:8" ht="14.45" x14ac:dyDescent="0.3">
      <c r="B139" s="10"/>
      <c r="C139" s="11"/>
      <c r="D139" s="16"/>
      <c r="E139" s="12"/>
      <c r="F139" s="25"/>
      <c r="G139" s="18"/>
      <c r="H139" s="26"/>
    </row>
    <row r="140" spans="2:8" ht="15.75" customHeight="1" x14ac:dyDescent="0.3">
      <c r="B140" s="10"/>
      <c r="C140" s="13"/>
      <c r="D140" s="19" t="s">
        <v>1</v>
      </c>
      <c r="E140" s="12" t="s">
        <v>1</v>
      </c>
      <c r="F140" s="21" t="s">
        <v>1</v>
      </c>
      <c r="G140" s="18"/>
      <c r="H140" s="14"/>
    </row>
    <row r="141" spans="2:8" ht="15.75" thickBot="1" x14ac:dyDescent="0.3">
      <c r="B141" s="27"/>
      <c r="C141" s="28" t="s">
        <v>45</v>
      </c>
      <c r="D141" s="29"/>
      <c r="E141" s="30" t="s">
        <v>12</v>
      </c>
      <c r="F141" s="31" t="s">
        <v>10</v>
      </c>
      <c r="G141" s="32">
        <f>SUM(G11:G140)/126</f>
        <v>4.8115032235335475E-2</v>
      </c>
      <c r="H141" s="33"/>
    </row>
    <row r="142" spans="2:8" ht="15.75" thickBot="1" x14ac:dyDescent="0.3">
      <c r="B142" s="27"/>
      <c r="C142" s="28" t="s">
        <v>46</v>
      </c>
      <c r="D142" s="29"/>
      <c r="E142" s="30" t="s">
        <v>12</v>
      </c>
      <c r="F142" s="31" t="s">
        <v>10</v>
      </c>
      <c r="G142" s="32">
        <f>SUM(G12:G140)</f>
        <v>6.06249406165227</v>
      </c>
      <c r="H142" s="33"/>
    </row>
    <row r="143" spans="2:8" ht="63" customHeight="1" thickBot="1" x14ac:dyDescent="0.35">
      <c r="B143" s="10"/>
      <c r="C143" s="13" t="s">
        <v>1</v>
      </c>
      <c r="D143" s="13"/>
      <c r="E143" s="12"/>
      <c r="F143" s="13"/>
      <c r="G143" s="34" t="s">
        <v>1</v>
      </c>
      <c r="H143" s="14"/>
    </row>
    <row r="144" spans="2:8" ht="23.25" customHeight="1" x14ac:dyDescent="0.3">
      <c r="B144" s="5" t="s">
        <v>1</v>
      </c>
      <c r="C144" s="75" t="s">
        <v>13</v>
      </c>
      <c r="D144" s="35" t="s">
        <v>1</v>
      </c>
      <c r="E144" s="7" t="s">
        <v>1</v>
      </c>
      <c r="F144" s="35" t="s">
        <v>1</v>
      </c>
      <c r="G144" s="35" t="s">
        <v>1</v>
      </c>
      <c r="H144" s="36" t="s">
        <v>1</v>
      </c>
    </row>
    <row r="145" spans="2:8" x14ac:dyDescent="0.25">
      <c r="B145" s="37" t="s">
        <v>6</v>
      </c>
      <c r="C145" s="38" t="s">
        <v>1</v>
      </c>
      <c r="D145" s="38" t="s">
        <v>2</v>
      </c>
      <c r="E145" s="39"/>
      <c r="F145" s="38" t="s">
        <v>8</v>
      </c>
      <c r="G145" s="38" t="s">
        <v>5</v>
      </c>
      <c r="H145" s="40" t="s">
        <v>5</v>
      </c>
    </row>
    <row r="146" spans="2:8" x14ac:dyDescent="0.25">
      <c r="B146" s="10"/>
      <c r="C146" s="15" t="s">
        <v>14</v>
      </c>
      <c r="D146" s="41"/>
      <c r="E146" s="12"/>
      <c r="F146" s="15" t="s">
        <v>15</v>
      </c>
      <c r="G146" s="15" t="s">
        <v>16</v>
      </c>
      <c r="H146" s="42" t="s">
        <v>9</v>
      </c>
    </row>
    <row r="147" spans="2:8" x14ac:dyDescent="0.25">
      <c r="B147" s="10"/>
      <c r="C147" s="15"/>
      <c r="D147" s="41"/>
      <c r="E147" s="12"/>
      <c r="F147" s="15"/>
      <c r="G147" s="15"/>
      <c r="H147" s="42"/>
    </row>
    <row r="148" spans="2:8" x14ac:dyDescent="0.25">
      <c r="B148" s="10" t="s">
        <v>1</v>
      </c>
      <c r="C148" s="11" t="s">
        <v>1</v>
      </c>
      <c r="D148" s="16" t="s">
        <v>1</v>
      </c>
      <c r="E148" s="12" t="s">
        <v>1</v>
      </c>
      <c r="F148" s="25" t="s">
        <v>1</v>
      </c>
      <c r="G148" s="18" t="s">
        <v>1</v>
      </c>
      <c r="H148" s="26" t="s">
        <v>1</v>
      </c>
    </row>
    <row r="149" spans="2:8" ht="15.75" thickBot="1" x14ac:dyDescent="0.3">
      <c r="B149" s="27" t="s">
        <v>1</v>
      </c>
      <c r="C149" s="29"/>
      <c r="D149" s="44" t="s">
        <v>1</v>
      </c>
      <c r="E149" s="45" t="s">
        <v>1</v>
      </c>
      <c r="F149" s="20" t="s">
        <v>603</v>
      </c>
      <c r="G149" s="46" t="s">
        <v>1</v>
      </c>
      <c r="H149" s="33" t="s">
        <v>1</v>
      </c>
    </row>
    <row r="150" spans="2:8" x14ac:dyDescent="0.25">
      <c r="B150" s="66"/>
      <c r="D150" s="57" t="s">
        <v>1</v>
      </c>
      <c r="E150" s="66"/>
      <c r="H150" s="67" t="s">
        <v>1</v>
      </c>
    </row>
    <row r="153" spans="2:8" x14ac:dyDescent="0.25">
      <c r="D153" s="11" t="s">
        <v>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Hebelprodukte</vt:lpstr>
      <vt:lpstr>Stillhalter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hjhaack</dc:creator>
  <cp:lastModifiedBy>Hans-Jürgen</cp:lastModifiedBy>
  <cp:lastPrinted>2013-01-02T07:55:27Z</cp:lastPrinted>
  <dcterms:created xsi:type="dcterms:W3CDTF">2011-01-17T07:42:08Z</dcterms:created>
  <dcterms:modified xsi:type="dcterms:W3CDTF">2017-01-02T07:16:55Z</dcterms:modified>
</cp:coreProperties>
</file>