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11775" windowWidth="12075" windowHeight="1170"/>
  </bookViews>
  <sheets>
    <sheet name="Hebelprodukte" sheetId="2" r:id="rId1"/>
    <sheet name="Stillhalter" sheetId="3" r:id="rId2"/>
  </sheets>
  <calcPr calcId="145621"/>
</workbook>
</file>

<file path=xl/calcChain.xml><?xml version="1.0" encoding="utf-8"?>
<calcChain xmlns="http://schemas.openxmlformats.org/spreadsheetml/2006/main">
  <c r="I637" i="2" l="1"/>
  <c r="H637" i="2"/>
  <c r="I636" i="2" l="1"/>
  <c r="H636" i="2"/>
  <c r="I635" i="2"/>
  <c r="H635" i="2"/>
  <c r="I634" i="2"/>
  <c r="H634" i="2"/>
  <c r="I471" i="2"/>
  <c r="H471" i="2"/>
  <c r="I375" i="2"/>
  <c r="H375" i="2"/>
  <c r="I633" i="2" l="1"/>
  <c r="H633" i="2"/>
  <c r="G137" i="3" l="1"/>
  <c r="I470" i="2"/>
  <c r="H470" i="2"/>
  <c r="I632" i="2"/>
  <c r="H632" i="2"/>
  <c r="I185" i="2" l="1"/>
  <c r="H185" i="2"/>
  <c r="G136" i="3" l="1"/>
  <c r="I184" i="2"/>
  <c r="H184" i="2"/>
  <c r="G135" i="3" l="1"/>
  <c r="I183" i="2"/>
  <c r="H183" i="2"/>
  <c r="I631" i="2"/>
  <c r="H631" i="2"/>
  <c r="I234" i="2"/>
  <c r="H234" i="2"/>
  <c r="I331" i="2"/>
  <c r="H331" i="2"/>
  <c r="I630" i="2"/>
  <c r="H630" i="2"/>
  <c r="I330" i="2" l="1"/>
  <c r="H330" i="2"/>
  <c r="I374" i="2"/>
  <c r="H374" i="2"/>
  <c r="I182" i="2"/>
  <c r="H182" i="2"/>
  <c r="G134" i="3"/>
  <c r="I629" i="2" l="1"/>
  <c r="H629" i="2"/>
  <c r="I628" i="2" l="1"/>
  <c r="H628" i="2"/>
  <c r="I181" i="2" l="1"/>
  <c r="H181" i="2"/>
  <c r="I233" i="2"/>
  <c r="H233" i="2"/>
  <c r="I627" i="2" l="1"/>
  <c r="H627" i="2"/>
  <c r="G133" i="3" l="1"/>
  <c r="I232" i="2"/>
  <c r="H232" i="2"/>
  <c r="I626" i="2" l="1"/>
  <c r="H626" i="2"/>
  <c r="I625" i="2" l="1"/>
  <c r="H625" i="2"/>
  <c r="I624" i="2"/>
  <c r="H624" i="2"/>
  <c r="I329" i="2"/>
  <c r="H329" i="2"/>
  <c r="I469" i="2"/>
  <c r="H469" i="2"/>
  <c r="I180" i="2"/>
  <c r="H180" i="2"/>
  <c r="I468" i="2" l="1"/>
  <c r="H468" i="2"/>
  <c r="G132" i="3"/>
  <c r="I179" i="2"/>
  <c r="H179" i="2"/>
  <c r="I373" i="2"/>
  <c r="H373" i="2"/>
  <c r="I328" i="2"/>
  <c r="H328" i="2"/>
  <c r="I178" i="2"/>
  <c r="H178" i="2"/>
  <c r="G131" i="3"/>
  <c r="I231" i="2"/>
  <c r="H231" i="2"/>
  <c r="I372" i="2" l="1"/>
  <c r="H372" i="2"/>
  <c r="G130" i="3"/>
  <c r="I177" i="2"/>
  <c r="H177" i="2"/>
  <c r="I176" i="2" l="1"/>
  <c r="H176" i="2"/>
  <c r="I467" i="2"/>
  <c r="H467" i="2"/>
  <c r="I466" i="2"/>
  <c r="H466" i="2"/>
  <c r="I623" i="2" l="1"/>
  <c r="H623" i="2"/>
  <c r="I175" i="2"/>
  <c r="H175" i="2"/>
  <c r="G129" i="3"/>
  <c r="I371" i="2" l="1"/>
  <c r="H371" i="2"/>
  <c r="G128" i="3" l="1"/>
  <c r="I174" i="2"/>
  <c r="H174" i="2"/>
  <c r="I465" i="2"/>
  <c r="H465" i="2"/>
  <c r="I260" i="2" l="1"/>
  <c r="H260" i="2"/>
  <c r="I464" i="2"/>
  <c r="H464" i="2"/>
  <c r="I327" i="2"/>
  <c r="H327" i="2"/>
  <c r="I173" i="2"/>
  <c r="H173" i="2"/>
  <c r="I172" i="2"/>
  <c r="H172" i="2"/>
  <c r="I326" i="2" l="1"/>
  <c r="H326" i="2"/>
  <c r="I325" i="2"/>
  <c r="H325" i="2"/>
  <c r="I171" i="2" l="1"/>
  <c r="H171" i="2"/>
  <c r="I622" i="2"/>
  <c r="H622" i="2"/>
  <c r="I463" i="2" l="1"/>
  <c r="H463" i="2"/>
  <c r="I621" i="2"/>
  <c r="H621" i="2"/>
  <c r="G127" i="3" l="1"/>
  <c r="I170" i="2"/>
  <c r="H170" i="2"/>
  <c r="G126" i="3"/>
  <c r="I370" i="2" l="1"/>
  <c r="H370" i="2"/>
  <c r="I169" i="2"/>
  <c r="H169" i="2"/>
  <c r="I462" i="2" l="1"/>
  <c r="H462" i="2"/>
  <c r="I620" i="2" l="1"/>
  <c r="H620" i="2"/>
  <c r="I619" i="2"/>
  <c r="H619" i="2"/>
  <c r="I369" i="2"/>
  <c r="H369" i="2"/>
  <c r="I618" i="2" l="1"/>
  <c r="H618" i="2"/>
  <c r="G125" i="3"/>
  <c r="I168" i="2"/>
  <c r="H168" i="2"/>
  <c r="I167" i="2" l="1"/>
  <c r="H167" i="2"/>
  <c r="I368" i="2"/>
  <c r="H368" i="2"/>
  <c r="I617" i="2"/>
  <c r="H617" i="2"/>
  <c r="I461" i="2" l="1"/>
  <c r="H461" i="2"/>
  <c r="G124" i="3" l="1"/>
  <c r="I165" i="2" l="1"/>
  <c r="H165" i="2"/>
  <c r="I166" i="2"/>
  <c r="H166" i="2"/>
  <c r="I460" i="2" l="1"/>
  <c r="H460" i="2"/>
  <c r="I324" i="2"/>
  <c r="H324" i="2"/>
  <c r="G123" i="3"/>
  <c r="I616" i="2"/>
  <c r="H616" i="2"/>
  <c r="I164" i="2"/>
  <c r="H164" i="2"/>
  <c r="I163" i="2" l="1"/>
  <c r="H163" i="2"/>
  <c r="G122" i="3"/>
  <c r="I615" i="2"/>
  <c r="H615" i="2"/>
  <c r="I396" i="2"/>
  <c r="H396" i="2"/>
  <c r="G121" i="3" l="1"/>
  <c r="I162" i="2" l="1"/>
  <c r="H162" i="2"/>
  <c r="I161" i="2" l="1"/>
  <c r="H161" i="2"/>
  <c r="G120" i="3"/>
  <c r="I459" i="2"/>
  <c r="H459" i="2"/>
  <c r="I614" i="2" l="1"/>
  <c r="H614" i="2"/>
  <c r="I458" i="2"/>
  <c r="H458" i="2"/>
  <c r="I457" i="2" l="1"/>
  <c r="H457" i="2"/>
  <c r="I367" i="2"/>
  <c r="H367" i="2"/>
  <c r="G119" i="3"/>
  <c r="I160" i="2"/>
  <c r="H160" i="2"/>
  <c r="I613" i="2" l="1"/>
  <c r="H613" i="2"/>
  <c r="I612" i="2" l="1"/>
  <c r="H612" i="2"/>
  <c r="I230" i="2"/>
  <c r="H230" i="2"/>
  <c r="G118" i="3" l="1"/>
  <c r="I159" i="2"/>
  <c r="H159" i="2"/>
  <c r="G117" i="3" l="1"/>
  <c r="I158" i="2"/>
  <c r="H158" i="2"/>
  <c r="I157" i="2" l="1"/>
  <c r="H157" i="2"/>
  <c r="I323" i="2"/>
  <c r="H323" i="2"/>
  <c r="I611" i="2" l="1"/>
  <c r="H611" i="2"/>
  <c r="I610" i="2"/>
  <c r="H610" i="2"/>
  <c r="I456" i="2" l="1"/>
  <c r="H456" i="2"/>
  <c r="I609" i="2"/>
  <c r="H609" i="2"/>
  <c r="G116" i="3"/>
  <c r="I156" i="2"/>
  <c r="H156" i="2"/>
  <c r="I455" i="2"/>
  <c r="H455" i="2"/>
  <c r="I366" i="2"/>
  <c r="H366" i="2"/>
  <c r="I155" i="2" l="1"/>
  <c r="H155" i="2"/>
  <c r="I608" i="2"/>
  <c r="H608" i="2"/>
  <c r="G115" i="3"/>
  <c r="I154" i="2" l="1"/>
  <c r="H154" i="2"/>
  <c r="G114" i="3"/>
  <c r="I607" i="2" l="1"/>
  <c r="H607" i="2"/>
  <c r="I606" i="2"/>
  <c r="H606" i="2"/>
  <c r="I322" i="2"/>
  <c r="H322" i="2"/>
  <c r="I365" i="2"/>
  <c r="H365" i="2"/>
  <c r="I229" i="2"/>
  <c r="H229" i="2"/>
  <c r="I321" i="2"/>
  <c r="H321" i="2"/>
  <c r="I153" i="2" l="1"/>
  <c r="H153" i="2"/>
  <c r="I605" i="2" l="1"/>
  <c r="H605" i="2"/>
  <c r="I320" i="2"/>
  <c r="H320" i="2"/>
  <c r="I395" i="2" l="1"/>
  <c r="H395" i="2"/>
  <c r="I259" i="2"/>
  <c r="H259" i="2"/>
  <c r="I454" i="2"/>
  <c r="H454" i="2"/>
  <c r="I453" i="2"/>
  <c r="H453" i="2"/>
  <c r="G113" i="3"/>
  <c r="G112" i="3"/>
  <c r="I151" i="2"/>
  <c r="H151" i="2"/>
  <c r="I152" i="2"/>
  <c r="H152" i="2"/>
  <c r="I604" i="2" l="1"/>
  <c r="H604" i="2"/>
  <c r="I603" i="2" l="1"/>
  <c r="H603" i="2"/>
  <c r="I150" i="2" l="1"/>
  <c r="H150" i="2"/>
  <c r="I319" i="2" l="1"/>
  <c r="H319" i="2"/>
  <c r="I149" i="2" l="1"/>
  <c r="H149" i="2"/>
  <c r="G111" i="3"/>
  <c r="I602" i="2"/>
  <c r="H602" i="2"/>
  <c r="I452" i="2" l="1"/>
  <c r="H452" i="2"/>
  <c r="I601" i="2"/>
  <c r="H601" i="2"/>
  <c r="I451" i="2"/>
  <c r="H451" i="2"/>
  <c r="I364" i="2"/>
  <c r="H364" i="2"/>
  <c r="I148" i="2"/>
  <c r="H148" i="2"/>
  <c r="G110" i="3"/>
  <c r="I394" i="2" l="1"/>
  <c r="H394" i="2"/>
  <c r="I600" i="2"/>
  <c r="H600" i="2"/>
  <c r="G109" i="3" l="1"/>
  <c r="I147" i="2"/>
  <c r="H147" i="2"/>
  <c r="I318" i="2"/>
  <c r="H318" i="2"/>
  <c r="I450" i="2"/>
  <c r="H450" i="2"/>
  <c r="I598" i="2"/>
  <c r="H598" i="2"/>
  <c r="I599" i="2"/>
  <c r="H599" i="2"/>
  <c r="G108" i="3" l="1"/>
  <c r="I146" i="2"/>
  <c r="H146" i="2"/>
  <c r="I228" i="2"/>
  <c r="H228" i="2"/>
  <c r="I145" i="2" l="1"/>
  <c r="H145" i="2"/>
  <c r="G107" i="3"/>
  <c r="I317" i="2" l="1"/>
  <c r="H317" i="2"/>
  <c r="I597" i="2"/>
  <c r="H597" i="2"/>
  <c r="G106" i="3"/>
  <c r="I144" i="2"/>
  <c r="H144" i="2"/>
  <c r="G104" i="3" l="1"/>
  <c r="G105" i="3"/>
  <c r="I143" i="2"/>
  <c r="H143" i="2"/>
  <c r="I142" i="2"/>
  <c r="H142" i="2"/>
  <c r="I141" i="2"/>
  <c r="H141" i="2"/>
  <c r="I393" i="2" l="1"/>
  <c r="H393" i="2"/>
  <c r="I449" i="2"/>
  <c r="H449" i="2"/>
  <c r="I227" i="2"/>
  <c r="H227" i="2"/>
  <c r="I258" i="2"/>
  <c r="H258" i="2"/>
  <c r="I596" i="2" l="1"/>
  <c r="H596" i="2"/>
  <c r="I595" i="2" l="1"/>
  <c r="H595" i="2"/>
  <c r="I140" i="2" l="1"/>
  <c r="H140" i="2"/>
  <c r="I363" i="2"/>
  <c r="H363" i="2"/>
  <c r="I594" i="2"/>
  <c r="H594" i="2"/>
  <c r="I226" i="2" l="1"/>
  <c r="H226" i="2"/>
  <c r="I225" i="2" l="1"/>
  <c r="H225" i="2"/>
  <c r="I593" i="2" l="1"/>
  <c r="H593" i="2"/>
  <c r="I392" i="2"/>
  <c r="H392" i="2"/>
  <c r="I592" i="2" l="1"/>
  <c r="H592" i="2"/>
  <c r="I257" i="2" l="1"/>
  <c r="H257" i="2"/>
  <c r="I591" i="2" l="1"/>
  <c r="H591" i="2"/>
  <c r="I139" i="2"/>
  <c r="H139" i="2"/>
  <c r="I590" i="2" l="1"/>
  <c r="H590" i="2"/>
  <c r="I589" i="2" l="1"/>
  <c r="H589" i="2"/>
  <c r="G103" i="3" l="1"/>
  <c r="I138" i="2"/>
  <c r="H138" i="2"/>
  <c r="I362" i="2" l="1"/>
  <c r="H362" i="2"/>
  <c r="I137" i="2" l="1"/>
  <c r="H137" i="2"/>
  <c r="I224" i="2"/>
  <c r="H224" i="2"/>
  <c r="I588" i="2"/>
  <c r="H588" i="2"/>
  <c r="I361" i="2" l="1"/>
  <c r="H361" i="2"/>
  <c r="G102" i="3"/>
  <c r="I136" i="2"/>
  <c r="H136" i="2"/>
  <c r="I316" i="2" l="1"/>
  <c r="H316" i="2"/>
  <c r="I587" i="2"/>
  <c r="H587" i="2"/>
  <c r="G101" i="3"/>
  <c r="I135" i="2"/>
  <c r="H135" i="2"/>
  <c r="I448" i="2"/>
  <c r="H448" i="2"/>
  <c r="I586" i="2"/>
  <c r="H586" i="2"/>
  <c r="I223" i="2" l="1"/>
  <c r="H223" i="2"/>
  <c r="I585" i="2" l="1"/>
  <c r="H585" i="2"/>
  <c r="I584" i="2"/>
  <c r="H584" i="2"/>
  <c r="I447" i="2" l="1"/>
  <c r="H447" i="2"/>
  <c r="I583" i="2" l="1"/>
  <c r="H583" i="2"/>
  <c r="I222" i="2"/>
  <c r="H222" i="2"/>
  <c r="G100" i="3"/>
  <c r="I134" i="2"/>
  <c r="H134" i="2"/>
  <c r="I582" i="2"/>
  <c r="H582" i="2"/>
  <c r="G99" i="3" l="1"/>
  <c r="I133" i="2"/>
  <c r="H133" i="2"/>
  <c r="I132" i="2"/>
  <c r="H132" i="2"/>
  <c r="I446" i="2" l="1"/>
  <c r="H446" i="2"/>
  <c r="I581" i="2"/>
  <c r="H581" i="2"/>
  <c r="G98" i="3"/>
  <c r="I221" i="2"/>
  <c r="H221" i="2"/>
  <c r="I220" i="2"/>
  <c r="H220" i="2"/>
  <c r="I131" i="2"/>
  <c r="H131" i="2"/>
  <c r="I315" i="2" l="1"/>
  <c r="H315" i="2"/>
  <c r="I580" i="2" l="1"/>
  <c r="H580" i="2"/>
  <c r="I219" i="2" l="1"/>
  <c r="H219" i="2"/>
  <c r="I360" i="2" l="1"/>
  <c r="H360" i="2"/>
  <c r="I445" i="2" l="1"/>
  <c r="H445" i="2"/>
  <c r="I579" i="2" l="1"/>
  <c r="H579" i="2"/>
  <c r="I444" i="2" l="1"/>
  <c r="H444" i="2"/>
  <c r="I443" i="2"/>
  <c r="H443" i="2"/>
  <c r="I256" i="2"/>
  <c r="H256" i="2"/>
  <c r="I130" i="2"/>
  <c r="H130" i="2"/>
  <c r="I314" i="2"/>
  <c r="H314" i="2"/>
  <c r="I218" i="2" l="1"/>
  <c r="H218" i="2"/>
  <c r="I359" i="2"/>
  <c r="H359" i="2"/>
  <c r="I129" i="2"/>
  <c r="H129" i="2"/>
  <c r="I578" i="2" l="1"/>
  <c r="H578" i="2"/>
  <c r="I128" i="2" l="1"/>
  <c r="H128" i="2"/>
  <c r="I255" i="2" l="1"/>
  <c r="H255" i="2"/>
  <c r="I313" i="2"/>
  <c r="H313" i="2"/>
  <c r="I217" i="2"/>
  <c r="H217" i="2"/>
  <c r="I577" i="2"/>
  <c r="H577" i="2"/>
  <c r="I442" i="2"/>
  <c r="H442" i="2"/>
  <c r="I441" i="2"/>
  <c r="H441" i="2"/>
  <c r="G97" i="3"/>
  <c r="I127" i="2"/>
  <c r="H127" i="2"/>
  <c r="I312" i="2"/>
  <c r="H312" i="2"/>
  <c r="I440" i="2"/>
  <c r="H440" i="2"/>
  <c r="I126" i="2"/>
  <c r="H126" i="2"/>
  <c r="I311" i="2"/>
  <c r="H311" i="2"/>
  <c r="I576" i="2"/>
  <c r="H576" i="2"/>
  <c r="I439" i="2"/>
  <c r="H439" i="2"/>
  <c r="I358" i="2"/>
  <c r="H358" i="2"/>
  <c r="I125" i="2"/>
  <c r="H125" i="2"/>
  <c r="I216" i="2"/>
  <c r="H216" i="2"/>
  <c r="I254" i="2"/>
  <c r="H254" i="2"/>
  <c r="I124" i="2"/>
  <c r="H124" i="2"/>
  <c r="G96" i="3"/>
  <c r="I310" i="2"/>
  <c r="H310" i="2"/>
  <c r="I575" i="2"/>
  <c r="H575" i="2"/>
  <c r="I574" i="2"/>
  <c r="H574" i="2"/>
  <c r="I123" i="2"/>
  <c r="H123" i="2"/>
  <c r="I122" i="2"/>
  <c r="H122" i="2"/>
  <c r="G95" i="3"/>
  <c r="G94" i="3"/>
  <c r="I121" i="2"/>
  <c r="H121" i="2"/>
  <c r="I120" i="2"/>
  <c r="H120" i="2"/>
  <c r="I573" i="2"/>
  <c r="H573" i="2"/>
  <c r="I119" i="2"/>
  <c r="H119" i="2"/>
  <c r="I572" i="2"/>
  <c r="H572" i="2"/>
  <c r="I571" i="2"/>
  <c r="H571" i="2"/>
  <c r="I118" i="2"/>
  <c r="H118" i="2"/>
  <c r="G93" i="3"/>
  <c r="I117" i="2"/>
  <c r="H117" i="2"/>
  <c r="I570" i="2"/>
  <c r="H570" i="2"/>
  <c r="I116" i="2"/>
  <c r="H116" i="2"/>
  <c r="G92" i="3"/>
  <c r="I569" i="2"/>
  <c r="H569" i="2"/>
  <c r="I568" i="2"/>
  <c r="H568" i="2"/>
  <c r="I309" i="2"/>
  <c r="H309" i="2"/>
  <c r="I253" i="2"/>
  <c r="H253" i="2"/>
  <c r="I567" i="2"/>
  <c r="H567" i="2"/>
  <c r="I566" i="2"/>
  <c r="H566" i="2"/>
  <c r="I308" i="2"/>
  <c r="H308" i="2"/>
  <c r="I565" i="2"/>
  <c r="H565" i="2"/>
  <c r="I564" i="2"/>
  <c r="H564" i="2"/>
  <c r="I115" i="2"/>
  <c r="H115" i="2"/>
  <c r="I114" i="2"/>
  <c r="H114" i="2"/>
  <c r="I215" i="2"/>
  <c r="H215" i="2"/>
  <c r="I113" i="2"/>
  <c r="H113" i="2"/>
  <c r="I563" i="2"/>
  <c r="H563" i="2"/>
  <c r="I112" i="2"/>
  <c r="H112" i="2"/>
  <c r="I307" i="2"/>
  <c r="H307" i="2"/>
  <c r="I357" i="2"/>
  <c r="H357" i="2"/>
  <c r="I214" i="2"/>
  <c r="H214" i="2"/>
  <c r="I252" i="2"/>
  <c r="H252" i="2"/>
  <c r="I562" i="2"/>
  <c r="H562" i="2"/>
  <c r="I111" i="2"/>
  <c r="H111" i="2"/>
  <c r="I561" i="2"/>
  <c r="H561" i="2"/>
  <c r="I306" i="2"/>
  <c r="H306" i="2"/>
  <c r="I110" i="2"/>
  <c r="H110" i="2"/>
  <c r="I391" i="2"/>
  <c r="H391" i="2"/>
  <c r="I109" i="2"/>
  <c r="H109" i="2"/>
  <c r="I305" i="2"/>
  <c r="H305" i="2"/>
  <c r="I560" i="2"/>
  <c r="H560" i="2"/>
  <c r="I108" i="2"/>
  <c r="H108" i="2"/>
  <c r="I438" i="2"/>
  <c r="H438" i="2"/>
  <c r="I107" i="2"/>
  <c r="H107" i="2"/>
  <c r="I304" i="2"/>
  <c r="H304" i="2"/>
  <c r="I559" i="2"/>
  <c r="H559" i="2"/>
  <c r="I303" i="2"/>
  <c r="H303" i="2"/>
  <c r="I251" i="2"/>
  <c r="H251" i="2"/>
  <c r="I558" i="2"/>
  <c r="H558" i="2"/>
  <c r="I106" i="2"/>
  <c r="H106" i="2"/>
  <c r="I557" i="2"/>
  <c r="H557" i="2"/>
  <c r="I105" i="2"/>
  <c r="H105" i="2"/>
  <c r="I302" i="2"/>
  <c r="H302" i="2"/>
  <c r="I104" i="2"/>
  <c r="H104" i="2"/>
  <c r="G91" i="3"/>
  <c r="I556" i="2"/>
  <c r="H556" i="2"/>
  <c r="I103" i="2"/>
  <c r="H103" i="2"/>
  <c r="G90" i="3"/>
  <c r="I437" i="2"/>
  <c r="H437" i="2"/>
  <c r="I102" i="2"/>
  <c r="H102" i="2"/>
  <c r="I301" i="2"/>
  <c r="H301" i="2"/>
  <c r="I250" i="2"/>
  <c r="H250" i="2"/>
  <c r="I300" i="2"/>
  <c r="H300" i="2"/>
  <c r="I555" i="2"/>
  <c r="H555" i="2"/>
  <c r="I554" i="2"/>
  <c r="H554" i="2"/>
  <c r="I553" i="2"/>
  <c r="H553" i="2"/>
  <c r="I552" i="2"/>
  <c r="H552" i="2"/>
  <c r="G89" i="3"/>
  <c r="I101" i="2"/>
  <c r="H101" i="2"/>
  <c r="I100" i="2"/>
  <c r="H100" i="2"/>
  <c r="G88" i="3"/>
  <c r="G87" i="3"/>
  <c r="I551" i="2"/>
  <c r="H551" i="2"/>
  <c r="I99" i="2"/>
  <c r="H99" i="2"/>
  <c r="I299" i="2"/>
  <c r="H299" i="2"/>
  <c r="I249" i="2"/>
  <c r="H249" i="2"/>
  <c r="I550" i="2"/>
  <c r="H550" i="2"/>
  <c r="I436" i="2"/>
  <c r="H436" i="2"/>
  <c r="I356" i="2"/>
  <c r="H356" i="2"/>
  <c r="I98" i="2"/>
  <c r="H98" i="2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I298" i="2"/>
  <c r="H298" i="2"/>
  <c r="I435" i="2"/>
  <c r="H435" i="2"/>
  <c r="I549" i="2"/>
  <c r="H549" i="2"/>
  <c r="I297" i="2"/>
  <c r="H297" i="2"/>
  <c r="I548" i="2"/>
  <c r="H548" i="2"/>
  <c r="I296" i="2"/>
  <c r="H296" i="2"/>
  <c r="I547" i="2"/>
  <c r="H547" i="2"/>
  <c r="I97" i="2"/>
  <c r="H97" i="2"/>
  <c r="I434" i="2"/>
  <c r="H434" i="2"/>
  <c r="I295" i="2"/>
  <c r="H295" i="2"/>
  <c r="I96" i="2"/>
  <c r="H96" i="2"/>
  <c r="I355" i="2"/>
  <c r="H355" i="2"/>
  <c r="I95" i="2"/>
  <c r="H95" i="2"/>
  <c r="I213" i="2"/>
  <c r="H213" i="2"/>
  <c r="I212" i="2"/>
  <c r="H212" i="2"/>
  <c r="I546" i="2"/>
  <c r="H546" i="2"/>
  <c r="I545" i="2"/>
  <c r="H545" i="2"/>
  <c r="I544" i="2"/>
  <c r="H544" i="2"/>
  <c r="I543" i="2"/>
  <c r="H543" i="2"/>
  <c r="I294" i="2"/>
  <c r="H294" i="2"/>
  <c r="I248" i="2"/>
  <c r="H248" i="2"/>
  <c r="I542" i="2"/>
  <c r="H542" i="2"/>
  <c r="I541" i="2"/>
  <c r="H541" i="2"/>
  <c r="I94" i="2"/>
  <c r="H94" i="2"/>
  <c r="I211" i="2"/>
  <c r="H211" i="2"/>
  <c r="I93" i="2"/>
  <c r="H93" i="2"/>
  <c r="I92" i="2"/>
  <c r="H92" i="2"/>
  <c r="I354" i="2"/>
  <c r="H354" i="2"/>
  <c r="I91" i="2"/>
  <c r="H91" i="2"/>
  <c r="I293" i="2"/>
  <c r="H293" i="2"/>
  <c r="I540" i="2"/>
  <c r="H540" i="2"/>
  <c r="I90" i="2"/>
  <c r="H90" i="2"/>
  <c r="I89" i="2"/>
  <c r="H89" i="2"/>
  <c r="I88" i="2"/>
  <c r="H88" i="2"/>
  <c r="I539" i="2"/>
  <c r="H539" i="2"/>
  <c r="I538" i="2"/>
  <c r="H538" i="2"/>
  <c r="I292" i="2"/>
  <c r="H292" i="2"/>
  <c r="I291" i="2"/>
  <c r="H291" i="2"/>
  <c r="I87" i="2"/>
  <c r="H87" i="2"/>
  <c r="I86" i="2"/>
  <c r="H86" i="2"/>
  <c r="I85" i="2"/>
  <c r="H85" i="2"/>
  <c r="I537" i="2"/>
  <c r="H537" i="2"/>
  <c r="I536" i="2"/>
  <c r="H536" i="2"/>
  <c r="I535" i="2"/>
  <c r="H535" i="2"/>
  <c r="I534" i="2"/>
  <c r="H534" i="2"/>
  <c r="I533" i="2"/>
  <c r="H533" i="2"/>
  <c r="I532" i="2"/>
  <c r="H532" i="2"/>
  <c r="I84" i="2"/>
  <c r="H84" i="2"/>
  <c r="I433" i="2"/>
  <c r="H433" i="2"/>
  <c r="I210" i="2"/>
  <c r="H210" i="2"/>
  <c r="I83" i="2"/>
  <c r="H83" i="2"/>
  <c r="I82" i="2"/>
  <c r="H82" i="2"/>
  <c r="I247" i="2"/>
  <c r="H247" i="2"/>
  <c r="I81" i="2"/>
  <c r="H81" i="2"/>
  <c r="I209" i="2"/>
  <c r="H209" i="2"/>
  <c r="I290" i="2"/>
  <c r="H290" i="2"/>
  <c r="I531" i="2"/>
  <c r="H531" i="2"/>
  <c r="I530" i="2"/>
  <c r="H530" i="2"/>
  <c r="I353" i="2"/>
  <c r="H353" i="2"/>
  <c r="I289" i="2"/>
  <c r="H289" i="2"/>
  <c r="I432" i="2"/>
  <c r="H432" i="2"/>
  <c r="I431" i="2"/>
  <c r="H431" i="2"/>
  <c r="I529" i="2"/>
  <c r="H529" i="2"/>
  <c r="I80" i="2"/>
  <c r="H80" i="2"/>
  <c r="I390" i="2"/>
  <c r="H390" i="2"/>
  <c r="I208" i="2"/>
  <c r="H208" i="2"/>
  <c r="I79" i="2"/>
  <c r="H79" i="2"/>
  <c r="I77" i="2"/>
  <c r="H77" i="2"/>
  <c r="I528" i="2"/>
  <c r="H528" i="2"/>
  <c r="I527" i="2"/>
  <c r="H527" i="2"/>
  <c r="I430" i="2"/>
  <c r="H430" i="2"/>
  <c r="I76" i="2"/>
  <c r="H76" i="2"/>
  <c r="I288" i="2"/>
  <c r="H288" i="2"/>
  <c r="I429" i="2"/>
  <c r="H429" i="2"/>
  <c r="I75" i="2"/>
  <c r="H75" i="2"/>
  <c r="I74" i="2"/>
  <c r="H74" i="2"/>
  <c r="I526" i="2"/>
  <c r="H526" i="2"/>
  <c r="I73" i="2"/>
  <c r="H73" i="2"/>
  <c r="I72" i="2"/>
  <c r="H72" i="2"/>
  <c r="I71" i="2"/>
  <c r="H71" i="2"/>
  <c r="I428" i="2"/>
  <c r="H428" i="2"/>
  <c r="I525" i="2"/>
  <c r="H525" i="2"/>
  <c r="I524" i="2"/>
  <c r="H524" i="2"/>
  <c r="I207" i="2"/>
  <c r="H207" i="2"/>
  <c r="I427" i="2"/>
  <c r="H427" i="2"/>
  <c r="I352" i="2"/>
  <c r="H352" i="2"/>
  <c r="I70" i="2"/>
  <c r="H70" i="2"/>
  <c r="I523" i="2"/>
  <c r="H523" i="2"/>
  <c r="I522" i="2"/>
  <c r="H522" i="2"/>
  <c r="I69" i="2"/>
  <c r="H69" i="2"/>
  <c r="I521" i="2"/>
  <c r="H521" i="2"/>
  <c r="I426" i="2"/>
  <c r="H426" i="2"/>
  <c r="I287" i="2"/>
  <c r="H287" i="2"/>
  <c r="I68" i="2"/>
  <c r="H68" i="2"/>
  <c r="I351" i="2"/>
  <c r="H351" i="2"/>
  <c r="I520" i="2"/>
  <c r="H520" i="2"/>
  <c r="I519" i="2"/>
  <c r="H519" i="2"/>
  <c r="I518" i="2"/>
  <c r="H518" i="2"/>
  <c r="I517" i="2"/>
  <c r="H517" i="2"/>
  <c r="I516" i="2"/>
  <c r="H516" i="2"/>
  <c r="I425" i="2"/>
  <c r="H425" i="2"/>
  <c r="I67" i="2"/>
  <c r="H67" i="2"/>
  <c r="I66" i="2"/>
  <c r="H66" i="2"/>
  <c r="I65" i="2"/>
  <c r="H65" i="2"/>
  <c r="I515" i="2"/>
  <c r="H515" i="2"/>
  <c r="I350" i="2"/>
  <c r="H350" i="2"/>
  <c r="I286" i="2"/>
  <c r="H286" i="2"/>
  <c r="I424" i="2"/>
  <c r="H424" i="2"/>
  <c r="I514" i="2"/>
  <c r="H514" i="2"/>
  <c r="I513" i="2"/>
  <c r="H513" i="2"/>
  <c r="I512" i="2"/>
  <c r="H512" i="2"/>
  <c r="I206" i="2"/>
  <c r="H206" i="2"/>
  <c r="I64" i="2"/>
  <c r="H64" i="2"/>
  <c r="I511" i="2"/>
  <c r="H511" i="2"/>
  <c r="I285" i="2"/>
  <c r="H285" i="2"/>
  <c r="I63" i="2"/>
  <c r="H63" i="2"/>
  <c r="I246" i="2"/>
  <c r="H246" i="2"/>
  <c r="I205" i="2"/>
  <c r="H205" i="2"/>
  <c r="I510" i="2"/>
  <c r="H510" i="2"/>
  <c r="I509" i="2"/>
  <c r="H509" i="2"/>
  <c r="I62" i="2"/>
  <c r="H62" i="2"/>
  <c r="I61" i="2"/>
  <c r="H61" i="2"/>
  <c r="I284" i="2"/>
  <c r="H284" i="2"/>
  <c r="I60" i="2"/>
  <c r="H60" i="2"/>
  <c r="I283" i="2"/>
  <c r="H283" i="2"/>
  <c r="I59" i="2"/>
  <c r="H59" i="2"/>
  <c r="I349" i="2"/>
  <c r="H349" i="2"/>
  <c r="I58" i="2"/>
  <c r="H58" i="2"/>
  <c r="I57" i="2"/>
  <c r="H57" i="2"/>
  <c r="I56" i="2"/>
  <c r="H56" i="2"/>
  <c r="I282" i="2"/>
  <c r="H282" i="2"/>
  <c r="I423" i="2"/>
  <c r="H423" i="2"/>
  <c r="I422" i="2"/>
  <c r="H422" i="2"/>
  <c r="I508" i="2"/>
  <c r="H508" i="2"/>
  <c r="I55" i="2"/>
  <c r="H55" i="2"/>
  <c r="I204" i="2"/>
  <c r="H204" i="2"/>
  <c r="I507" i="2"/>
  <c r="H507" i="2"/>
  <c r="I54" i="2"/>
  <c r="H54" i="2"/>
  <c r="I53" i="2"/>
  <c r="H53" i="2"/>
  <c r="I203" i="2"/>
  <c r="H203" i="2"/>
  <c r="I506" i="2"/>
  <c r="H506" i="2"/>
  <c r="I52" i="2"/>
  <c r="H52" i="2"/>
  <c r="I389" i="2"/>
  <c r="H389" i="2"/>
  <c r="I245" i="2"/>
  <c r="H245" i="2"/>
  <c r="I348" i="2"/>
  <c r="H348" i="2"/>
  <c r="I505" i="2"/>
  <c r="H505" i="2"/>
  <c r="I504" i="2"/>
  <c r="H504" i="2"/>
  <c r="I503" i="2"/>
  <c r="H503" i="2"/>
  <c r="I202" i="2"/>
  <c r="H202" i="2"/>
  <c r="I51" i="2"/>
  <c r="H51" i="2"/>
  <c r="I421" i="2"/>
  <c r="H421" i="2"/>
  <c r="I50" i="2"/>
  <c r="H50" i="2"/>
  <c r="I49" i="2"/>
  <c r="H49" i="2"/>
  <c r="I420" i="2"/>
  <c r="H420" i="2"/>
  <c r="I502" i="2"/>
  <c r="H502" i="2"/>
  <c r="I501" i="2"/>
  <c r="H501" i="2"/>
  <c r="I48" i="2"/>
  <c r="H48" i="2"/>
  <c r="I347" i="2"/>
  <c r="H347" i="2"/>
  <c r="I500" i="2"/>
  <c r="H500" i="2"/>
  <c r="I281" i="2"/>
  <c r="H281" i="2"/>
  <c r="I499" i="2"/>
  <c r="H499" i="2"/>
  <c r="I47" i="2"/>
  <c r="H47" i="2"/>
  <c r="I419" i="2"/>
  <c r="H419" i="2"/>
  <c r="I46" i="2"/>
  <c r="H46" i="2"/>
  <c r="I280" i="2"/>
  <c r="H280" i="2"/>
  <c r="I418" i="2"/>
  <c r="H418" i="2"/>
  <c r="I45" i="2"/>
  <c r="H45" i="2"/>
  <c r="I279" i="2"/>
  <c r="H279" i="2"/>
  <c r="I44" i="2"/>
  <c r="H44" i="2"/>
  <c r="I346" i="2"/>
  <c r="H346" i="2"/>
  <c r="I417" i="2"/>
  <c r="H417" i="2"/>
  <c r="I43" i="2"/>
  <c r="H43" i="2"/>
  <c r="I42" i="2"/>
  <c r="H42" i="2"/>
  <c r="I278" i="2"/>
  <c r="H278" i="2"/>
  <c r="I244" i="2"/>
  <c r="H244" i="2"/>
  <c r="I416" i="2"/>
  <c r="H416" i="2"/>
  <c r="I41" i="2"/>
  <c r="H41" i="2"/>
  <c r="I40" i="2"/>
  <c r="H40" i="2"/>
  <c r="I39" i="2"/>
  <c r="H39" i="2"/>
  <c r="I388" i="2"/>
  <c r="H388" i="2"/>
  <c r="I277" i="2"/>
  <c r="H277" i="2"/>
  <c r="I276" i="2"/>
  <c r="H276" i="2"/>
  <c r="I38" i="2"/>
  <c r="H38" i="2"/>
  <c r="I201" i="2"/>
  <c r="H201" i="2"/>
  <c r="I37" i="2"/>
  <c r="H37" i="2"/>
  <c r="I498" i="2"/>
  <c r="H498" i="2"/>
  <c r="I415" i="2"/>
  <c r="H415" i="2"/>
  <c r="I275" i="2"/>
  <c r="H275" i="2"/>
  <c r="I36" i="2"/>
  <c r="H36" i="2"/>
  <c r="I497" i="2"/>
  <c r="H497" i="2"/>
  <c r="I200" i="2"/>
  <c r="H200" i="2"/>
  <c r="I35" i="2"/>
  <c r="H35" i="2"/>
  <c r="I34" i="2"/>
  <c r="H34" i="2"/>
  <c r="I387" i="2"/>
  <c r="H387" i="2"/>
  <c r="I274" i="2"/>
  <c r="H274" i="2"/>
  <c r="I496" i="2"/>
  <c r="H496" i="2"/>
  <c r="I495" i="2"/>
  <c r="H495" i="2"/>
  <c r="I33" i="2"/>
  <c r="H33" i="2"/>
  <c r="I494" i="2"/>
  <c r="H494" i="2"/>
  <c r="I414" i="2"/>
  <c r="H414" i="2"/>
  <c r="I413" i="2"/>
  <c r="H413" i="2"/>
  <c r="I32" i="2"/>
  <c r="H32" i="2"/>
  <c r="I31" i="2"/>
  <c r="H31" i="2"/>
  <c r="I345" i="2"/>
  <c r="H345" i="2"/>
  <c r="I30" i="2"/>
  <c r="H30" i="2"/>
  <c r="I412" i="2"/>
  <c r="H412" i="2"/>
  <c r="I29" i="2"/>
  <c r="H29" i="2"/>
  <c r="I199" i="2"/>
  <c r="H199" i="2"/>
  <c r="I28" i="2"/>
  <c r="H28" i="2"/>
  <c r="I493" i="2"/>
  <c r="H493" i="2"/>
  <c r="I27" i="2"/>
  <c r="H27" i="2"/>
  <c r="I411" i="2"/>
  <c r="H411" i="2"/>
  <c r="I410" i="2"/>
  <c r="H410" i="2"/>
  <c r="I26" i="2"/>
  <c r="H26" i="2"/>
  <c r="I198" i="2"/>
  <c r="H198" i="2"/>
  <c r="I409" i="2"/>
  <c r="H409" i="2"/>
  <c r="I25" i="2"/>
  <c r="H25" i="2"/>
  <c r="I24" i="2"/>
  <c r="H24" i="2"/>
  <c r="I344" i="2"/>
  <c r="H344" i="2"/>
  <c r="I273" i="2"/>
  <c r="H273" i="2"/>
  <c r="I23" i="2"/>
  <c r="H23" i="2"/>
  <c r="I197" i="2"/>
  <c r="H197" i="2"/>
  <c r="I343" i="2"/>
  <c r="H343" i="2"/>
  <c r="I272" i="2"/>
  <c r="H272" i="2"/>
  <c r="I408" i="2"/>
  <c r="H408" i="2"/>
  <c r="I492" i="2"/>
  <c r="H492" i="2"/>
  <c r="I491" i="2"/>
  <c r="H491" i="2"/>
  <c r="I22" i="2"/>
  <c r="H22" i="2"/>
  <c r="I342" i="2"/>
  <c r="H342" i="2"/>
  <c r="I21" i="2"/>
  <c r="H21" i="2"/>
  <c r="I407" i="2"/>
  <c r="H407" i="2"/>
  <c r="I20" i="2"/>
  <c r="H20" i="2"/>
  <c r="I19" i="2"/>
  <c r="H19" i="2"/>
  <c r="I386" i="2"/>
  <c r="H386" i="2"/>
  <c r="I18" i="2"/>
  <c r="H18" i="2"/>
  <c r="I17" i="2"/>
  <c r="H17" i="2"/>
  <c r="I16" i="2"/>
  <c r="H16" i="2"/>
  <c r="I271" i="2"/>
  <c r="H271" i="2"/>
  <c r="I15" i="2"/>
  <c r="H15" i="2"/>
  <c r="I14" i="2"/>
  <c r="H14" i="2"/>
  <c r="I196" i="2"/>
  <c r="H196" i="2"/>
  <c r="I13" i="2"/>
  <c r="H13" i="2"/>
  <c r="I490" i="2"/>
  <c r="H490" i="2"/>
  <c r="I489" i="2"/>
  <c r="H489" i="2"/>
  <c r="I488" i="2"/>
  <c r="H488" i="2"/>
  <c r="I487" i="2"/>
  <c r="H487" i="2"/>
  <c r="G139" i="3" l="1"/>
  <c r="G140" i="3"/>
  <c r="I639" i="2"/>
  <c r="I262" i="2"/>
  <c r="I333" i="2"/>
  <c r="I398" i="2"/>
  <c r="I236" i="2"/>
  <c r="I377" i="2"/>
  <c r="I473" i="2"/>
  <c r="I187" i="2"/>
  <c r="I477" i="2" l="1"/>
  <c r="I645" i="2" s="1"/>
  <c r="I648" i="2" s="1"/>
</calcChain>
</file>

<file path=xl/sharedStrings.xml><?xml version="1.0" encoding="utf-8"?>
<sst xmlns="http://schemas.openxmlformats.org/spreadsheetml/2006/main" count="937" uniqueCount="664">
  <si>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</si>
  <si>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</si>
  <si>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</si>
  <si>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</si>
  <si>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</si>
  <si>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</si>
  <si>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</si>
  <si>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</si>
  <si>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</si>
  <si>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</si>
  <si>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</si>
  <si>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</si>
  <si>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</si>
  <si>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</si>
  <si>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</si>
  <si>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</si>
  <si>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</si>
  <si>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</si>
  <si>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</si>
  <si>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</si>
  <si>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</si>
  <si>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>Optionen</t>
  </si>
  <si>
    <t>Hebelprodukt/Optionsschein</t>
  </si>
  <si>
    <t>* 1 Risiko-Einheit (RE) = 1 % vom Depot als je Trade riskierte Summe (z.B. 1 % von 15.000 € = 150 €)</t>
  </si>
  <si>
    <t>gesamt:</t>
  </si>
  <si>
    <t>Rendite Hebelprodukte:</t>
  </si>
  <si>
    <t xml:space="preserve">Gesamt-Rendite </t>
  </si>
  <si>
    <t>ohne Gebühren</t>
  </si>
  <si>
    <t>Metalle + sonst. Rohstoffe</t>
  </si>
  <si>
    <t xml:space="preserve">  </t>
  </si>
  <si>
    <t>wenn je Trade 1 % des Depots (1 RE) riskiert wurden (in %):</t>
  </si>
  <si>
    <t>Hinweis: Tabelle wird NICHT täglich aktualisiert!</t>
  </si>
  <si>
    <t>DAX-Put Jan./9200 (Stillhalter)</t>
  </si>
  <si>
    <t>HAACK-DAILY-Gesamtperformance 2015</t>
  </si>
  <si>
    <t>Positionstrading-Engagements 2015</t>
  </si>
  <si>
    <t>Kummulierter Gewinn 2015 in Risiko-Einheiten (RE)</t>
  </si>
  <si>
    <t>Kumulierter Gewinn 2015 in Risiko-Einheiten (RE)</t>
  </si>
  <si>
    <t>Gesamter Gewinn 2015 in %, wenn je Trade 1 % des Depots (1 RE) riskiert wurden</t>
  </si>
  <si>
    <t>Kummulierter Gewinn 2015 in %, wenn je Trade 1 % des Depots (1 RE) riskiert wurden</t>
  </si>
  <si>
    <t>Ergebnis 2015:</t>
  </si>
  <si>
    <t>HSCE-WAVE-XXL-Call (Dt.Bk.) 9806/10290 - DT80AE</t>
  </si>
  <si>
    <t>Euro Bund-WAVE-Put (Dt.Bk.) 03/15, 158,00 - DT8SKD</t>
  </si>
  <si>
    <t>MDAX-WAVE-Call (Dt.Bk.) 09/15, 16.000 - DT9F04</t>
  </si>
  <si>
    <t>DAX-Turbo-Call (Vont.), 06/15, 9290 - VZ71LF</t>
  </si>
  <si>
    <t>Nikkei-WAVE-Call (Dt.Bk.) 03/15, 16.400 - DT79LD</t>
  </si>
  <si>
    <t>USD/JPY-Turbo-Call (Vont.), 06/15, 115,00 - VZ7LGK</t>
  </si>
  <si>
    <t>DAX-Turbo-Put (Vont.), 02/15, 9950 - VZ7XNP</t>
  </si>
  <si>
    <t>DAX-Turbo-Call (Vont.), 06/15, 8790 - VZ66HP (1/2 Position)</t>
  </si>
  <si>
    <t>DAX-Turbo-Call (Vont.), 02/15, 9280 - VZ71KY</t>
  </si>
  <si>
    <t>Gold-Turbo-Call (Vont.), 03/15, 1120 - VZ512H</t>
  </si>
  <si>
    <t>DAX-Call Feb./10.400 (Stillhalter)</t>
  </si>
  <si>
    <t>DAX-Put Feb./8600 (Stillhalter)</t>
  </si>
  <si>
    <t>DAX-Turbo-Call (Vont.), 02/15, 9350 - VZ71KT</t>
  </si>
  <si>
    <t>WTI Crude Oil-Sprinter o.e.-Call (Vont.), 41,84 - VZ7YNR</t>
  </si>
  <si>
    <t>DAX-Turbo-Call (Vont.), 02/15, 9430 - VZ8EQU</t>
  </si>
  <si>
    <t xml:space="preserve">MDAX-WAVE-Call (Dt.Bk.), 09/15, 15.800 - DT9CLE </t>
  </si>
  <si>
    <t>Silber-Turbo-Call (Vont.), 06/15, 14,00 - VZ6RCG</t>
  </si>
  <si>
    <t>DAX-Turbo-Call (Vont.), 06/15, 9060 - VZ7808 (1/2 Position)</t>
  </si>
  <si>
    <t>DAX-Put Feb./9000 (Stillhalter)</t>
  </si>
  <si>
    <t>DAX-Turbo-Call (Vont.), 03/15, 9590 - VZ8F2B</t>
  </si>
  <si>
    <t>07.+ 09.01.</t>
  </si>
  <si>
    <t>05.+ 08.01.</t>
  </si>
  <si>
    <t>TecDAX-WAVE-Call (Dt.Bk.), 09/15, 1.120 -DT9CKA</t>
  </si>
  <si>
    <t>DAX-Turbo-Call (Vont.), 02/15, 9500 - VZ8F1D</t>
  </si>
  <si>
    <t>DAX-Put Feb./8800 (Stillhalter)</t>
  </si>
  <si>
    <t>Daimler-Turbo-Call (Vont.), 06/15, 60,00 - VZ7C6D</t>
  </si>
  <si>
    <t>DAX-Turbo-Call (Vont.), 02/15, 9590 - VZ8F1F</t>
  </si>
  <si>
    <t>AUD/USD-WAVE-Call (Dt.Bk.), 06/15, 0,7800 - DT8TF1</t>
  </si>
  <si>
    <t>HeidelbergCement-Sprinter o.e.-Call (Vont.), 20,73 - VZ72ZG</t>
  </si>
  <si>
    <t>DAX-Turbo-Call (Vont.), 02/15, 9620 - VZ8HKV</t>
  </si>
  <si>
    <t>DAX-Put Feb./9200 (Stillhalter)</t>
  </si>
  <si>
    <t>DAX-Call März/10.600 (Stillhalter)</t>
  </si>
  <si>
    <t>DAX-Turbo-Put (Vont.), 02/15, 10.040 - VZ7XNN</t>
  </si>
  <si>
    <t>DAX-Turbo-Call (Vont.), 02/15, 9750 - VZ8J6Q</t>
  </si>
  <si>
    <t>EUR/USD-WAVE-Call (Dt.Bk.), 03/15, 1,11 - DT8EKV</t>
  </si>
  <si>
    <t>DAX-Turbo-Call (Vont.), 02/15, 9630 - VZ8J56</t>
  </si>
  <si>
    <t>S&amp;P 500-WAVE-Call (Dt.Bk.), 06/15, 1.950 - DT97X4</t>
  </si>
  <si>
    <t>Kupfer-Mini-Future-Long (Vont.), open end, 2,11/2,16 - VZ7S0A</t>
  </si>
  <si>
    <t>DAX-Turbo-Call (Vont.), 09/15, 9310 - VZ75C2</t>
  </si>
  <si>
    <t>HSCE-WAVE-XXL-Call (Dt.Bk.), 9840/10330 - DT80AE</t>
  </si>
  <si>
    <t>DAX-Turbo-Call (Vont.), 03/15, 9950 - VZ8M52</t>
  </si>
  <si>
    <t>DAX-Put Feb./9500 (Stillhalter)</t>
  </si>
  <si>
    <t>Gold-WAVE-Call (Dt.Bk.), 06/15, 1180 - DT95R2</t>
  </si>
  <si>
    <t>Dt. Bank-Turbo-Call (Vont.), 06/15, 21,50 - VZ8GVE</t>
  </si>
  <si>
    <t>DAX-Put Feb./9600 (Stillhalter)</t>
  </si>
  <si>
    <t>DAX-Turbo-Call (Vont.), 02/15, 10080 - VZ8PD8</t>
  </si>
  <si>
    <t>Nordex-WAVE-Ultd.-Call (Dt.Bk.), 13,08 - DT8AWN</t>
  </si>
  <si>
    <t>Silber-Turbo-Call (Vont.), 06/15, 16,40 - VZ8RAK</t>
  </si>
  <si>
    <t>HeidelbergCement-Turbo-Call (Vont.), 06/15, 56,00 - VZ8G2E</t>
  </si>
  <si>
    <t>DAX-Turbo-Call (Vont.), 03/15, 10140 - VZ8PE0</t>
  </si>
  <si>
    <t>DAX-Put Feb./9900 (Stillhalter)</t>
  </si>
  <si>
    <t>DAX-Turbo-Call (Vont.), 03/15, 10330 - VZ8SA9</t>
  </si>
  <si>
    <t>S&amp;P 500-WAVE-Call (Dt.Bk.) 06/15, 1940 - DT97X3</t>
  </si>
  <si>
    <t>EUR/USD-Turbo-Call (Vont.), 06/15, 1,0875 - VZ7AK4</t>
  </si>
  <si>
    <t>HSCE-WAVE-Ultd,-Call (Dt.Bk.) 10804 - DT80A2</t>
  </si>
  <si>
    <t>Siemens-Turbo-Call (Vont.), 06/15, 91,00 - VZ8QKL</t>
  </si>
  <si>
    <t>DAX-Put März/9800 (Stillhalter)</t>
  </si>
  <si>
    <t>DAX-Turbo-Call (Vont.), 04/15, 10550 - VZ8TW2</t>
  </si>
  <si>
    <t>DAX-Turbo-Call (Vont.), 03/15, 10420 - VZ8SBD</t>
  </si>
  <si>
    <t>HeidelbergCement-Turbo-Call (Vont.), 06/15, 59,00 - VZ8RP0</t>
  </si>
  <si>
    <t xml:space="preserve">$-Index-Turbo-BEST-Put (Co.Bk.) 98,25 - CR6N2G </t>
  </si>
  <si>
    <t>DAX-Call-OS (Vont.), 02/15, 10500 - VZ6QYG</t>
  </si>
  <si>
    <t>DAX-Turbo-Call (Vont.), 03/15, 10440 - VZ8SBT</t>
  </si>
  <si>
    <t>Lanxess-Turbo-Call (Vont.), 06/15, 39,00 - VZ8W6A</t>
  </si>
  <si>
    <t xml:space="preserve">S&amp;P 500-WAVE-Put (Dt.Bk.), 09/15, 2190 - DT9CJX </t>
  </si>
  <si>
    <t>DAX-Put März/10.000 (Stillhalter)</t>
  </si>
  <si>
    <t>DAX-Turbo-Call (Vont.), 03/15, 10540 - VZ8TS9</t>
  </si>
  <si>
    <t>DAX-Turbo-Put (Vont.), 03/15, 10.860 - VZ5BA4</t>
  </si>
  <si>
    <t>Brent Crude Oil-WAVE-Call (Dt.Bk.), 03/15, 43,00 - XM0LVE</t>
  </si>
  <si>
    <t>DAX-Call März/11.400 (Stillhalter)</t>
  </si>
  <si>
    <t>Eurostoxx 50-Sprinter o.e.-Put (Vont.), 3470 - VZ40E4</t>
  </si>
  <si>
    <t>DAX-Turbo-Put (Vont.), 03/15, 10.920 - VZ5BBH</t>
  </si>
  <si>
    <t>USD/JPY-Turbo-Put (Vont.), 03/15, 121,00 - VZ7XRP</t>
  </si>
  <si>
    <t>DAX-Call März/11.600 (Stillhalter)</t>
  </si>
  <si>
    <t>DAX-Turbo-Put (Vont.), 03/15, 11.060 - VZ5BBQ</t>
  </si>
  <si>
    <t>DAX-Turbo-Put (Vont.), 03/15, 11.080 - VZ5BBM</t>
  </si>
  <si>
    <t>E.On-Turbo-Call (Vont.), 06/15, 12,50 - VZ8MF2</t>
  </si>
  <si>
    <t>EUR/USD-Turbo-Call (Vont.), 03/15, 1,1160 - VZ8TPS</t>
  </si>
  <si>
    <t>HSCE-WAVE-XXL-Put (Dt.Bk.) 13.074/12.440 - DE7532</t>
  </si>
  <si>
    <t>DAX-Turbo-Put (Vont.), 03/15, 10.990 - VZ5BBC</t>
  </si>
  <si>
    <t>Euro Bund-Turbo-Put (Vont.), 03/15, 161,10 - VZ65R1</t>
  </si>
  <si>
    <t>Brent Crude Oil-WAVE-Call (Dt.Bk.), 03/15, 46,00 - XM0LVH</t>
  </si>
  <si>
    <t>DAX-Turbo-Call (Vont.), 03/15, 10740 - VZ80M3</t>
  </si>
  <si>
    <t xml:space="preserve">S&amp;P 500-WAVE-Call (Dt.Bk.), 06/15, 1940 - DT97X3 </t>
  </si>
  <si>
    <t>HSCE-WAVE-XXL-Call (Dt.Bk.), 10314/10830 - XM1CPX</t>
  </si>
  <si>
    <t>DAX-Turbo-Call (Vont.), 03/15, 10.480 - VZ8TS8</t>
  </si>
  <si>
    <t xml:space="preserve">MDAX-WAVE-Call (Dt.Bk.), 09/15, 17.600 - XM0DLV </t>
  </si>
  <si>
    <t>DAX-Turbo-Call (Vont.), 03/15, 10.490 - VZ8TTE</t>
  </si>
  <si>
    <t>DAX-Turbo-Call (Vont.), 03/15, 10.580 - VZ8YSE</t>
  </si>
  <si>
    <t>Henkel Vz.-Turbo-Call (Vont.), 06/15, 92,00 - VZ8QCF</t>
  </si>
  <si>
    <t>EUR/USD-Turbo-Call (Vont.), 03/15, 1,1130 - VZ8TPQ</t>
  </si>
  <si>
    <t>BASF-Turbo-Call (Vont.), 06/15, 74,00 - VZ7AB8</t>
  </si>
  <si>
    <t>GBP/USD-Sprinter open end-Call (Vont.), 1,4767 - VT913L</t>
  </si>
  <si>
    <t>Gold-Turbo-Put (Vont.), 06/15, 1300 - VZ8TZM</t>
  </si>
  <si>
    <t>Kupfer Mini Fut.-Long (Vont.), 2,24/2,29 - VZ3DMC</t>
  </si>
  <si>
    <t>AUD/USD-WAVE-Call (Dt.Bk.), 06/15, 0,7400 - DT8TEY</t>
  </si>
  <si>
    <t>DAX-Turbo-Call (Vont.), 06/15, 10.180 - VZ690T</t>
  </si>
  <si>
    <t>DAX-Turbo-Call (Vont.), 03/15, 10.620 - VZ85L4</t>
  </si>
  <si>
    <t>DAX-Put März/10.200 (Stillhalter)</t>
  </si>
  <si>
    <t>DAX-Turbo-Call (Vont.), 03/15, 10.680 - VZ860D</t>
  </si>
  <si>
    <t>EUR/USD-WAVE-Call (Dt.Bk.), 06/15, 1,0850 - XM0HD3</t>
  </si>
  <si>
    <t>Siemens-Turbo-Call (Vont.), 06/15, 90,00 - VZ8GRH</t>
  </si>
  <si>
    <t>T-Bond-Turbo-BEST-Put (Vont.), 151,35 - CR89GH</t>
  </si>
  <si>
    <t>DAX-Turbo-Call (Vont.), 03/15, 10.770 - VZ8703</t>
  </si>
  <si>
    <t>DAX-Call-OS (Vont.), 03/15, 10900 - VZ33K0</t>
  </si>
  <si>
    <t>Allianz-Turbo-Put (Vont.), 03/15, 155 - VZ57PS</t>
  </si>
  <si>
    <t>DAX-Turbo-Put (Vont.), 03/15, 11.310 - VZ80PX</t>
  </si>
  <si>
    <t>FTSE 100-WAVE-XXL-Call (Dt.Bk.), 6629/6760 - XM1BJD</t>
  </si>
  <si>
    <t>Brent Crude Oil-Sprinter o.e.-Call (Vont.), 51,92 - VZ8ZCR</t>
  </si>
  <si>
    <t>USD/CAD-Sprinter o.e.-Put (Vont.), 1,2860 - VZ69WY</t>
  </si>
  <si>
    <t>DAX-Turbo-Put (Vont.), 03/15, 11.370 - VZ80PV</t>
  </si>
  <si>
    <t>Bilfinger-WAVE-XXL-Call (Dt.Bk.), 45,06/47,25 - XM1E7J</t>
  </si>
  <si>
    <t>DAX-Call März/11.500 (Stillhalter)</t>
  </si>
  <si>
    <t>Silber-WAVE-Call (Dt.Bk.), 04/15, 15,50 - DT95UF</t>
  </si>
  <si>
    <t>DAX-Call April/11.900 (Stillhalter)</t>
  </si>
  <si>
    <t>DAX-Turbo-Put (Vont.), 03/15, 11.610 - VZ9BVJ</t>
  </si>
  <si>
    <t>ThyssenKrupp-WAVE-Put (Dt.Bk.), 06/15, 27,00 - XM0MKV</t>
  </si>
  <si>
    <t>Euro Bund-Turbo-Put (Vont.), 06/15, 160,10 - VZ80GY</t>
  </si>
  <si>
    <t>DAX-Turbo-Call (Vont.), 03/15, 11.120 - VZ893S</t>
  </si>
  <si>
    <t>DAX-Put April/10.400 (Stillhalter)</t>
  </si>
  <si>
    <t>Henkel Vz.-Turbo-Call (Vont.), 06/15, 94,00 - VZ8QCG</t>
  </si>
  <si>
    <t>DAX-Turbo-Call (Vont.), 03/15, 11.130 - VZ893T</t>
  </si>
  <si>
    <t>HSCE-WAVE-XXL-Call (Dt.Bk.), 10121/10610 - DT80AF</t>
  </si>
  <si>
    <t>DAX-WAVE-Put (Vont.), 03/15, 03/15 - XM1W63</t>
  </si>
  <si>
    <t>DAX-Call April/12.000 (Stillhalter)</t>
  </si>
  <si>
    <t>S&amp;P 500-Turbo-Put (Vont.), 04/15, 2140 - VZ8FCX</t>
  </si>
  <si>
    <t>DAX-Turbo-Call (Vont.), 04/15, 11.110 - VZ9FV4</t>
  </si>
  <si>
    <t>DAX-Put April/10.600 (Stillhalter)</t>
  </si>
  <si>
    <t>USD/JPY-Turbo-Call (Vont.), 06/15, 117,50 - VZ847E</t>
  </si>
  <si>
    <t>S&amp;P 500-Turbo-Put (Vont.), 06/15, 2130 - VZ7J14</t>
  </si>
  <si>
    <t>Nikkei-Sprinter o.e.-Call (Vont.), 18023 - VZ88HD</t>
  </si>
  <si>
    <t>DAX-Turbo-Call (Vont.), 04/15, 11.370 - VZ9FV9</t>
  </si>
  <si>
    <t>DAX-Put April/10.800 (Stillhalter)</t>
  </si>
  <si>
    <t>DAX-Turbo-Put (Vont.), 04/15, 11.710 - VZ9BVT</t>
  </si>
  <si>
    <t>DAX-Call April/12.100 (Stillhalter)</t>
  </si>
  <si>
    <t>DAX-Turbo-Call (Vont.), 06/15, 10.930 - VZ88KM</t>
  </si>
  <si>
    <t>DAX-Turbo-Call (Vont.), 04/15, 11.380 - VZ9FWA</t>
  </si>
  <si>
    <t>SAP-Turbo-Put (Vont.), 06/15, 66,00 - VZ8KNT</t>
  </si>
  <si>
    <t>Dt. Post.-Turbo-Call (Vont.), 06/15, 27,50 - VZ8W4E</t>
  </si>
  <si>
    <t>DAX-WAVE-Call (Dt.Bk.), 04/15, 11.625 - XM16RB</t>
  </si>
  <si>
    <t>DAX-Put April/11.000 (Stillhalter)</t>
  </si>
  <si>
    <t>Kupfer Sprinter open end-Call (Vont.), 2,391 - VZ3DML</t>
  </si>
  <si>
    <t>AUD/JPY-WAVE-XXL-Call (Dt.Bk.), 88,49/89,35 - DT2S4N</t>
  </si>
  <si>
    <t>DAX-Turbo-Call (Vont.), 04/15, 11.570 - VZ9KNV</t>
  </si>
  <si>
    <t>Nikkei-WAVE-Call (Dt.Bk.), 09/15, 18.200 - XM1PV0</t>
  </si>
  <si>
    <t>DAX-Call April/12.600 (Stillhalter)</t>
  </si>
  <si>
    <t>DAX-Turbo-Put (Vont.), 04/15, 12.140 - VZ9KS2</t>
  </si>
  <si>
    <t>EUR/USD-Turbo-Call (Vont.), 06/15, 1,0170 - VZ9J3G</t>
  </si>
  <si>
    <t>S&amp;P 500-WAVE-Call (Dt.Bk.), 06/15, 2010 - XM07KS</t>
  </si>
  <si>
    <t>DAX-Turbo-Call (Vont.), 04/15, 11.820 - VZ9MBZ</t>
  </si>
  <si>
    <t>Google Sprinter open end-Call (Vont.), 505 - VZ80B6 (1/3 Position)</t>
  </si>
  <si>
    <t>3M MINI-Future-Long (BNP), 144,77/152,00 -PA812P (1/3 Posit.)</t>
  </si>
  <si>
    <t>General Electric.WAVE-Call (Dt.Bk.), 06/15, 22,00 - XM0JRA (1/3 Pos.)</t>
  </si>
  <si>
    <t>DAX-Call-OS (Vont.), 03/15,  12.100 - VZ9KSH</t>
  </si>
  <si>
    <t>EUR/USD-Call-OS (Dt.Bk..), 04/15 1,04 - XM0YBM</t>
  </si>
  <si>
    <t>VW Vz. Sprinter open end-Call (Vont.), 196,00 - VZ868K</t>
  </si>
  <si>
    <t>BTP-WAVE-Call (Dt.Bk.), 06/15, 137,00 - XM1RWS</t>
  </si>
  <si>
    <t>DAX-Turbo-Put (Vont.), 04/15, 12.110 - VZ9QY7</t>
  </si>
  <si>
    <t>DAX-Call April/12.500 (Stillhalter)</t>
  </si>
  <si>
    <t>EUR/USD-WAVE- Call (Dt.Bk..), 06/15 1,0425 - XM159Y</t>
  </si>
  <si>
    <t>USD/CHF-Turbo-Put (Vont.), 06/15, 1,0350 - VZ74UA</t>
  </si>
  <si>
    <t>DAX-Turbo-Put (Vont.), 04/15, 12.120 - VZ9QY8</t>
  </si>
  <si>
    <t>FTSE 100-WAVE-XXL-Call (Dt.Bk.), 6523/6660 - XM0N03</t>
  </si>
  <si>
    <t>Silber-Sprinter open end-Call (Vont.),14,87 - VZ7TH2</t>
  </si>
  <si>
    <t>QSC-WAVE-XXL Call (Dt.Bk..), 1,50/1,65 - XM1VM0</t>
  </si>
  <si>
    <t>DAX-Put-OS (Vont.), 04/15,  11.800 - VZ9CL3</t>
  </si>
  <si>
    <t>Kupfer-Mini-Future-Long (Vont.), open end, 2,33/2,38 - VZ3DMH</t>
  </si>
  <si>
    <t>DAX-Turbo-Call (Vont.), 09/15, 11.010 - VZ885J</t>
  </si>
  <si>
    <t>EUR/AUD-WAVE-XXL-Put (Dt.Bk.), 1,487/1,472 - XM1SS2</t>
  </si>
  <si>
    <t>DAX-Put April/11.200 (Stillhalter)</t>
  </si>
  <si>
    <t>DAX-Turbo-Call (Vont.), 04/15, 11.710 - VZ9UQK</t>
  </si>
  <si>
    <t>MDAX-WAVE-Call (Dt.Bk.), 09/15, 19.600 - XM1RSY</t>
  </si>
  <si>
    <t>DAX-Put April/11.400 (Stillhalter)</t>
  </si>
  <si>
    <t>DAX-Turbo-Call (Vont.), 04/15, 11.850 - VZ9XAD</t>
  </si>
  <si>
    <t>TecDAX-WAVE-Call (Dt.Bk.), 09/15, 1500 - XM1GJT</t>
  </si>
  <si>
    <t>Daimler-Turbo-Call (Vont.), 06/15, 79,00 - VZ8Y8A</t>
  </si>
  <si>
    <t>DAX-Call-OS (Vont.), 04/15,  12.100 - VZ80L6</t>
  </si>
  <si>
    <t>Gold-Turbo-Call (Vont.), 09/15, 1.110 - VZ8GYS</t>
  </si>
  <si>
    <t>Nasdaq 100-WAVE-Put  (Dt.Bk.), 06/15, 4580 - XM1CYY</t>
  </si>
  <si>
    <t>EUR/GBP-WAVE-Call (Dt.Bk.), 06/15, 0,6800 - XM103W</t>
  </si>
  <si>
    <t>USD/JPY-Turbo-Put (Vont.), 06/15, 124,00 - VZ7NEQ</t>
  </si>
  <si>
    <t>USD/CAD-Sprinter o.e.-Put (Vont.), 1,2963 - VZ8TCV</t>
  </si>
  <si>
    <t>DAX-Turbo-Put (Vont.), 05/15, 12.270 - VZ9K4L</t>
  </si>
  <si>
    <t>DAX-Call Mai/12.700 (Stillhalter)</t>
  </si>
  <si>
    <t>Bayer-Turbo-Put (Vont.), 06/15, 148,00 - VZ8QJ0</t>
  </si>
  <si>
    <t>WTI Crude Oil-Sprinter o.e.-Call (Vont.), 43,51 - VZ7ZFU</t>
  </si>
  <si>
    <t>DAX-Put Mai/11.400 (Stillhalter)</t>
  </si>
  <si>
    <t>DAX-Turbo-Call (Vont.), 05/15, 12.010 - VZ93LP</t>
  </si>
  <si>
    <t>08.+ 10.04.</t>
  </si>
  <si>
    <t xml:space="preserve">Eurostoxx50-Call (Dt.Bk.), 09/15, 3440 - XM1QJY </t>
  </si>
  <si>
    <t>Silber-Turbo-Call (Vont.), 06/15, 15,40 - VZ9L50</t>
  </si>
  <si>
    <t>AEX-Turbo-Bull (Citi), 450,27 - CC7F02</t>
  </si>
  <si>
    <t>Strategische Sektion-Engagements 2015</t>
  </si>
  <si>
    <t>Johnson &amp; Johnson-Sprinter o.e.-Put (Vont.), 108,42 - VZ4K26</t>
  </si>
  <si>
    <t>FTSE 100-WAVE-XXL-Call (Dt.Bk.), 6725/6860 - XM27TG</t>
  </si>
  <si>
    <t>DAX-Turbo-Call (Vont.), 05/15, 12.130 - VZ96X8</t>
  </si>
  <si>
    <t>DAX-Put Mai/11.600 (Stillhalter)</t>
  </si>
  <si>
    <t>Intel-Turbo-Put (Vont.), 09/15, 37,00 - VZ979W</t>
  </si>
  <si>
    <t>USD/JPY-Turbo-Put (Vont.), 09/15, 124,50 - VZ90KG</t>
  </si>
  <si>
    <t>USD/CHF-Turbo-Put (Vont.), 06/15, 1,0305 - VZ74UA</t>
  </si>
  <si>
    <t>DAX-Call Mai/12.800 (Stillhalter)</t>
  </si>
  <si>
    <t>DAX-Put-OS (Vont.), 24.04,  12.200 - VZ9KJQ</t>
  </si>
  <si>
    <t>Gold-Turbo-Call (Vont.), 09/15, 11150 - VZ9RPL</t>
  </si>
  <si>
    <t>DAX-Put-OS (Vont.), 24.04,  12.100 - VZ9L85</t>
  </si>
  <si>
    <t>DAX-Call Mai/12.600 (Stillhalter)</t>
  </si>
  <si>
    <t>Symrise-WAVE-XXL Call (Dt.Bk..), 50,34/52,80 - XM0RDQ</t>
  </si>
  <si>
    <t>S&amp;P 500-Turbo-Call (Vont.), 05/15, 2050 - VZ9LP1</t>
  </si>
  <si>
    <t>S&amp;P 500-Turbo-Call (Vont.), 07/15, 2050 - VZ9XMR</t>
  </si>
  <si>
    <t>DAX-Turbo-Put (Vont.), 05/15, 12.220 - VS1BTY</t>
  </si>
  <si>
    <t>DAX-Turbo-Put (Vont.), 07/15, 12.180 - VS1AQ5</t>
  </si>
  <si>
    <t>DAX-Call Mai/12.500 (Stillhalter)</t>
  </si>
  <si>
    <t>DAX-Turbo-Put (Vont.), 05/15, 12.150 - VS1BTR</t>
  </si>
  <si>
    <t>21. + 22.04.</t>
  </si>
  <si>
    <t>MCDonald's-Sprinter o.e.-Put (Vont.), 105,88 - VZ4ACS</t>
  </si>
  <si>
    <t>EUR/USD-Turbo-Call (Vont.), 06/15, 1,0320 - VZ9JJH</t>
  </si>
  <si>
    <t>Nasdaq 100-WAVE-Call (Dt.Bk.), 09/15, 4240 - XM1GHX</t>
  </si>
  <si>
    <t>Euro Bund-Turbo-Put (Vont.), 06/15, 162,00 - VZ99WR</t>
  </si>
  <si>
    <t>DAX-Turbo-Put (Vont.), 05/15, 12.000 - VS1D56</t>
  </si>
  <si>
    <t>Microsoft-Turbo-Put (Vont.), 06/15, 49,00 - VZ8EKH</t>
  </si>
  <si>
    <t>VW Vz--Turbo-Put (Vont.), 06/15, 270 - VZ86LN</t>
  </si>
  <si>
    <t>DAX-Turbo-Put (Vont.), 05/15, 12.090 - VS1BTK</t>
  </si>
  <si>
    <t>als Absicherung</t>
  </si>
  <si>
    <t>DAX-Call-OS (Vont.), 05/15,  12.000 - VZ8ZVF</t>
  </si>
  <si>
    <t>Silber-Turbo-Call (Vont.), 06/15, 14,80 - VZ7V7Q</t>
  </si>
  <si>
    <t xml:space="preserve">Dow Jones-Turbo-Call (Vont.), 09/15, 17.450 - VZ9XQH </t>
  </si>
  <si>
    <t>DAX-Call Mai/12.400 (Stillhalter)</t>
  </si>
  <si>
    <t>DAX-Turbo-Put (Vont.), 05/15, 12.060 - VS1D6C</t>
  </si>
  <si>
    <t>Gold-Turbo-Call (Vont.), 09/15, 1.125 - VZ8GYV</t>
  </si>
  <si>
    <t>MDAX-WAVE-Call (Dt.Bk.), 09/15, 18.600 - XM1FJ8</t>
  </si>
  <si>
    <t>EUR/USD-Turbo-Call (Vont.), 06/15, 1,0740 - VS1F2E</t>
  </si>
  <si>
    <t>S&amp;P 500-Call-OS (Vont.), 05/15,  2075 - VZ8ZYJ</t>
  </si>
  <si>
    <t>Dt. Telekom-Turbo-Call (Vont.), 09/15, 14,50 - VZ9GQD</t>
  </si>
  <si>
    <t>Münch. Rück-WAVE-Call (Dt.Bk.), 09/15, 148,00 - XM3LD1</t>
  </si>
  <si>
    <t>DAX-Turbo-Call (Vont.), 05/15, 11.290 - VZ9E4E</t>
  </si>
  <si>
    <t>DAX-Put Mai/11.000 (Stillhalter)</t>
  </si>
  <si>
    <t>AUD/USD-WAVE-Call (Dt.Bk.), 09/15, 0,7300 - XM18FU</t>
  </si>
  <si>
    <t>DAX-Turbo-Call (Vont.), 09/15, 10.930 - VZ88H5</t>
  </si>
  <si>
    <t>GBP/USD-WAVE-Call (Dt.Bk.), 09/15, 1,4200 - XM185T</t>
  </si>
  <si>
    <t>EUR/USD-Turbo-Put (Vont.), 12/15, 1,1670 - VS1JNK</t>
  </si>
  <si>
    <t>S&amp;P 500-Turbo-Call (Vont.), 07/15, 2070 - VZ93RA</t>
  </si>
  <si>
    <t>DAX-Put Mai/11.200 (Stillhalter)</t>
  </si>
  <si>
    <t>DAX-Turbo-Call (Vont.), 06/15, 11.500 - VS1NSU</t>
  </si>
  <si>
    <t>DAX-Call-OS (Vont.), 05/15,  11.700 - VZ8PCP</t>
  </si>
  <si>
    <t>USD/JPY-WAVE- Call (Dt.Bk..), 09/15 116,00 - XM0FAL</t>
  </si>
  <si>
    <t>DAX-Turbo-Call (Vont.), 06/15, 11.140 - VZ891L</t>
  </si>
  <si>
    <t>DAX-Put Juni/10.500 (Stillhalter)</t>
  </si>
  <si>
    <t>HSCE-WAVE-XXL-Put (Dt.Bk.) 16.448/15.650 - DX4TFU</t>
  </si>
  <si>
    <t>DAX-Put-OS (Vont.), 22.05  11.000 - VZ80MH</t>
  </si>
  <si>
    <t>DAX-Call Juni/12.000 (Stillhalter)</t>
  </si>
  <si>
    <t>DAX-Turbo-Call (Vont.), 09/15, 10.940 - VZ88H6</t>
  </si>
  <si>
    <t>Münch. Rück-Turbo-Call (Vont.), 09/15, 150,00 - VS1J8T</t>
  </si>
  <si>
    <t>DAX-Put Juni/10.600 (Stillhalter)</t>
  </si>
  <si>
    <t>DAX-Turbo-Call (Vont.), 06/15, 11.450 - VS1SRQ</t>
  </si>
  <si>
    <t>MDAX-WAVE-Call (Dt.Bk.), 09/15, 19.200 - XM1P9J</t>
  </si>
  <si>
    <t>EUR/CAD-WAVE-Put (Dt.Bk.), 09/15, 1,4200 - XM184D</t>
  </si>
  <si>
    <t>S&amp;P 500-Turbo-Call (Vont.), 09/15, 2060 - VZ93RE</t>
  </si>
  <si>
    <t>DAX-Turbo-Call (Vont.), 06/15, 11.360 - VS1R2W</t>
  </si>
  <si>
    <t>DAX-Call-OS (Vont.), 06/15,  11.600 - VZ8LMH</t>
  </si>
  <si>
    <t>Dt.Bank-Turbo-Call (Vont.), 09/15, 25,00 - VZ9GS4</t>
  </si>
  <si>
    <t>Gold-Turbo-Call (Vont.), 09/15, 1.130 - VZ8GY1</t>
  </si>
  <si>
    <t>DAX-WAVE-Call (Dt.Bk.), 06/15, 11.425 - XM3627</t>
  </si>
  <si>
    <t>DAX-WAVE-Call (Dt.Bk.), 06/15, 11.410 - XM3653</t>
  </si>
  <si>
    <t>USD/JPY-Turbo-Call (Vont.), 09/15, 116,00 - VZ8MKM</t>
  </si>
  <si>
    <t>DAX-Put Juni/10.700 (Stillhalter)</t>
  </si>
  <si>
    <t>DAX-Turbo-Call (Vont.), 06/15, 11.370 - VS1XHE</t>
  </si>
  <si>
    <t>EUR/USD-WAVE-Put (Dt.Bk.), 12/15, 1,17 - XM0RXV</t>
  </si>
  <si>
    <t>DAX-Put Juni/10.800 (Stillhalter)</t>
  </si>
  <si>
    <t>DAX-Call-OS (Vont.), 06/15,  12.000 - VZ8Q37</t>
  </si>
  <si>
    <t>BTP-WAVE-Call (Dt.Bk.), 06/15, 130,00 - XM1RWJ</t>
  </si>
  <si>
    <t>EUR/USD-Turbo-Put (Vont.), 09/15, 1,1520 - VS1JQM</t>
  </si>
  <si>
    <t>DAX-Turbo-Call (Vont.), 06/15, 11.630 - VS1ZEE</t>
  </si>
  <si>
    <t>DAX-Put Juni/11.000 (Stillhalter)</t>
  </si>
  <si>
    <t>DAX-Put Juni/11.200 (Stillhalter)</t>
  </si>
  <si>
    <t>DAX-Turbo-Call (Vont.), 06/15, 11.660 - VS1ZYT</t>
  </si>
  <si>
    <t>Silber-Turbo-Call (Vont.), 09/15, 15,20 - VZ78NE</t>
  </si>
  <si>
    <t>Nasdaq 100-WAVE-Put (Dt.Bk.), 09/15, 4600 - XM1W3Q</t>
  </si>
  <si>
    <t>GBP/USD-WAVE-Call (Dt.Bk.), 09/15, 1,4800 - XM3EKX</t>
  </si>
  <si>
    <t>EUR/CAD-Sprinter o.e.-Call (Vont.), 1,3186 - VS1HRK</t>
  </si>
  <si>
    <t>S&amp;P 500-Turbo-Put (Vont.), 07/15, 2150 - VZ90NZ</t>
  </si>
  <si>
    <t>DAX-Turbo-Put (Vont.), 06/15, 11.930 - VS1NR3</t>
  </si>
  <si>
    <t>DAX-Call Juni/12.300 (Stillhalter)</t>
  </si>
  <si>
    <t>SDAX-WAVE-XXL-Call (Dt.Bk.) 7620/8000 - XM4BN4</t>
  </si>
  <si>
    <t>EUR/JPY-Turbo-Call (Vont.), 09/15, 130,50 - VS1JMB</t>
  </si>
  <si>
    <t>DAX-Call-OS (Vont.), 06/15,  11.800 - VZ8PCQ</t>
  </si>
  <si>
    <t>DAX-Put Juni/11.100 (Stillhalter)</t>
  </si>
  <si>
    <t>S&amp;P 500-WAVE-Call (Dt.Bk.), 09/15, 2050- XM2QTZ</t>
  </si>
  <si>
    <t>Linde-Turbo-Call (Vont.), 09/15, 162,00 - VS1GRU</t>
  </si>
  <si>
    <t>Euro Bund-Turbo-Put (Vont.), 09/15, 160,00 - VS1D2Y</t>
  </si>
  <si>
    <t>DAX-Turbo-Call (Vont.), 06/15, 11.210- VS1R2N</t>
  </si>
  <si>
    <t>EUR/USD-WAVE-Call (Dt.Bk.), 10/15, 1,0525 - XM35P8</t>
  </si>
  <si>
    <t>Dt. Bank-Turbo-Call (Vont.), 09/15, 23,50 - VZ8KNA</t>
  </si>
  <si>
    <t>Gold-Turbo-Put (Vont.), 09/15, 1.250 - VZ86E7</t>
  </si>
  <si>
    <t>02.+ 04.06.15</t>
  </si>
  <si>
    <t>MDAX-Mini-Future-Long (Vont.), 18546/19100 - VZ85XR</t>
  </si>
  <si>
    <t>EUR/JPY-Turbo-Call (Vont.), 09/15, 134,50 - VS13QQ</t>
  </si>
  <si>
    <t>EUR/CAD-Sprinter WAVE-Call (Dt.Bk.), 134,00 - XM31UJ</t>
  </si>
  <si>
    <t>EUR/USD-Turbo-Call (Vont.), 09/15, 1,0635 - VZ99VN</t>
  </si>
  <si>
    <t>Dt. Bank-Turbo-Call (Vont.), 09/15, 26,00 - VZ9GS5</t>
  </si>
  <si>
    <t>DAX-Turbo-Put (Vont.), 07/15, 11.250 - VS19PF</t>
  </si>
  <si>
    <t>DAX-Call Juli/11.800 (Stillhalter)</t>
  </si>
  <si>
    <t>Euro Bund-Turbo-Call (Vont.), 06/15, 147,50 VS18D1</t>
  </si>
  <si>
    <t>DAX-Put Juli/10.000 (Stillhalter)</t>
  </si>
  <si>
    <t>DAX-Call-OS (Vont.), 06/15,  11.200 - VZ9CZ7</t>
  </si>
  <si>
    <t>DAX-Turbo-Put (Vont.), 07/15, 11.180 - VS195M</t>
  </si>
  <si>
    <t>MDAX-WAVE-Call (Dt.Bk.) 09/15 19.000 - XM1H5E</t>
  </si>
  <si>
    <t>S&amp;P 500-Turbo-Call (Vont.), 12/15, 2.040 - VS1U40</t>
  </si>
  <si>
    <t>EUR/USD-Turbo-Call (Vont.), 09/15, 1,0770 - VS1GUR</t>
  </si>
  <si>
    <t>DAX-WAVE-Call (Dt.Bk.), 07/15, 11.125 - XM4P5V</t>
  </si>
  <si>
    <t>DAX-Put Juli/10.500 (Stillhalter)</t>
  </si>
  <si>
    <t>AUD/JPY-WAVE-XXL-Put (Dt.Bk.) 98,86/98,20 - DT8921</t>
  </si>
  <si>
    <t>TecDAX-WAVE-Call (Dt.Bk.) 09/15 1.560 - XM2H5Z</t>
  </si>
  <si>
    <t>DAX-Turbo-Put (Vont.), 06/15, 11.390 - VS2A2G (Absicherung)</t>
  </si>
  <si>
    <t>Euro Bund-Turbo-Put (Vont.), 09/15, 155,20 - VS13YQ</t>
  </si>
  <si>
    <t>DAX-Call-OS (Vont.), 07/15,  11.200 - VZ9C3H</t>
  </si>
  <si>
    <t>Bayer-Turbo-Call (Vont.), 12/15, 118,00 - VZ92J1</t>
  </si>
  <si>
    <t>DAX-Turbo-Call (Vont.), 12/15, 10.620 - VS1815</t>
  </si>
  <si>
    <t>DAX-Turbo-Call (Vont.), 07/15, 10.790- VZ9E13</t>
  </si>
  <si>
    <t>DAX-Turbo-Put (Vont.), 07/15, 11.120 - VS2DQ2</t>
  </si>
  <si>
    <t>HSCE-WAVE-XXL-Put (Dt.Bk.) 15.267/14.500 - XM4M29</t>
  </si>
  <si>
    <t>USD/CHF-Sprinter o.e.-Put (Vont.), 0,9638 - VS1F13</t>
  </si>
  <si>
    <t>DAX-Turbo-Call (Vont.), 09/15, 10.540 - VZ8TT4</t>
  </si>
  <si>
    <t>DAX-Call-OS (Vont.), 07/15,  11.400 - VZ9C3K</t>
  </si>
  <si>
    <t>USD/JPY-Turbo-Put (Vont.), 09/15, 127,50 - VS1271</t>
  </si>
  <si>
    <t>Erdgas-Mini-Future-Long (Vont.), 2,145/2,231 - VZ8EYF</t>
  </si>
  <si>
    <t>DAX-Put-OS (Vont.), 07/15  11.500 - VZ9CU6</t>
  </si>
  <si>
    <t>EUR/CAD-WAVE-Call (Dt.Bk.), 12/15, 1,3000 - XM4R2M</t>
  </si>
  <si>
    <t>Euro Bund-Turbo-Put (Vont.), 09/15, 154,40 - VS16UY</t>
  </si>
  <si>
    <t>DAX-Put-OS (Vont.), 07/15  11.100 - VZ9CU2</t>
  </si>
  <si>
    <t>VW Vz.Turbo-Put (Vont.), 12/15, 246,00 - VS2G6N</t>
  </si>
  <si>
    <t>S&amp;P 500-WAVE-Put (Dt.Bk.), 09/15, 2170- DT9CJV</t>
  </si>
  <si>
    <t>EUR/USD-Turbo-Call (Vont.), 09/15, 1,0600- VZ987A</t>
  </si>
  <si>
    <t>DAX-Put-OS (Vont.), 07/15  10.800 - VZ9CUZ</t>
  </si>
  <si>
    <t>K+S Turbo-Call (Vont.), 09/15, 30,00 - VS2KN0</t>
  </si>
  <si>
    <t>DAX-Turbo-Put (Vont.), 07/15, 10.840 - VS2GRU</t>
  </si>
  <si>
    <t>EUR/CAD-WAVE-Ultd.-Call (Dt.Bk.),1,3334 - XM3S7H</t>
  </si>
  <si>
    <t>DAX-Call-OS (DT.Bk.), 07/15,  11.200 - DT10JQ</t>
  </si>
  <si>
    <t>Nasdaq 100-WAVE-Put (Dt.Bk.), 09/15, 4540- XM46UJ</t>
  </si>
  <si>
    <t>HSCE-WAVE-Ultd.-Put (Dt.Bk.) 14.154 - XM4M22</t>
  </si>
  <si>
    <t>DAX-Put-OS (Dt.Bk..), 07/15  10.900 - DT1255</t>
  </si>
  <si>
    <t>Euro Bund-Turbo-Put (Vont.), 09/15, 154,30 - VS16UU</t>
  </si>
  <si>
    <t>Silber-WAVE-Put (Dt.Bk.), 09/15, 17,25 - XM4BXH</t>
  </si>
  <si>
    <t>DAX-Put-OS (Dt.Bk..), 07/15  10.700 - DT1251</t>
  </si>
  <si>
    <t>EUR/CAD-Sprinter o.e.-Call (Vont.), 1,3450 - VS1KXG</t>
  </si>
  <si>
    <t>Nasdaq 100-WAVE-Put (Dt.Bk.), 09/15, 4560- XM46UE</t>
  </si>
  <si>
    <t>S&amp;P 500-Turbo-Call (Vont.), 10/15, 2010 - VS2UAG</t>
  </si>
  <si>
    <t>DAX-Call-OS (DT.Bk.), 08/15,  11.000 - DT10MY</t>
  </si>
  <si>
    <t>Silber-Turbo-Put (Vont.), 09/15, 17,20 - VS12GS</t>
  </si>
  <si>
    <t>DAX-Call-OS (DT.Bk.), 08/15,  11.200 - DT10N2</t>
  </si>
  <si>
    <t>AUD/USD-Sprinter o.e.-Put (Vont.), 0,7878 - VS1ZS7</t>
  </si>
  <si>
    <t>HSCE-WAVE-Ultd.-Put (Dt.Bk.) 14.109 - XM4M22</t>
  </si>
  <si>
    <t>08.+10.07.</t>
  </si>
  <si>
    <t>VW Vz.Turbo-Put (Vont.), 12/15, 228,00 - VS2F9M</t>
  </si>
  <si>
    <t>USD/CHF-Sprinter open end-Put (Vont.), 0,9709 - VZ98H5</t>
  </si>
  <si>
    <t>USD/CAD-WAVE-Ultd.-Call (Dt.Bk.) 1,2310 - XM4ZUL</t>
  </si>
  <si>
    <t>DAX-Put-OS (Dt.Bk..), 08/15  11.7200 - DT128P</t>
  </si>
  <si>
    <t>Apple-Turbo-Put (Vont.), 12/15, 244,00 - VS20FW</t>
  </si>
  <si>
    <t>Infineon-Turbo-Put (Vont.), 12/15, 12,25 - VS2V5S</t>
  </si>
  <si>
    <t>EUR/USD-Turbo-Put (Vont.), 12/15, 1,1325- VS2J85</t>
  </si>
  <si>
    <t>Euro Bund-Turbo-Call (Vont.), 09/15, 148,50 VS2CTU</t>
  </si>
  <si>
    <t>DAX-Put-OS (Vont.), 08/15  11.700 - VZ91FG</t>
  </si>
  <si>
    <t>DAX-Call Aug/12.200 (Stillhalter)</t>
  </si>
  <si>
    <t>Nasdaq 100-WAVE-Put (Dt.Bk.), 10/15, 4780- XM2PSE</t>
  </si>
  <si>
    <t>EUR/GPB-Turbo-Put (Vont.), 03/16, 0,7410 - VS20M2</t>
  </si>
  <si>
    <t>DAX-Mini-Future-Short (Vont.), open end, 11.796/11.650-VZS3ETT</t>
  </si>
  <si>
    <t>DAX-Call Aug/12.000 (Stillhalter)</t>
  </si>
  <si>
    <t>DAX-Put-OS (Vont.), 08/15  11.600 - VZ91FF</t>
  </si>
  <si>
    <t>DAX-Call-OS (Vont), 08/15,  11.300 - VS1NLH</t>
  </si>
  <si>
    <t>EUR/USD-Turbo-Put (Vont.), 03/16, 1,1505 - VS20KP</t>
  </si>
  <si>
    <t>DAX-Call-OS (Vont), 08/15,  11.100 - VS1Q3V</t>
  </si>
  <si>
    <t>DAX-Call Aug/11.800 (Stillhalter)</t>
  </si>
  <si>
    <t>DAX-Put-OS (Vont.), 08/15  11.100 - VZ91FA</t>
  </si>
  <si>
    <t>Euro Bund-Turbo-Call (Vont.), 09/15, 151,30 VS28UJ</t>
  </si>
  <si>
    <t>21. + 29.07.</t>
  </si>
  <si>
    <t xml:space="preserve">USD/CAD-Mini-Fut-Long (Vont.), 1,2389 - VS21A8 </t>
  </si>
  <si>
    <t>DAX-Call Sept./12.000 (Stillhalter)</t>
  </si>
  <si>
    <t>DAX-Mini-Future-Short (Vont.), open end, 11.500/11.360-VZS3HFD</t>
  </si>
  <si>
    <t>AUD/JPY-WAVE-XXL-Put (Dt.Bk.) 94,66/93,85 - XM5D7V</t>
  </si>
  <si>
    <t>DAX-Put-OS (Vont.), 08/15  11.200 - VZ91FB</t>
  </si>
  <si>
    <t>GBP/USD-Sprinter o.e.-Call (Vont.), 1,5089 - VS1FG9</t>
  </si>
  <si>
    <t>DAX-Put Sept./10.400 (Stillhalter)</t>
  </si>
  <si>
    <t>Gold-Turbo-Put (Vont.), 12/15, 1.140 - VS3C7X</t>
  </si>
  <si>
    <t>MDAX-Mini-Fut-Long (Vont.), 19.453/20.040 - VS25M1</t>
  </si>
  <si>
    <t>EUR/AUD-WAVE-XXL-Call (Dt.Bk.) 1,4089/1,4200 - XM4F1C</t>
  </si>
  <si>
    <t>S&amp;P 500-Turbo-Call (Vont.), 12/15, 2070 - VS2JJV</t>
  </si>
  <si>
    <t>Freenet-WAVE-Ultd.-Call (Dt.Bk.) 30,04 - XM5QRS</t>
  </si>
  <si>
    <t>HeidelbergCementTurbo-Put (Vont.), 12/15, 80,00 - VS2U0Q</t>
  </si>
  <si>
    <t>Münch. Rück.-Sprinter o.e.-Call (Vont.), 166,92 - VS3PQK</t>
  </si>
  <si>
    <t>Daimler-Sprinter o.e.-Call (Vont.), 79,13- VS26JF</t>
  </si>
  <si>
    <t>DAX-Call-OS (Vont), 08/15,  11.500 - VS1CGN</t>
  </si>
  <si>
    <t>Aareal Bk. Mini-Fut-Long (BNP), 32,97/36,27- PS7L7A</t>
  </si>
  <si>
    <t>Gold-Turbo-Call (Vont.), 12/15, 1.060 - VZ9WK0</t>
  </si>
  <si>
    <t>EUR/USD-WAVE-Call (Dt.Bk.), 12/15, 1,0625 - XM3DZX</t>
  </si>
  <si>
    <t>AUD/USD-WAVE-Call (Dt.Bk.), 12/15, 0,6900 - XM4R1T</t>
  </si>
  <si>
    <t>DAX-Turbo-Call (Vont.), 10/15, 11.420 - VS3P3C</t>
  </si>
  <si>
    <t>S&amp;P 500-Turbo-Call (Vont.), 12/15, 2030 - VS1U4Z</t>
  </si>
  <si>
    <t>DAX-Put Sept./10.600 (Stillhalter)</t>
  </si>
  <si>
    <t>DAX-Call-OS (Dt-Bk.), 09/15,  11.400 - DT1BTP</t>
  </si>
  <si>
    <t>Silber-Mini-Fut-Long (Vont.), 13,22/13,52 - VZ6GEH</t>
  </si>
  <si>
    <t>Euro Bund-Turbo-Put (Vont.), 09/15, 157,30 - VS1KYM</t>
  </si>
  <si>
    <t>Dow Jones Turbo-Call (Vont.), 12/15, 16.700 - VS1VD2</t>
  </si>
  <si>
    <t>EUR/AUD-Sprinter-Put (Vont.) 1,5683 - VZ2HZU</t>
  </si>
  <si>
    <t>DAX-Put-OS (Dt.B.) 09/15  10.600 - XM5F98</t>
  </si>
  <si>
    <t>Bayer-Turbo-Call (Vont.), 09/15, 119,00 - VZ92GU</t>
  </si>
  <si>
    <t>BASF-Turbo-Put (Vont.), 09/15, 78,91 - VS3U9Q</t>
  </si>
  <si>
    <t>DAX-Call-OS (Vont.) 09/15,  10.800 - VZ7NYQ</t>
  </si>
  <si>
    <t>Gold-Turbo-Call (Vont.), 12/15, 1.105 - VS30J7</t>
  </si>
  <si>
    <t>Dow Jones Turbo-Call (Vont.), 12/15, 15.300 - VS35D9</t>
  </si>
  <si>
    <t>MüRü-Turbo-Call (Vont.), 12/15, 138,00 - VS2F8J</t>
  </si>
  <si>
    <t>Fresenius-Turbo-Call (Vont.), 12/15, 51,00 - VS2VYJ</t>
  </si>
  <si>
    <t>DAX-Turbo-Call (Vont.), 12/15, 9.100 - VS36L3</t>
  </si>
  <si>
    <t>AUD/USD-WAVE-Call (Dt.Bk.), 12/15, 0,6720 - XM4BQE</t>
  </si>
  <si>
    <t>EUR/USD-Turbo-Put (Vont.), open-end, 1,2000 - VZ74NJ</t>
  </si>
  <si>
    <t>Daimler-Turbo-Call (Vont.), 12/15, 63,00 - VS238W</t>
  </si>
  <si>
    <t>S&amp;P 500-WAVE-Call (Dt.Bk.), 12/15, 1800 - XM5N63</t>
  </si>
  <si>
    <t>Silber Mini Fut.-Long (Vont.), 13,07/13,29 - VT3X75</t>
  </si>
  <si>
    <t>DAX-Put Sept./9400 (Stillhalter)</t>
  </si>
  <si>
    <t>DAX-Mini-Future-Long (Vont.), open end, 11.035/11.180-VS3LGC</t>
  </si>
  <si>
    <t>DAX-Mini-Future-Long (Vont.), open end, 9.986/10.110-VS4CRM</t>
  </si>
  <si>
    <t>Kupfer Mini Fut.-Long (Vont.), 2,04/2,09 - VZ7SZ9</t>
  </si>
  <si>
    <t>ThysssenKrupp Mini Fut.-Long (Vont.), 15,67/16,39 - VT96GN</t>
  </si>
  <si>
    <t>HangSeng-WAVE-XXL-Call (Dt.Bk.) 20.000/20.160 - DX8YU0</t>
  </si>
  <si>
    <t>EUR/USD-WAVE-Put (Dt.Bk.), 01/16, 1,1900 - XM6X2Y</t>
  </si>
  <si>
    <t>MDAX Mini Fut.-Long (Vont.), 17.780/18.320 - VS38NA</t>
  </si>
  <si>
    <t>DAX-Put Sept./9000 (Stillhalter)</t>
  </si>
  <si>
    <t>DAX-Call-OS (Vont.) 09/15,  10.000 - VZ6QY4</t>
  </si>
  <si>
    <t>DAX-Mini-Future-Long (Vont.), open end, 9.794/9.920-VS4AKT</t>
  </si>
  <si>
    <t>S&amp;P 500-Turbo-Call (Vont.), 12/15, 1880 - VS4C15</t>
  </si>
  <si>
    <t>DAX-Put Okt./9000 (Stillhalter)</t>
  </si>
  <si>
    <t>DAX-Sprinter open end-Call (Vont.), open end, 9.858 - VS4AL6</t>
  </si>
  <si>
    <t>Facebook-Sprinter open end-Call (Vont.), open end, 75,61-VS39LL</t>
  </si>
  <si>
    <t>Gold Mini Fut.-Long (BNP), 1.063/1.089 - PS7V4F</t>
  </si>
  <si>
    <t>S&amp;P 500-WAVE-Call (Dt.Bk.), 11/15, 1860 - XM6TDW</t>
  </si>
  <si>
    <t>DAX-Sprinter open end-Put (Vont.), open end, 10.380 - VS32LQ</t>
  </si>
  <si>
    <t>DAX-Call Sept./10.500 (Stillhalter)</t>
  </si>
  <si>
    <t>BASF Ultd. Turbo-Short (BNP), 74,18 - PS798C</t>
  </si>
  <si>
    <t>Eurostoxx50-WAVE-Ultd.-Put (Dt.Bk.) 3.454 - XM6KS2</t>
  </si>
  <si>
    <t>EUR/CAD Mini Fut.-Long (Vont.), 1,4223/1,4426 - VS3UHZ</t>
  </si>
  <si>
    <t>DAX Mini Fut.-Long (Vont.), 9814/9.930 - VS4MTG</t>
  </si>
  <si>
    <t>DAX-Sprinter open end-Call (Vont.), open end, 10.040 - VS4PUS</t>
  </si>
  <si>
    <t>DAX-Put Okt./9500 (Stillhalter)</t>
  </si>
  <si>
    <t>AUD/JPY-WAVE XXL-Call (Dt.Bk.), 80,04/80,80 - DX3D9X</t>
  </si>
  <si>
    <t>Silber-Turbo-Call (Vont.), 12/15, 14,00 - VS4BKX</t>
  </si>
  <si>
    <t>S&amp;P 500-WAVE-Call (Dt.Bk.), 03/16, 1870 - XM6TE9</t>
  </si>
  <si>
    <t>DAX-Sprinter open end-Put (Vont.), open end, 10.514 - VS32MJ</t>
  </si>
  <si>
    <t>DAX-Call Okt./11.000 (Stillhalter)</t>
  </si>
  <si>
    <t>Palladium Mini Fut.-Long (BNP), 496/520 - PS8MMZ</t>
  </si>
  <si>
    <t>DAX-Put-OS (Vont.), 10/15  10.200 - VS14UP</t>
  </si>
  <si>
    <t>Gold Mini Fut.-Long (BNP), 1.064/1.091 - PS7V4F</t>
  </si>
  <si>
    <t>WTI Crude Oil-Sprinter o.e.-Call (Vont.), 37,62 - VS38PR</t>
  </si>
  <si>
    <t>Euro Bund-Turbo-Put (Vont.), 12/15, 157,30 - VS23K2</t>
  </si>
  <si>
    <t>DAX-Call-OS (Vont.) 10/15,  10.200 - VS4GSB</t>
  </si>
  <si>
    <t>AUD/JPY-WAVE XXL-Call (Dt.Bk.), 80,07/80,90 - DX3D9X</t>
  </si>
  <si>
    <t>Silber Mini Fut.-Long (Vont.), 13,11/13,34 - VT3X75</t>
  </si>
  <si>
    <t>Nikkei-Sprinter o.e.-Call (Vont.), 16786 - VZ7J9D</t>
  </si>
  <si>
    <t>DAX-Call-OS (Vont.) 10/15,  9.800 - VS36WS</t>
  </si>
  <si>
    <t>Euro Bund-Turbo-Put (Vont.), 12/15, 158,50 - VS3XF6</t>
  </si>
  <si>
    <t>S&amp;P 500 Mini Fut.-Long (BNP), 1.811/1.828 - PA3CLG</t>
  </si>
  <si>
    <t>AUD/JPY-WAVE XXL-Call (Dt.Bk.), 79,40/80,20 - DX2EBZ</t>
  </si>
  <si>
    <t>WTI Crude Oil-Sprinter o.e.-Call (Vont.), 40,13 - VS4EU7</t>
  </si>
  <si>
    <t>Fresenius SE Mini Fut.-Long (BNP), 54,70/56,88 - PS8LXH</t>
  </si>
  <si>
    <t>DAX-Call-OS (Vont.) 10/15,  9.600 - VS4WUD</t>
  </si>
  <si>
    <t>TecDAX-WAVE XXL-Call (Dt.Bk.), 1558/1602 - XM6TXU</t>
  </si>
  <si>
    <t>Daimler Mini Fut.-Long (Vont.), 58,79/61,69 - VZ7M89</t>
  </si>
  <si>
    <t>EUR/USD-Turbo-Put (Vont.), 3/16, 1,1655- VS38DQ</t>
  </si>
  <si>
    <t>Nasdaq 100-WAVE-Call (Dt.Bk.), 03/16, 4000 - XM6TBM</t>
  </si>
  <si>
    <t>DAX-Call-OS (Vont.) 10/15,  9.500 - VS4WT9</t>
  </si>
  <si>
    <t>DAX-Turbo-Call (Vont.), 11/15, 9.500 - VS5GJB</t>
  </si>
  <si>
    <t>K+S  Mini Fut.-Long (Vont.), 17,68/18,60 - VZ0RHW</t>
  </si>
  <si>
    <t>DAX-Call Okt./9.000 (Stillhalter)</t>
  </si>
  <si>
    <t>WTI Crude Oil-WAVE-XXL Call (Dt.Bk..), 41,99/43,17 - XM613E</t>
  </si>
  <si>
    <t>EUR/JPY Mini Fut.-Long (Vont.), 131,08/132,99 - VS4PM2+C122</t>
  </si>
  <si>
    <t>DAX-Call-OS (Vont.) 10/15,  9.700 - VS36WQ</t>
  </si>
  <si>
    <t>DAX-Put Nov./8600 (Stillhalter)</t>
  </si>
  <si>
    <t>EUR/GBP-WAVE-Call (Dt.Bk.), 03/16, 0,7050 - XM7L7M</t>
  </si>
  <si>
    <t>Gold Mini Fut.-Long (BNP), 1077/1105 - PS860U</t>
  </si>
  <si>
    <t>Kupfer Mini Fut.-Long (Vont.), 2,094/2,143 - VZ7S0A</t>
  </si>
  <si>
    <t>DAX-Put Nov./9000 (Stillhalter)</t>
  </si>
  <si>
    <t>DAX-Sprinter open end-Put (Vont.), open end, 9758 - VS5LEW</t>
  </si>
  <si>
    <t>BASF Mini Fut.-Long (Vont.), 63,78/66,96 - VS5JXW</t>
  </si>
  <si>
    <t>S&amp;P 500-WAVE XXL-Call (Dt.Bk.), 1830/1867 - XM0D4B</t>
  </si>
  <si>
    <t>DAX-Put Nov./9900 (Stillhalter)</t>
  </si>
  <si>
    <t>DAX-Call-OS (Vont.) 11/15,  9.900 - VS36RM</t>
  </si>
  <si>
    <t>T-Bond-open end-Turbo-Put (Dt.Bk.), 162,00/160,63-SE002X</t>
  </si>
  <si>
    <t>EUR/AUD-WAVE XXL-Put (Dt.Bk.), 1,6161/1,6000 - XM70S8</t>
  </si>
  <si>
    <t>DAX-Turbo-Put (Vont.), 11/15, 10.330 - VS4UUU</t>
  </si>
  <si>
    <t>DAX-Call Nov./10.800 (Stillhalter)</t>
  </si>
  <si>
    <t>Allianz Ultd. Turbo-Put (BNP), 153,93 - PS7ZZL</t>
  </si>
  <si>
    <t>DAX-Put-OS (Vont.), 11/15  10.000 - VS2WRV</t>
  </si>
  <si>
    <t>DAX-Call Nov./10.600 (Stillhalter)</t>
  </si>
  <si>
    <t>Silber Mini Fut.-Long (Vont.), 14,79/14,97 - VS5H0E</t>
  </si>
  <si>
    <t>AUD/USD-WAVE-Call (Dt.Bk.), 03/16, 0,6800 - XM7L0E</t>
  </si>
  <si>
    <t>EUR/USD-WAVE-Call (Dt.Bk.),12/15, 1,1100-XM6Z9Y</t>
  </si>
  <si>
    <t>14.+ 15.10.</t>
  </si>
  <si>
    <t>WTI Crude Oil WAVE XXL-Call (Dt.Bk.)41,62/42,85-XM613C</t>
  </si>
  <si>
    <t>Bayer-Turbo-Put (Vont.), 03/16, 121,00 - VS5HKE</t>
  </si>
  <si>
    <t>Intel Mini Fut.-Long (BNP), 28,52/29,66 - PS9YFH</t>
  </si>
  <si>
    <t>DAX-Turbo-Put (Vont.), 11/15, 10.290 - VS4V3H</t>
  </si>
  <si>
    <t>EUR/USD Mini Fut.-Long (Vont.), 1,0948/1,1103 - VS30KS</t>
  </si>
  <si>
    <t>DAX-Put-OS (Vont.), 11/15  10.200 - VS2WRX</t>
  </si>
  <si>
    <t>Euro Bund-Turbo-Call (Vont.), 12/15, 155,10 VS4Y4Y</t>
  </si>
  <si>
    <t>Gold-WAVE XXL-Call (Dt.Bk.), 1112/1145 - XM73RY</t>
  </si>
  <si>
    <t>DAX-Turbo-Call (Vont.), 11/15, 9.980 - VS5VDK</t>
  </si>
  <si>
    <t>DAX-Put Nov./9600 (Stillhalter)</t>
  </si>
  <si>
    <t>S&amp;P 500-WAVE-Put (Dt.Bk.), 12/15, 2080 - XM6LDT</t>
  </si>
  <si>
    <t>EUR/USD-Turbo-Call (Vont.),12/15, 1,0830-VS3EQ2</t>
  </si>
  <si>
    <t>DAX-Put-OS (Vont.), 11/15  10.400 - VS2WRZ</t>
  </si>
  <si>
    <t>USD/CAD-WAVE XXL-Put (Dt.Bk.), 1,3599/1,3460 - XM4DP8</t>
  </si>
  <si>
    <t>USD/CAD-WAVE XXL-Put (Dt.Bk.), 1,3758/1,3640-XM0GQV (1/2 Pos.)</t>
  </si>
  <si>
    <t>USD/JPY-Turbo-Call (Vont.), 03/16, 117,00 - VS38LE</t>
  </si>
  <si>
    <t>Nikkei-WAVE-Call (Dt.Bk.), 03/16, 17.600 - XM7VL9</t>
  </si>
  <si>
    <t>DAX-Put Nov./10.200 (Stillhalter)</t>
  </si>
  <si>
    <t>DAX-Turbo-Call (Vont.), 11/15, 10.570 - VS50VN</t>
  </si>
  <si>
    <t>DAX-WAVE-Ultd.-Call (Dt.Bk.) 10.310 - XM8C5F</t>
  </si>
  <si>
    <t>EUR/AUD-WAVE XXL-Put (Dt.Bk.), 1,5959/1,5800 - XM781N</t>
  </si>
  <si>
    <t>Silber Mini Fut.-Long (Vont.), 14,80/15,07 - VS5H0G</t>
  </si>
  <si>
    <t>BASF Mini Fut.-Long (Vont.), 66,70/69,96 - VS5WS9</t>
  </si>
  <si>
    <t>DAX-Put-OS (Vont.), 11/15  10.800 - VS2WR3</t>
  </si>
  <si>
    <t>DAX-Call Dez./11.500 (Stillhalter)</t>
  </si>
  <si>
    <t>Deutsche Bank-Turbo-Call (Vont.), 03/16, 23,00 - VZ5FN2</t>
  </si>
  <si>
    <r>
      <t>S&amp;P 500 Mini Fut.-Long (BNP), 1990/2011 - PB0C3C,</t>
    </r>
    <r>
      <rPr>
        <b/>
        <sz val="10"/>
        <rFont val="Arial"/>
        <family val="2"/>
      </rPr>
      <t xml:space="preserve"> halbe Pos.</t>
    </r>
  </si>
  <si>
    <t>DAX-Put Dez./10.000 (Stillhalter)</t>
  </si>
  <si>
    <t>DAX-WAVE-Call (Dt.Bk.) 11/15 10.675 - XM8DML</t>
  </si>
  <si>
    <r>
      <t>EUR/USD-WAVE-Put (Dt.Bk), 1,1525 - XM7L5N,</t>
    </r>
    <r>
      <rPr>
        <b/>
        <sz val="10"/>
        <rFont val="Arial"/>
        <family val="2"/>
      </rPr>
      <t xml:space="preserve"> halbe Pos.</t>
    </r>
  </si>
  <si>
    <t>Kupfer Mini Fut.-Long (Vont.), 2,099/2,149 - VZ7S0A</t>
  </si>
  <si>
    <t>DAX-Call Dez./11.400 (Stillhalter)</t>
  </si>
  <si>
    <t>Dt. Bank Turbo-Ultd. Short (Soc. Gen.), 30,43 - SE1SPT</t>
  </si>
  <si>
    <t>USD/CAD-WAVE-Put (Dt.Bk.), 03/16, 1,3600- XM7L17</t>
  </si>
  <si>
    <t>DAX-Turbo-Put (Vont.), 11/15, 11.110 - VS3ZH9</t>
  </si>
  <si>
    <t>DAX-Call Dez./11.600 (Stillhalter)</t>
  </si>
  <si>
    <t>DAX-Put-OS (Vont.), 11/15  11.000 - VS2WR5</t>
  </si>
  <si>
    <t>DAX-Call Dez./11.800 (Stillhalter)</t>
  </si>
  <si>
    <t>DAX-Put-OS (Vont.), 11/15  10.900 - VS2WR4</t>
  </si>
  <si>
    <t>Allianz-Turbo-Call (Vont.), 12/15, 150,00 - VS51LR</t>
  </si>
  <si>
    <t>Gold Mini Fut.-Long (Vont.), 1.077/1.092 - VS3N9N</t>
  </si>
  <si>
    <t>S&amp;P 500-Turbo-Call (Vont.), 03/16, 2010 - VS5W34</t>
  </si>
  <si>
    <t>Merck KGaA-Turbo-Call (Vont.), 03/16, 80,00 - VS525M</t>
  </si>
  <si>
    <t>HSCE-WAVE-XXL-Call (Dt.Bk.) 8568/8980 - DT3WQ4</t>
  </si>
  <si>
    <t>WTI Crude Oil-Sprinter o.e.-Call (Vont.), 37,91 - VZ89BP</t>
  </si>
  <si>
    <t>DAX-Turbo-Call (Vont.), 12/15, 10.610 - VS52EW</t>
  </si>
  <si>
    <t>DAX-Put Nov./10.600 (Stillhalter)</t>
  </si>
  <si>
    <t>DAX-Call-OS (Vont.) 11/15,  11.000 - VS2WHV</t>
  </si>
  <si>
    <t>EUR/AUD-Mini-Fut-Short (Vont.), 1,5912/1,5676- VS5ZCK</t>
  </si>
  <si>
    <t>DAX-Turbo-Put (Vont.), 11/15, 11.090 - VS3ZE4</t>
  </si>
  <si>
    <t>Dt. Bank Turbo-Ultd. Short (Soc. Gen.), 28,03 - SE0SFP</t>
  </si>
  <si>
    <t>AUD/JPY-WAVE-XXL-Call (Dt.Bk.) 83,26/84,05 - XM70RT</t>
  </si>
  <si>
    <t>Merck KGaA-Turbo-Call (Vont.), 03/16, 82,00 - VS525S</t>
  </si>
  <si>
    <t>MDAX-WAVE XXL-Call (Dt.Bk.), 19255/19830 - XM8B8S</t>
  </si>
  <si>
    <t>DAX-Call-OS (Vont.) 12/15,  11.000 - VZ77Y4</t>
  </si>
  <si>
    <t>DAX-Turbo-Call (Vont.), 12/15, 10.380 - VS5ZBP</t>
  </si>
  <si>
    <t>DAX-WAVE XXL-Call (Dt.Bk.), 10252/10460 - XM8D60</t>
  </si>
  <si>
    <t>Gold-Turbo-Put (Vont.), 03/16, 1170 - VS55GC</t>
  </si>
  <si>
    <t>Dt. Bank-Turbo-Put (Vont.), 03/16, 28,00 - VS5FLV</t>
  </si>
  <si>
    <t>DAX-Turbo-Put (Vont.), 12/15, 11.080 - VS3ZE3</t>
  </si>
  <si>
    <t>CAC 40 Turbo-Ultd. Short (Soc. Gen.), 5.117 - SE0KHS</t>
  </si>
  <si>
    <t>Gold -Ultd.-Long (Soc. Gen.), 1.039 - SG90N1</t>
  </si>
  <si>
    <t>Nasdaq 100-WAVE-Call (Dt.Bk.), 03/16, 4400 - XM78TF</t>
  </si>
  <si>
    <t>DAX-Turbo-Call (Vont.), 01/16, 11.500 - VS5E1Y</t>
  </si>
  <si>
    <t>SAP-Turbo-Call (Vont.), 68,85 - SE1S27, halbe Pos.</t>
  </si>
  <si>
    <t>DAX-Put Jan./10.500 (Stillhalter)</t>
  </si>
  <si>
    <t>USD/CAD-WAVE-Put (Dt.Bk.),03/16, 1,3700 - XM7L18</t>
  </si>
  <si>
    <t>DAX-Turbo-Call (Vont.), 12/15, 11.240 - VS6QPX</t>
  </si>
  <si>
    <t>EUR/USD-WAVE-Put (Dt.Bk.), 06/16, 1,0975 - XM8N6C</t>
  </si>
  <si>
    <t>RWE-WAVE-Put (Dt.Bk.), 03/16, 15,80 - XM8V9K</t>
  </si>
  <si>
    <t>DAX-Turbo-Call (Vont.), 12/15, 11.120 - VS6P1B</t>
  </si>
  <si>
    <t>DAX-Put-OS (Vont.), 12/15  11.300 - VS2WF2</t>
  </si>
  <si>
    <t>Dt. Bank-Turbo-Put (Vont.), 03/16, 27,00 - VS6PBC</t>
  </si>
  <si>
    <t>BTP-WAVE-Call (Dt.Bk.), 03/16, 137,00 - XM9F9T</t>
  </si>
  <si>
    <t>TecDAX-WAVE-Call (Dt.Bk.) 06/16 1.600 - XM7LVX</t>
  </si>
  <si>
    <t>TecDAX-WAVE-Call (Dt.Bk.) 03/16 1.620 - XM6V1M</t>
  </si>
  <si>
    <t>Nasdaq 100-WAVE-Call (Dt.Bk.), 06/16, 4440 - XM8D2B</t>
  </si>
  <si>
    <t>Gold-Ultd.-Long (Soc. Gen.), 1.030 - SG90N0</t>
  </si>
  <si>
    <t>DAX-Turbo-Call (Vont.), 01/16, 10.550 - VS50S2</t>
  </si>
  <si>
    <t>MDAX-WAVE-Call (Dt.Bk.), 06/16, 4440 - XM7V0M</t>
  </si>
  <si>
    <t>DAX-Put Dez./10.400 (Stillhalter)</t>
  </si>
  <si>
    <t>EUR/USD-WAVE-Call (Dt.Bk.), 03/16, 1,0425 - XM8F88</t>
  </si>
  <si>
    <t>DAX-Put Jan./10.000 (Stillhalter)</t>
  </si>
  <si>
    <t>DAX-Turbo-Call (Vont.), 12/15, 10.630 - VS6JM7</t>
  </si>
  <si>
    <t>Gold-open end-Turbo.-Long (Soc. Gen.), 1.029/1049 - SE2KHV</t>
  </si>
  <si>
    <t>Dt. Bank-Turbo-Put (Vont.), 03/16, 26,00 - VS6PBA</t>
  </si>
  <si>
    <t>S&amp;P 500 WAVE-Call (Dt.Bk.), 06/16, 2000 - XM78TT</t>
  </si>
  <si>
    <t>EUR/CHF-Turbo-Call (Vont.), 03/16, 1,0500 - VS6EQB</t>
  </si>
  <si>
    <t>AUD/JPY-WAVE-XXL-Call (Dt.Bk.) 85,22/86,05 - XM8VFL</t>
  </si>
  <si>
    <t>Bayer-Turbo-Put (Vont.), 03/16, 124,00 - VS6YJ5</t>
  </si>
  <si>
    <t>Infineon-Turbo-Call (Vont.), 03/16, 12,25 - VS6QNX</t>
  </si>
  <si>
    <t>DAX-Turbo-Ultd.-Long (Soc. Gen.), 10.540 - SE1SNY</t>
  </si>
  <si>
    <t>Silber-open end-Turbo.-Long (Soc. Gen.), 12,93/13,55 - SE18EG</t>
  </si>
  <si>
    <t>DAX-Sprinter open end-Call (Vont.),10.486 - VS5JJ7</t>
  </si>
  <si>
    <t>Newmont Mining Mini Fut.-Long (Vont.), 15,02/15,42-VZ7D39</t>
  </si>
  <si>
    <t>DAX-Put Jan./9.800 (Stillhalter)</t>
  </si>
  <si>
    <t>DAX-Call-OS (Vont.) 1/16,  11.700 - VS4MA9</t>
  </si>
  <si>
    <t>VW Vz.-Turbo-Call (Vont.), 03/16, 118,00 - VS6PQQ</t>
  </si>
  <si>
    <t>DAX-Sprinter open end-Call (Vont.),10.363 - VS5ZJG</t>
  </si>
  <si>
    <t>Münch. Rück Turbo-Ultd. Long (Soc. Gen.), 165,12 - SE17NW</t>
  </si>
  <si>
    <t>EUR/USD-WAVE XXL-Call (Dt.Bk.), 1,0521/1,0620 - XM9JAJ</t>
  </si>
  <si>
    <t>DAX-Sprinter open end-Put (Vont.),10.775 - VS61C7</t>
  </si>
  <si>
    <t>Dt. Telekom-Turbo-Call (Vont.), 03/16, 15,00 - V5XBR</t>
  </si>
  <si>
    <t>DAX-Put Jan./9.500 (Stillhalter)</t>
  </si>
  <si>
    <t>DAX-Call-OS (Vont.) 1/16,  11.400 - VS4MA6</t>
  </si>
  <si>
    <t>Nasdaq 100.Turbo-Ultd. Long (Soc. Gen.), 4444 - SE1SR7</t>
  </si>
  <si>
    <t>Nasdaq 100 Turbo-Ultd. Long (Soc. Gen.), 4444 - SE1SR7</t>
  </si>
  <si>
    <t>Palladium-open end Turbo-Long (Soc. Gen.),439/459- SE0RTV</t>
  </si>
  <si>
    <t>Dt. Telekom-Turbo-Call (Vont.), 03/16, 15,25 - VS5X53</t>
  </si>
  <si>
    <t>S&amp;P 500 WAVE-Call (Dt.Bk.), 06/16, 1950 - XM7Y8W</t>
  </si>
  <si>
    <t>Silber-Sprinter o.e.-Call (Vont.), 13,17 - VZ6RDC</t>
  </si>
  <si>
    <t>AUD/USD open end Turbo-Call (Vont.),  0,7000 - VS467H</t>
  </si>
  <si>
    <t>DAX-Turbo-Call (Vont.), 1/16, 10.320 - VS64C9</t>
  </si>
  <si>
    <t>Dt. Bank-Turbo-Put (Co.Bk..), 06/16, 26,00 - CN8KYZ</t>
  </si>
  <si>
    <t>EUR/JPY-Turbo-Call (Vont.), 06/16, 130,00 - VS6VVJ</t>
  </si>
  <si>
    <t>Nasdaq 100-WAVE-XXL-Call (Dt.Bk.) 4393/4480 - XM9VQP</t>
  </si>
  <si>
    <t>DAX-Call Jan./11.000 (Stillhalter)</t>
  </si>
  <si>
    <t>18.12.15,</t>
  </si>
  <si>
    <t>DAX-Turbo-Put (Vont.), 1/16, 10.840 - VS4V3H</t>
  </si>
  <si>
    <t>DAX-Put-OS (Vont.), 01/16  10.600 - VS4UVJ</t>
  </si>
  <si>
    <t>DAX-Call Jan./11.200 (Stillhalter)</t>
  </si>
  <si>
    <t>BASF-WAVE-Put (Dt.Bk.) 03/16, 75,00 - XM9KW0</t>
  </si>
  <si>
    <t>DAX-Turbo-Put (Vont.), 1/16, 10.890 - VS61GW</t>
  </si>
  <si>
    <t>AUD/USD-WAVE XXL-Call (Dt.Bk.), 0,6947/0,7020 - XM70RS</t>
  </si>
  <si>
    <t xml:space="preserve">Dt. Telekom-Turbo-Call (Vont.), 03/16, 15,00 - VS5XBR </t>
  </si>
  <si>
    <t>Dt.Bank-o. e. Turbo-Short (SG),26,43/25,14 SE2ASR (1/2 Pos.)</t>
  </si>
  <si>
    <t>Durchschn. Gewinn Stillhalter-Optionen 2015</t>
  </si>
  <si>
    <t>Kumulierter Gewinn Stillhalter-Optionen 2015</t>
  </si>
  <si>
    <t>HAACK-DAILY Engagements 2015 in Stillhalter-Positionen</t>
  </si>
  <si>
    <t>Stillhalter-Engagements 2015</t>
  </si>
  <si>
    <t>Gold-open end Turbo-Long (Soc. Gen.), 1000/1019- SG95TL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</si>
</sst>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_ ;[Red]\-0.00\ "/>
    <numFmt numFmtId="166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165" fontId="2" fillId="0" borderId="8" xfId="0" applyNumberFormat="1" applyFont="1" applyBorder="1"/>
    <xf numFmtId="166" fontId="2" fillId="0" borderId="8" xfId="0" applyNumberFormat="1" applyFont="1" applyBorder="1"/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9" fillId="0" borderId="0" xfId="0" applyFont="1" applyBorder="1"/>
    <xf numFmtId="166" fontId="9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0" fontId="9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4" fillId="0" borderId="8" xfId="1" applyNumberFormat="1" applyFont="1" applyBorder="1"/>
    <xf numFmtId="2" fontId="4" fillId="0" borderId="11" xfId="1" applyNumberFormat="1" applyFont="1" applyBorder="1"/>
    <xf numFmtId="2" fontId="4" fillId="0" borderId="0" xfId="0" applyNumberFormat="1" applyFont="1" applyFill="1" applyBorder="1" applyAlignment="1">
      <alignment horizontal="left"/>
    </xf>
    <xf numFmtId="9" fontId="4" fillId="0" borderId="0" xfId="0" applyNumberFormat="1" applyFont="1" applyFill="1" applyBorder="1" applyAlignment="1">
      <alignment horizontal="left"/>
    </xf>
    <xf numFmtId="0" fontId="0" fillId="2" borderId="9" xfId="0" applyFont="1" applyFill="1" applyBorder="1"/>
    <xf numFmtId="0" fontId="12" fillId="2" borderId="10" xfId="0" applyFont="1" applyFill="1" applyBorder="1"/>
    <xf numFmtId="0" fontId="0" fillId="2" borderId="10" xfId="0" applyFont="1" applyFill="1" applyBorder="1"/>
    <xf numFmtId="0" fontId="9" fillId="2" borderId="10" xfId="0" applyFont="1" applyFill="1" applyBorder="1" applyAlignment="1">
      <alignment horizontal="right"/>
    </xf>
    <xf numFmtId="2" fontId="10" fillId="2" borderId="10" xfId="0" applyNumberFormat="1" applyFont="1" applyFill="1" applyBorder="1" applyAlignment="1">
      <alignment horizontal="right"/>
    </xf>
    <xf numFmtId="9" fontId="11" fillId="2" borderId="10" xfId="0" applyNumberFormat="1" applyFont="1" applyFill="1" applyBorder="1" applyAlignment="1"/>
    <xf numFmtId="10" fontId="10" fillId="2" borderId="11" xfId="0" applyNumberFormat="1" applyFont="1" applyFill="1" applyBorder="1"/>
    <xf numFmtId="0" fontId="13" fillId="0" borderId="0" xfId="0" applyFont="1"/>
    <xf numFmtId="2" fontId="4" fillId="0" borderId="0" xfId="0" applyNumberFormat="1" applyFont="1" applyBorder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Fill="1" applyBorder="1" applyAlignment="1"/>
    <xf numFmtId="166" fontId="2" fillId="0" borderId="14" xfId="0" applyNumberFormat="1" applyFont="1" applyBorder="1"/>
    <xf numFmtId="16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2" fontId="2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center"/>
    </xf>
    <xf numFmtId="2" fontId="2" fillId="0" borderId="16" xfId="0" applyNumberFormat="1" applyFont="1" applyBorder="1"/>
    <xf numFmtId="9" fontId="2" fillId="0" borderId="16" xfId="0" applyNumberFormat="1" applyFont="1" applyFill="1" applyBorder="1" applyAlignment="1"/>
    <xf numFmtId="166" fontId="2" fillId="0" borderId="17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3"/>
  <sheetViews>
    <sheetView tabSelected="1" topLeftCell="A627" zoomScaleNormal="100" workbookViewId="0">
      <selection activeCell="D653" sqref="D653"/>
    </sheetView>
  </sheetViews>
  <sheetFormatPr baseColWidth="10" defaultColWidth="11.42578125" defaultRowHeight="15" x14ac:dyDescent="0.25"/>
  <cols>
    <col min="1" max="1" width="7" style="49" customWidth="1"/>
    <col min="2" max="2" width="12.5703125" style="49" customWidth="1"/>
    <col min="3" max="3" width="55.5703125" style="49" customWidth="1"/>
    <col min="4" max="7" width="11.42578125" style="49"/>
    <col min="8" max="8" width="12.85546875" style="49" customWidth="1"/>
    <col min="9" max="9" width="14" style="49" customWidth="1"/>
    <col min="10" max="16384" width="11.42578125" style="49"/>
  </cols>
  <sheetData>
    <row r="1" spans="2:9" ht="21" customHeight="1" thickBot="1" x14ac:dyDescent="0.3"/>
    <row r="2" spans="2:9" ht="33" customHeight="1" thickBot="1" x14ac:dyDescent="0.3">
      <c r="B2" s="1"/>
      <c r="C2" s="45" t="s">
        <v>33</v>
      </c>
      <c r="D2" s="2"/>
      <c r="E2" s="2"/>
      <c r="F2" s="3"/>
      <c r="G2" s="2"/>
      <c r="H2" s="2"/>
      <c r="I2" s="4"/>
    </row>
    <row r="3" spans="2:9" x14ac:dyDescent="0.25">
      <c r="B3" s="5"/>
      <c r="C3" s="43" t="s">
        <v>1</v>
      </c>
      <c r="D3" s="67" t="s">
        <v>1</v>
      </c>
      <c r="E3" s="6"/>
      <c r="F3" s="7"/>
      <c r="G3" s="8"/>
      <c r="H3" s="8"/>
      <c r="I3" s="9"/>
    </row>
    <row r="4" spans="2:9" x14ac:dyDescent="0.25">
      <c r="B4" s="10"/>
      <c r="C4" s="13" t="s">
        <v>23</v>
      </c>
      <c r="D4" s="44"/>
      <c r="E4" s="44"/>
      <c r="F4" s="12"/>
      <c r="G4" s="13"/>
      <c r="H4" s="13"/>
      <c r="I4" s="14"/>
    </row>
    <row r="5" spans="2:9" ht="15.75" thickBot="1" x14ac:dyDescent="0.3">
      <c r="B5" s="10"/>
      <c r="C5" s="29"/>
      <c r="D5" s="44"/>
      <c r="E5" s="44"/>
      <c r="F5" s="12"/>
      <c r="G5" s="13"/>
      <c r="H5" s="62" t="s">
        <v>1</v>
      </c>
      <c r="I5" s="70" t="s">
        <v>1</v>
      </c>
    </row>
    <row r="6" spans="2:9" ht="36" customHeight="1" thickBot="1" x14ac:dyDescent="0.3">
      <c r="B6" s="1"/>
      <c r="C6" s="46" t="s">
        <v>34</v>
      </c>
      <c r="D6" s="2"/>
      <c r="E6" s="2"/>
      <c r="F6" s="3"/>
      <c r="G6" s="2"/>
      <c r="H6" s="2"/>
      <c r="I6" s="4"/>
    </row>
    <row r="7" spans="2:9" x14ac:dyDescent="0.25">
      <c r="B7" s="5"/>
      <c r="C7" s="50"/>
      <c r="D7" s="6"/>
      <c r="E7" s="6"/>
      <c r="F7" s="7"/>
      <c r="G7" s="8"/>
      <c r="H7" s="8"/>
      <c r="I7" s="9"/>
    </row>
    <row r="8" spans="2:9" x14ac:dyDescent="0.25">
      <c r="B8" s="10"/>
      <c r="C8" s="61" t="s">
        <v>12</v>
      </c>
      <c r="D8" s="13"/>
      <c r="E8" s="13"/>
      <c r="F8" s="23"/>
      <c r="G8" s="11"/>
      <c r="H8" s="24"/>
      <c r="I8" s="14"/>
    </row>
    <row r="9" spans="2:9" x14ac:dyDescent="0.25">
      <c r="B9" s="52" t="s">
        <v>2</v>
      </c>
      <c r="C9" s="53" t="s">
        <v>3</v>
      </c>
      <c r="D9" s="53" t="s">
        <v>2</v>
      </c>
      <c r="E9" s="53" t="s">
        <v>13</v>
      </c>
      <c r="F9" s="54" t="s">
        <v>4</v>
      </c>
      <c r="G9" s="53" t="s">
        <v>4</v>
      </c>
      <c r="H9" s="53" t="s">
        <v>5</v>
      </c>
      <c r="I9" s="55" t="s">
        <v>5</v>
      </c>
    </row>
    <row r="10" spans="2:9" x14ac:dyDescent="0.25">
      <c r="B10" s="52" t="s">
        <v>6</v>
      </c>
      <c r="C10" s="56"/>
      <c r="D10" s="53" t="s">
        <v>7</v>
      </c>
      <c r="E10" s="53" t="s">
        <v>14</v>
      </c>
      <c r="F10" s="54" t="s">
        <v>6</v>
      </c>
      <c r="G10" s="53" t="s">
        <v>8</v>
      </c>
      <c r="H10" s="53" t="s">
        <v>10</v>
      </c>
      <c r="I10" s="55" t="s">
        <v>15</v>
      </c>
    </row>
    <row r="11" spans="2:9" x14ac:dyDescent="0.25">
      <c r="B11" s="52"/>
      <c r="C11" s="53" t="s">
        <v>22</v>
      </c>
      <c r="D11" s="53"/>
      <c r="E11" s="53"/>
      <c r="F11" s="54"/>
      <c r="G11" s="53"/>
      <c r="H11" s="53"/>
      <c r="I11" s="55"/>
    </row>
    <row r="12" spans="2:9" x14ac:dyDescent="0.25">
      <c r="B12" s="52"/>
      <c r="C12" s="53"/>
      <c r="D12" s="53"/>
      <c r="E12" s="53"/>
      <c r="F12" s="54"/>
      <c r="G12" s="53"/>
      <c r="H12" s="53"/>
      <c r="I12" s="55"/>
    </row>
    <row r="13" spans="2:9" x14ac:dyDescent="0.25">
      <c r="B13" s="10">
        <v>42009</v>
      </c>
      <c r="C13" s="13" t="s">
        <v>46</v>
      </c>
      <c r="D13" s="16">
        <v>1.92</v>
      </c>
      <c r="E13" s="16">
        <v>1.22</v>
      </c>
      <c r="F13" s="12">
        <v>42009</v>
      </c>
      <c r="G13" s="19">
        <v>2.5299999999999998</v>
      </c>
      <c r="H13" s="18">
        <f t="shared" ref="H13:H19" si="0">(G13/D13-1)</f>
        <v>0.31770833333333326</v>
      </c>
      <c r="I13" s="66">
        <f t="shared" ref="I13:I19" si="1">(G13-D13)/(D13-E13)</f>
        <v>0.87142857142857133</v>
      </c>
    </row>
    <row r="14" spans="2:9" x14ac:dyDescent="0.25">
      <c r="B14" s="10">
        <v>42010</v>
      </c>
      <c r="C14" s="13" t="s">
        <v>48</v>
      </c>
      <c r="D14" s="16">
        <v>1.94</v>
      </c>
      <c r="E14" s="16">
        <v>1.23</v>
      </c>
      <c r="F14" s="12">
        <v>42010</v>
      </c>
      <c r="G14" s="19">
        <v>1.23</v>
      </c>
      <c r="H14" s="18">
        <f t="shared" si="0"/>
        <v>-0.365979381443299</v>
      </c>
      <c r="I14" s="66">
        <f t="shared" si="1"/>
        <v>-1</v>
      </c>
    </row>
    <row r="15" spans="2:9" x14ac:dyDescent="0.25">
      <c r="B15" s="10">
        <v>42010</v>
      </c>
      <c r="C15" s="13" t="s">
        <v>52</v>
      </c>
      <c r="D15" s="16">
        <v>2.13</v>
      </c>
      <c r="E15" s="16">
        <v>1.45</v>
      </c>
      <c r="F15" s="12">
        <v>42010</v>
      </c>
      <c r="G15" s="19">
        <v>1.45</v>
      </c>
      <c r="H15" s="18">
        <f t="shared" si="0"/>
        <v>-0.31924882629107976</v>
      </c>
      <c r="I15" s="66">
        <f t="shared" si="1"/>
        <v>-1</v>
      </c>
    </row>
    <row r="16" spans="2:9" x14ac:dyDescent="0.25">
      <c r="B16" s="10">
        <v>42012</v>
      </c>
      <c r="C16" s="13" t="s">
        <v>54</v>
      </c>
      <c r="D16" s="16">
        <v>2.15</v>
      </c>
      <c r="E16" s="16">
        <v>1.46</v>
      </c>
      <c r="F16" s="12">
        <v>42012</v>
      </c>
      <c r="G16" s="19">
        <v>3.25</v>
      </c>
      <c r="H16" s="18">
        <f t="shared" si="0"/>
        <v>0.51162790697674421</v>
      </c>
      <c r="I16" s="66">
        <f t="shared" si="1"/>
        <v>1.5942028985507248</v>
      </c>
    </row>
    <row r="17" spans="2:9" x14ac:dyDescent="0.25">
      <c r="B17" s="10">
        <v>42013</v>
      </c>
      <c r="C17" s="13" t="s">
        <v>59</v>
      </c>
      <c r="D17" s="16">
        <v>2.1</v>
      </c>
      <c r="E17" s="16">
        <v>1.4</v>
      </c>
      <c r="F17" s="12">
        <v>42013</v>
      </c>
      <c r="G17" s="19">
        <v>1.4</v>
      </c>
      <c r="H17" s="18">
        <f t="shared" si="0"/>
        <v>-0.33333333333333337</v>
      </c>
      <c r="I17" s="66">
        <f t="shared" si="1"/>
        <v>-1</v>
      </c>
    </row>
    <row r="18" spans="2:9" x14ac:dyDescent="0.25">
      <c r="B18" s="10">
        <v>42013</v>
      </c>
      <c r="C18" s="13" t="s">
        <v>63</v>
      </c>
      <c r="D18" s="16">
        <v>2.0499999999999998</v>
      </c>
      <c r="E18" s="16">
        <v>1.41</v>
      </c>
      <c r="F18" s="12">
        <v>42013</v>
      </c>
      <c r="G18" s="19">
        <v>1.41</v>
      </c>
      <c r="H18" s="18">
        <f t="shared" si="0"/>
        <v>-0.31219512195121946</v>
      </c>
      <c r="I18" s="66">
        <f t="shared" si="1"/>
        <v>-1</v>
      </c>
    </row>
    <row r="19" spans="2:9" x14ac:dyDescent="0.25">
      <c r="B19" s="10">
        <v>42017</v>
      </c>
      <c r="C19" s="13" t="s">
        <v>66</v>
      </c>
      <c r="D19" s="16">
        <v>2.23</v>
      </c>
      <c r="E19" s="16">
        <v>1.28</v>
      </c>
      <c r="F19" s="12">
        <v>42017</v>
      </c>
      <c r="G19" s="19">
        <v>3.9</v>
      </c>
      <c r="H19" s="18">
        <f t="shared" si="0"/>
        <v>0.74887892376681608</v>
      </c>
      <c r="I19" s="66">
        <f t="shared" si="1"/>
        <v>1.7578947368421052</v>
      </c>
    </row>
    <row r="20" spans="2:9" x14ac:dyDescent="0.25">
      <c r="B20" s="10">
        <v>42017</v>
      </c>
      <c r="C20" s="13" t="s">
        <v>69</v>
      </c>
      <c r="D20" s="16">
        <v>3.07</v>
      </c>
      <c r="E20" s="16">
        <v>2.36</v>
      </c>
      <c r="F20" s="12">
        <v>42017</v>
      </c>
      <c r="G20" s="19">
        <v>2.36</v>
      </c>
      <c r="H20" s="18">
        <f t="shared" ref="H20:H31" si="2">(G20/D20-1)</f>
        <v>-0.23127035830618892</v>
      </c>
      <c r="I20" s="66">
        <f t="shared" ref="I20:I31" si="3">(G20-D20)/(D20-E20)</f>
        <v>-1</v>
      </c>
    </row>
    <row r="21" spans="2:9" x14ac:dyDescent="0.25">
      <c r="B21" s="10">
        <v>42018</v>
      </c>
      <c r="C21" s="13" t="s">
        <v>72</v>
      </c>
      <c r="D21" s="16">
        <v>2.0299999999999998</v>
      </c>
      <c r="E21" s="16">
        <v>1.35</v>
      </c>
      <c r="F21" s="12">
        <v>42018</v>
      </c>
      <c r="G21" s="19">
        <v>1.35</v>
      </c>
      <c r="H21" s="18">
        <f t="shared" si="2"/>
        <v>-0.334975369458128</v>
      </c>
      <c r="I21" s="66">
        <f t="shared" si="3"/>
        <v>-1</v>
      </c>
    </row>
    <row r="22" spans="2:9" x14ac:dyDescent="0.25">
      <c r="B22" s="10">
        <v>42019</v>
      </c>
      <c r="C22" s="13" t="s">
        <v>73</v>
      </c>
      <c r="D22" s="16">
        <v>1.99</v>
      </c>
      <c r="E22" s="16">
        <v>1.29</v>
      </c>
      <c r="F22" s="12">
        <v>42019</v>
      </c>
      <c r="G22" s="19">
        <v>1.29</v>
      </c>
      <c r="H22" s="18">
        <f t="shared" si="2"/>
        <v>-0.35175879396984921</v>
      </c>
      <c r="I22" s="66">
        <f t="shared" si="3"/>
        <v>-1</v>
      </c>
    </row>
    <row r="23" spans="2:9" x14ac:dyDescent="0.25">
      <c r="B23" s="10">
        <v>42019</v>
      </c>
      <c r="C23" s="13" t="s">
        <v>75</v>
      </c>
      <c r="D23" s="16">
        <v>1.78</v>
      </c>
      <c r="E23" s="16">
        <v>0.95</v>
      </c>
      <c r="F23" s="12">
        <v>42020</v>
      </c>
      <c r="G23" s="19">
        <v>4.12</v>
      </c>
      <c r="H23" s="18">
        <f t="shared" si="2"/>
        <v>1.3146067415730336</v>
      </c>
      <c r="I23" s="66">
        <f t="shared" si="3"/>
        <v>2.8192771084337345</v>
      </c>
    </row>
    <row r="24" spans="2:9" x14ac:dyDescent="0.25">
      <c r="B24" s="10">
        <v>42023</v>
      </c>
      <c r="C24" s="13" t="s">
        <v>80</v>
      </c>
      <c r="D24" s="16">
        <v>2.75</v>
      </c>
      <c r="E24" s="16">
        <v>2.0299999999999998</v>
      </c>
      <c r="F24" s="12">
        <v>42024</v>
      </c>
      <c r="G24" s="19">
        <v>3.56</v>
      </c>
      <c r="H24" s="18">
        <f t="shared" si="2"/>
        <v>0.29454545454545467</v>
      </c>
      <c r="I24" s="66">
        <f t="shared" si="3"/>
        <v>1.1249999999999998</v>
      </c>
    </row>
    <row r="25" spans="2:9" x14ac:dyDescent="0.25">
      <c r="B25" s="10">
        <v>42024</v>
      </c>
      <c r="C25" s="13" t="s">
        <v>85</v>
      </c>
      <c r="D25" s="16">
        <v>1.74</v>
      </c>
      <c r="E25" s="16">
        <v>0.99</v>
      </c>
      <c r="F25" s="12">
        <v>42025</v>
      </c>
      <c r="G25" s="19">
        <v>1.84</v>
      </c>
      <c r="H25" s="18">
        <f t="shared" si="2"/>
        <v>5.7471264367816133E-2</v>
      </c>
      <c r="I25" s="66">
        <f t="shared" si="3"/>
        <v>0.13333333333333344</v>
      </c>
    </row>
    <row r="26" spans="2:9" x14ac:dyDescent="0.25">
      <c r="B26" s="10">
        <v>42026</v>
      </c>
      <c r="C26" s="13" t="s">
        <v>89</v>
      </c>
      <c r="D26" s="16">
        <v>1.64</v>
      </c>
      <c r="E26" s="16">
        <v>0.73</v>
      </c>
      <c r="F26" s="12">
        <v>42026</v>
      </c>
      <c r="G26" s="19">
        <v>2.0499999999999998</v>
      </c>
      <c r="H26" s="18">
        <f t="shared" si="2"/>
        <v>0.25</v>
      </c>
      <c r="I26" s="66">
        <f t="shared" si="3"/>
        <v>0.4505494505494505</v>
      </c>
    </row>
    <row r="27" spans="2:9" x14ac:dyDescent="0.25">
      <c r="B27" s="10">
        <v>42030</v>
      </c>
      <c r="C27" s="13" t="s">
        <v>91</v>
      </c>
      <c r="D27" s="16">
        <v>2.78</v>
      </c>
      <c r="E27" s="16">
        <v>1.95</v>
      </c>
      <c r="F27" s="12">
        <v>42030</v>
      </c>
      <c r="G27" s="19">
        <v>4.2300000000000004</v>
      </c>
      <c r="H27" s="18">
        <f t="shared" si="2"/>
        <v>0.52158273381294995</v>
      </c>
      <c r="I27" s="66">
        <f t="shared" si="3"/>
        <v>1.74698795180723</v>
      </c>
    </row>
    <row r="28" spans="2:9" x14ac:dyDescent="0.25">
      <c r="B28" s="10">
        <v>42031</v>
      </c>
      <c r="C28" s="13" t="s">
        <v>97</v>
      </c>
      <c r="D28" s="16">
        <v>2.0499999999999998</v>
      </c>
      <c r="E28" s="16">
        <v>1.19</v>
      </c>
      <c r="F28" s="12">
        <v>42031</v>
      </c>
      <c r="G28" s="19">
        <v>1.19</v>
      </c>
      <c r="H28" s="18">
        <f t="shared" si="2"/>
        <v>-0.41951219512195115</v>
      </c>
      <c r="I28" s="66">
        <f t="shared" si="3"/>
        <v>-1</v>
      </c>
    </row>
    <row r="29" spans="2:9" x14ac:dyDescent="0.25">
      <c r="B29" s="10">
        <v>42031</v>
      </c>
      <c r="C29" s="13" t="s">
        <v>98</v>
      </c>
      <c r="D29" s="16">
        <v>2.0099999999999998</v>
      </c>
      <c r="E29" s="16">
        <v>1.25</v>
      </c>
      <c r="F29" s="12">
        <v>42032</v>
      </c>
      <c r="G29" s="19">
        <v>2.65</v>
      </c>
      <c r="H29" s="18">
        <f t="shared" si="2"/>
        <v>0.31840796019900508</v>
      </c>
      <c r="I29" s="66">
        <f t="shared" si="3"/>
        <v>0.84210526315789513</v>
      </c>
    </row>
    <row r="30" spans="2:9" x14ac:dyDescent="0.25">
      <c r="B30" s="10">
        <v>42032</v>
      </c>
      <c r="C30" s="13" t="s">
        <v>101</v>
      </c>
      <c r="D30" s="16">
        <v>2.65</v>
      </c>
      <c r="E30" s="16">
        <v>1.85</v>
      </c>
      <c r="F30" s="12">
        <v>42033</v>
      </c>
      <c r="G30" s="19">
        <v>2.72</v>
      </c>
      <c r="H30" s="18">
        <f t="shared" si="2"/>
        <v>2.6415094339622858E-2</v>
      </c>
      <c r="I30" s="66">
        <f t="shared" si="3"/>
        <v>8.7500000000000369E-2</v>
      </c>
    </row>
    <row r="31" spans="2:9" x14ac:dyDescent="0.25">
      <c r="B31" s="10">
        <v>42033</v>
      </c>
      <c r="C31" s="13" t="s">
        <v>102</v>
      </c>
      <c r="D31" s="16">
        <v>2.2000000000000002</v>
      </c>
      <c r="E31" s="16">
        <v>1.55</v>
      </c>
      <c r="F31" s="12">
        <v>42034</v>
      </c>
      <c r="G31" s="19">
        <v>3.26</v>
      </c>
      <c r="H31" s="18">
        <f t="shared" si="2"/>
        <v>0.4818181818181817</v>
      </c>
      <c r="I31" s="66">
        <f t="shared" si="3"/>
        <v>1.6307692307692299</v>
      </c>
    </row>
    <row r="32" spans="2:9" x14ac:dyDescent="0.25">
      <c r="B32" s="10">
        <v>42034</v>
      </c>
      <c r="C32" s="13" t="s">
        <v>106</v>
      </c>
      <c r="D32" s="16">
        <v>2.42</v>
      </c>
      <c r="E32" s="16">
        <v>1.76</v>
      </c>
      <c r="F32" s="12">
        <v>42034</v>
      </c>
      <c r="G32" s="19">
        <v>1.76</v>
      </c>
      <c r="H32" s="18">
        <f t="shared" ref="H32:H39" si="4">(G32/D32-1)</f>
        <v>-0.27272727272727271</v>
      </c>
      <c r="I32" s="66">
        <f t="shared" ref="I32:I39" si="5">(G32-D32)/(D32-E32)</f>
        <v>-1</v>
      </c>
    </row>
    <row r="33" spans="2:9" x14ac:dyDescent="0.25">
      <c r="B33" s="10">
        <v>42037</v>
      </c>
      <c r="C33" s="13" t="s">
        <v>107</v>
      </c>
      <c r="D33" s="16">
        <v>1.71</v>
      </c>
      <c r="E33" s="16">
        <v>0.91</v>
      </c>
      <c r="F33" s="12">
        <v>42037</v>
      </c>
      <c r="G33" s="19">
        <v>0.91</v>
      </c>
      <c r="H33" s="18">
        <f t="shared" si="4"/>
        <v>-0.46783625730994149</v>
      </c>
      <c r="I33" s="66">
        <f t="shared" si="5"/>
        <v>-1</v>
      </c>
    </row>
    <row r="34" spans="2:9" x14ac:dyDescent="0.25">
      <c r="B34" s="10">
        <v>42037</v>
      </c>
      <c r="C34" s="13" t="s">
        <v>111</v>
      </c>
      <c r="D34" s="16">
        <v>1.95</v>
      </c>
      <c r="E34" s="16">
        <v>1.24</v>
      </c>
      <c r="F34" s="12">
        <v>42037</v>
      </c>
      <c r="G34" s="19">
        <v>1.74</v>
      </c>
      <c r="H34" s="18">
        <f t="shared" si="4"/>
        <v>-0.10769230769230764</v>
      </c>
      <c r="I34" s="66">
        <f t="shared" si="5"/>
        <v>-0.29577464788732388</v>
      </c>
    </row>
    <row r="35" spans="2:9" x14ac:dyDescent="0.25">
      <c r="B35" s="10">
        <v>42038</v>
      </c>
      <c r="C35" s="13" t="s">
        <v>114</v>
      </c>
      <c r="D35" s="16">
        <v>1.6</v>
      </c>
      <c r="E35" s="16">
        <v>0.92</v>
      </c>
      <c r="F35" s="12">
        <v>42038</v>
      </c>
      <c r="G35" s="19">
        <v>0.92</v>
      </c>
      <c r="H35" s="18">
        <f t="shared" si="4"/>
        <v>-0.42500000000000004</v>
      </c>
      <c r="I35" s="66">
        <f t="shared" si="5"/>
        <v>-1</v>
      </c>
    </row>
    <row r="36" spans="2:9" x14ac:dyDescent="0.25">
      <c r="B36" s="10">
        <v>42038</v>
      </c>
      <c r="C36" s="13" t="s">
        <v>115</v>
      </c>
      <c r="D36" s="16">
        <v>1.74</v>
      </c>
      <c r="E36" s="16">
        <v>1.06</v>
      </c>
      <c r="F36" s="12">
        <v>42039</v>
      </c>
      <c r="G36" s="19">
        <v>2.41</v>
      </c>
      <c r="H36" s="18">
        <f t="shared" si="4"/>
        <v>0.38505747126436796</v>
      </c>
      <c r="I36" s="66">
        <f t="shared" si="5"/>
        <v>0.9852941176470591</v>
      </c>
    </row>
    <row r="37" spans="2:9" x14ac:dyDescent="0.25">
      <c r="B37" s="10">
        <v>42040</v>
      </c>
      <c r="C37" s="13" t="s">
        <v>119</v>
      </c>
      <c r="D37" s="16">
        <v>1.85</v>
      </c>
      <c r="E37" s="16">
        <v>1.1299999999999999</v>
      </c>
      <c r="F37" s="12">
        <v>42040</v>
      </c>
      <c r="G37" s="19">
        <v>1.63</v>
      </c>
      <c r="H37" s="18">
        <f t="shared" si="4"/>
        <v>-0.11891891891891904</v>
      </c>
      <c r="I37" s="66">
        <f t="shared" si="5"/>
        <v>-0.30555555555555575</v>
      </c>
    </row>
    <row r="38" spans="2:9" x14ac:dyDescent="0.25">
      <c r="B38" s="10">
        <v>42040</v>
      </c>
      <c r="C38" s="13" t="s">
        <v>122</v>
      </c>
      <c r="D38" s="16">
        <v>1.56</v>
      </c>
      <c r="E38" s="16">
        <v>0.86</v>
      </c>
      <c r="F38" s="12">
        <v>42041</v>
      </c>
      <c r="G38" s="19">
        <v>1.47</v>
      </c>
      <c r="H38" s="18">
        <f t="shared" si="4"/>
        <v>-5.7692307692307709E-2</v>
      </c>
      <c r="I38" s="66">
        <f t="shared" si="5"/>
        <v>-0.12857142857142867</v>
      </c>
    </row>
    <row r="39" spans="2:9" x14ac:dyDescent="0.25">
      <c r="B39" s="10">
        <v>42044</v>
      </c>
      <c r="C39" s="13" t="s">
        <v>125</v>
      </c>
      <c r="D39" s="16">
        <v>1.92</v>
      </c>
      <c r="E39" s="16">
        <v>1.1399999999999999</v>
      </c>
      <c r="F39" s="12">
        <v>42045</v>
      </c>
      <c r="G39" s="19">
        <v>2.13</v>
      </c>
      <c r="H39" s="18">
        <f t="shared" si="4"/>
        <v>0.109375</v>
      </c>
      <c r="I39" s="66">
        <f t="shared" si="5"/>
        <v>0.26923076923076916</v>
      </c>
    </row>
    <row r="40" spans="2:9" x14ac:dyDescent="0.25">
      <c r="B40" s="10">
        <v>42045</v>
      </c>
      <c r="C40" s="13" t="s">
        <v>127</v>
      </c>
      <c r="D40" s="16">
        <v>2.23</v>
      </c>
      <c r="E40" s="16">
        <v>1.46</v>
      </c>
      <c r="F40" s="12">
        <v>42045</v>
      </c>
      <c r="G40" s="19">
        <v>2.06</v>
      </c>
      <c r="H40" s="18">
        <f t="shared" ref="H40:H77" si="6">(G40/D40-1)</f>
        <v>-7.623318385650224E-2</v>
      </c>
      <c r="I40" s="66">
        <f t="shared" ref="I40:I77" si="7">(G40-D40)/(D40-E40)</f>
        <v>-0.22077922077922069</v>
      </c>
    </row>
    <row r="41" spans="2:9" x14ac:dyDescent="0.25">
      <c r="B41" s="10">
        <v>42046</v>
      </c>
      <c r="C41" s="13" t="s">
        <v>128</v>
      </c>
      <c r="D41" s="16">
        <v>2.04</v>
      </c>
      <c r="E41" s="16">
        <v>1.36</v>
      </c>
      <c r="F41" s="12">
        <v>42046</v>
      </c>
      <c r="G41" s="19">
        <v>1.36</v>
      </c>
      <c r="H41" s="18">
        <f t="shared" si="6"/>
        <v>-0.33333333333333326</v>
      </c>
      <c r="I41" s="66">
        <f t="shared" si="7"/>
        <v>-1</v>
      </c>
    </row>
    <row r="42" spans="2:9" x14ac:dyDescent="0.25">
      <c r="B42" s="10">
        <v>42052</v>
      </c>
      <c r="C42" s="13" t="s">
        <v>137</v>
      </c>
      <c r="D42" s="16">
        <v>1.74</v>
      </c>
      <c r="E42" s="16">
        <v>0.96</v>
      </c>
      <c r="F42" s="12">
        <v>42052</v>
      </c>
      <c r="G42" s="19">
        <v>2.8</v>
      </c>
      <c r="H42" s="18">
        <f t="shared" si="6"/>
        <v>0.60919540229885039</v>
      </c>
      <c r="I42" s="66">
        <f t="shared" si="7"/>
        <v>1.3589743589743588</v>
      </c>
    </row>
    <row r="43" spans="2:9" x14ac:dyDescent="0.25">
      <c r="B43" s="10">
        <v>42052</v>
      </c>
      <c r="C43" s="13" t="s">
        <v>139</v>
      </c>
      <c r="D43" s="16">
        <v>1.84</v>
      </c>
      <c r="E43" s="16">
        <v>1.0900000000000001</v>
      </c>
      <c r="F43" s="12">
        <v>42053</v>
      </c>
      <c r="G43" s="19">
        <v>2.38</v>
      </c>
      <c r="H43" s="18">
        <f t="shared" si="6"/>
        <v>0.29347826086956519</v>
      </c>
      <c r="I43" s="66">
        <f t="shared" si="7"/>
        <v>0.71999999999999975</v>
      </c>
    </row>
    <row r="44" spans="2:9" x14ac:dyDescent="0.25">
      <c r="B44" s="10">
        <v>42054</v>
      </c>
      <c r="C44" s="13" t="s">
        <v>143</v>
      </c>
      <c r="D44" s="16">
        <v>1.95</v>
      </c>
      <c r="E44" s="16">
        <v>1.21</v>
      </c>
      <c r="F44" s="12">
        <v>42055</v>
      </c>
      <c r="G44" s="19">
        <v>2.1800000000000002</v>
      </c>
      <c r="H44" s="18">
        <f t="shared" si="6"/>
        <v>0.11794871794871797</v>
      </c>
      <c r="I44" s="66">
        <f t="shared" si="7"/>
        <v>0.31081081081081108</v>
      </c>
    </row>
    <row r="45" spans="2:9" x14ac:dyDescent="0.25">
      <c r="B45" s="10">
        <v>42055</v>
      </c>
      <c r="C45" s="13" t="s">
        <v>144</v>
      </c>
      <c r="D45" s="16">
        <v>2.79</v>
      </c>
      <c r="E45" s="16">
        <v>2</v>
      </c>
      <c r="F45" s="12">
        <v>42055</v>
      </c>
      <c r="G45" s="19">
        <v>3.28</v>
      </c>
      <c r="H45" s="18">
        <f t="shared" si="6"/>
        <v>0.17562724014336917</v>
      </c>
      <c r="I45" s="66">
        <f t="shared" si="7"/>
        <v>0.62025316455696167</v>
      </c>
    </row>
    <row r="46" spans="2:9" x14ac:dyDescent="0.25">
      <c r="B46" s="10">
        <v>42058</v>
      </c>
      <c r="C46" s="13" t="s">
        <v>146</v>
      </c>
      <c r="D46" s="16">
        <v>1.94</v>
      </c>
      <c r="E46" s="16">
        <v>1.25</v>
      </c>
      <c r="F46" s="12">
        <v>42059</v>
      </c>
      <c r="G46" s="19">
        <v>2.2000000000000002</v>
      </c>
      <c r="H46" s="18">
        <f t="shared" si="6"/>
        <v>0.13402061855670122</v>
      </c>
      <c r="I46" s="66">
        <f t="shared" si="7"/>
        <v>0.37681159420289889</v>
      </c>
    </row>
    <row r="47" spans="2:9" x14ac:dyDescent="0.25">
      <c r="B47" s="10">
        <v>42060</v>
      </c>
      <c r="C47" s="13" t="s">
        <v>150</v>
      </c>
      <c r="D47" s="16">
        <v>1.73</v>
      </c>
      <c r="E47" s="16">
        <v>1.03</v>
      </c>
      <c r="F47" s="12">
        <v>42061</v>
      </c>
      <c r="G47" s="19">
        <v>1.32</v>
      </c>
      <c r="H47" s="18">
        <f t="shared" si="6"/>
        <v>-0.23699421965317913</v>
      </c>
      <c r="I47" s="66">
        <f t="shared" si="7"/>
        <v>-0.58571428571428563</v>
      </c>
    </row>
    <row r="48" spans="2:9" x14ac:dyDescent="0.25">
      <c r="B48" s="10">
        <v>42066</v>
      </c>
      <c r="C48" s="13" t="s">
        <v>155</v>
      </c>
      <c r="D48" s="16">
        <v>2.04</v>
      </c>
      <c r="E48" s="16">
        <v>1.31</v>
      </c>
      <c r="F48" s="12">
        <v>42066</v>
      </c>
      <c r="G48" s="19">
        <v>3.1</v>
      </c>
      <c r="H48" s="18">
        <f t="shared" si="6"/>
        <v>0.51960784313725483</v>
      </c>
      <c r="I48" s="66">
        <f t="shared" si="7"/>
        <v>1.452054794520548</v>
      </c>
    </row>
    <row r="49" spans="2:9" x14ac:dyDescent="0.25">
      <c r="B49" s="10">
        <v>42067</v>
      </c>
      <c r="C49" s="13" t="s">
        <v>158</v>
      </c>
      <c r="D49" s="16">
        <v>2.1800000000000002</v>
      </c>
      <c r="E49" s="16">
        <v>1.32</v>
      </c>
      <c r="F49" s="12">
        <v>42067</v>
      </c>
      <c r="G49" s="19">
        <v>1.32</v>
      </c>
      <c r="H49" s="18">
        <f t="shared" si="6"/>
        <v>-0.39449541284403666</v>
      </c>
      <c r="I49" s="66">
        <f t="shared" si="7"/>
        <v>-1</v>
      </c>
    </row>
    <row r="50" spans="2:9" x14ac:dyDescent="0.25">
      <c r="B50" s="10">
        <v>42067</v>
      </c>
      <c r="C50" s="13" t="s">
        <v>161</v>
      </c>
      <c r="D50" s="16">
        <v>1.76</v>
      </c>
      <c r="E50" s="16">
        <v>1.06</v>
      </c>
      <c r="F50" s="12">
        <v>42068</v>
      </c>
      <c r="G50" s="19">
        <v>3.39</v>
      </c>
      <c r="H50" s="18">
        <f t="shared" si="6"/>
        <v>0.92613636363636376</v>
      </c>
      <c r="I50" s="66">
        <f t="shared" si="7"/>
        <v>2.3285714285714287</v>
      </c>
    </row>
    <row r="51" spans="2:9" x14ac:dyDescent="0.25">
      <c r="B51" s="10">
        <v>42068</v>
      </c>
      <c r="C51" s="13" t="s">
        <v>163</v>
      </c>
      <c r="D51" s="16">
        <v>1.71</v>
      </c>
      <c r="E51" s="16">
        <v>0.91</v>
      </c>
      <c r="F51" s="12">
        <v>42069</v>
      </c>
      <c r="G51" s="19">
        <v>1.58</v>
      </c>
      <c r="H51" s="18">
        <f t="shared" si="6"/>
        <v>-7.6023391812865437E-2</v>
      </c>
      <c r="I51" s="66">
        <f t="shared" si="7"/>
        <v>-0.16249999999999987</v>
      </c>
    </row>
    <row r="52" spans="2:9" x14ac:dyDescent="0.25">
      <c r="B52" s="10">
        <v>42072</v>
      </c>
      <c r="C52" s="13" t="s">
        <v>166</v>
      </c>
      <c r="D52" s="16">
        <v>2.1</v>
      </c>
      <c r="E52" s="16">
        <v>1.28</v>
      </c>
      <c r="F52" s="12">
        <v>42072</v>
      </c>
      <c r="G52" s="19">
        <v>2.34</v>
      </c>
      <c r="H52" s="18">
        <f t="shared" si="6"/>
        <v>0.1142857142857141</v>
      </c>
      <c r="I52" s="66">
        <f t="shared" si="7"/>
        <v>0.292682926829268</v>
      </c>
    </row>
    <row r="53" spans="2:9" x14ac:dyDescent="0.25">
      <c r="B53" s="10">
        <v>42073</v>
      </c>
      <c r="C53" s="13" t="s">
        <v>171</v>
      </c>
      <c r="D53" s="16">
        <v>2.1</v>
      </c>
      <c r="E53" s="16">
        <v>1.28</v>
      </c>
      <c r="F53" s="12">
        <v>42073</v>
      </c>
      <c r="G53" s="19">
        <v>2</v>
      </c>
      <c r="H53" s="18">
        <f t="shared" si="6"/>
        <v>-4.7619047619047672E-2</v>
      </c>
      <c r="I53" s="66">
        <f t="shared" si="7"/>
        <v>-0.12195121951219522</v>
      </c>
    </row>
    <row r="54" spans="2:9" x14ac:dyDescent="0.25">
      <c r="B54" s="10">
        <v>42073</v>
      </c>
      <c r="C54" s="13" t="s">
        <v>173</v>
      </c>
      <c r="D54" s="16">
        <v>2.02</v>
      </c>
      <c r="E54" s="16">
        <v>1.23</v>
      </c>
      <c r="F54" s="12">
        <v>42073</v>
      </c>
      <c r="G54" s="19">
        <v>2.59</v>
      </c>
      <c r="H54" s="18">
        <f t="shared" si="6"/>
        <v>0.28217821782178221</v>
      </c>
      <c r="I54" s="66">
        <f t="shared" si="7"/>
        <v>0.72151898734177189</v>
      </c>
    </row>
    <row r="55" spans="2:9" x14ac:dyDescent="0.25">
      <c r="B55" s="10">
        <v>42073</v>
      </c>
      <c r="C55" s="13" t="s">
        <v>176</v>
      </c>
      <c r="D55" s="16">
        <v>1.74</v>
      </c>
      <c r="E55" s="16">
        <v>1.1299999999999999</v>
      </c>
      <c r="F55" s="12">
        <v>42074</v>
      </c>
      <c r="G55" s="19">
        <v>3.1</v>
      </c>
      <c r="H55" s="18">
        <f t="shared" si="6"/>
        <v>0.78160919540229901</v>
      </c>
      <c r="I55" s="66">
        <f t="shared" si="7"/>
        <v>2.2295081967213113</v>
      </c>
    </row>
    <row r="56" spans="2:9" x14ac:dyDescent="0.25">
      <c r="B56" s="10">
        <v>42075</v>
      </c>
      <c r="C56" s="13" t="s">
        <v>179</v>
      </c>
      <c r="D56" s="16">
        <v>1.71</v>
      </c>
      <c r="E56" s="16">
        <v>1</v>
      </c>
      <c r="F56" s="12">
        <v>42076</v>
      </c>
      <c r="G56" s="19">
        <v>2.02</v>
      </c>
      <c r="H56" s="18">
        <f t="shared" si="6"/>
        <v>0.18128654970760238</v>
      </c>
      <c r="I56" s="66">
        <f t="shared" si="7"/>
        <v>0.43661971830985924</v>
      </c>
    </row>
    <row r="57" spans="2:9" x14ac:dyDescent="0.25">
      <c r="B57" s="10">
        <v>42076</v>
      </c>
      <c r="C57" s="13" t="s">
        <v>183</v>
      </c>
      <c r="D57" s="16">
        <v>2.09</v>
      </c>
      <c r="E57" s="16">
        <v>1.3</v>
      </c>
      <c r="F57" s="12">
        <v>42076</v>
      </c>
      <c r="G57" s="19">
        <v>3.01</v>
      </c>
      <c r="H57" s="18">
        <f t="shared" si="6"/>
        <v>0.44019138755980869</v>
      </c>
      <c r="I57" s="66">
        <f t="shared" si="7"/>
        <v>1.1645569620253167</v>
      </c>
    </row>
    <row r="58" spans="2:9" x14ac:dyDescent="0.25">
      <c r="B58" s="10">
        <v>42079</v>
      </c>
      <c r="C58" s="13" t="s">
        <v>186</v>
      </c>
      <c r="D58" s="16">
        <v>2.13</v>
      </c>
      <c r="E58" s="16">
        <v>1.34</v>
      </c>
      <c r="F58" s="12">
        <v>42083</v>
      </c>
      <c r="G58" s="19">
        <v>1.34</v>
      </c>
      <c r="H58" s="18">
        <f t="shared" si="6"/>
        <v>-0.37089201877934264</v>
      </c>
      <c r="I58" s="66">
        <f t="shared" si="7"/>
        <v>-1</v>
      </c>
    </row>
    <row r="59" spans="2:9" x14ac:dyDescent="0.25">
      <c r="B59" s="10">
        <v>42076</v>
      </c>
      <c r="C59" s="13" t="s">
        <v>189</v>
      </c>
      <c r="D59" s="16">
        <v>2.0699999999999998</v>
      </c>
      <c r="E59" s="16">
        <v>1.27</v>
      </c>
      <c r="F59" s="12">
        <v>42076</v>
      </c>
      <c r="G59" s="19">
        <v>1.27</v>
      </c>
      <c r="H59" s="18">
        <f t="shared" si="6"/>
        <v>-0.38647342995169076</v>
      </c>
      <c r="I59" s="66">
        <f t="shared" si="7"/>
        <v>-1</v>
      </c>
    </row>
    <row r="60" spans="2:9" x14ac:dyDescent="0.25">
      <c r="B60" s="10">
        <v>42081</v>
      </c>
      <c r="C60" s="13" t="s">
        <v>193</v>
      </c>
      <c r="D60" s="16">
        <v>1.22</v>
      </c>
      <c r="E60" s="16">
        <v>0.52</v>
      </c>
      <c r="F60" s="12">
        <v>42081</v>
      </c>
      <c r="G60" s="19">
        <v>0.62</v>
      </c>
      <c r="H60" s="18">
        <f t="shared" si="6"/>
        <v>-0.49180327868852458</v>
      </c>
      <c r="I60" s="66">
        <f t="shared" si="7"/>
        <v>-0.85714285714285721</v>
      </c>
    </row>
    <row r="61" spans="2:9" x14ac:dyDescent="0.25">
      <c r="B61" s="10">
        <v>42082</v>
      </c>
      <c r="C61" s="13" t="s">
        <v>197</v>
      </c>
      <c r="D61" s="16">
        <v>2.2599999999999998</v>
      </c>
      <c r="E61" s="16">
        <v>1.46</v>
      </c>
      <c r="F61" s="12">
        <v>42082</v>
      </c>
      <c r="G61" s="19">
        <v>1.46</v>
      </c>
      <c r="H61" s="18">
        <f t="shared" si="6"/>
        <v>-0.35398230088495575</v>
      </c>
      <c r="I61" s="66">
        <f t="shared" si="7"/>
        <v>-1</v>
      </c>
    </row>
    <row r="62" spans="2:9" x14ac:dyDescent="0.25">
      <c r="B62" s="10">
        <v>42083</v>
      </c>
      <c r="C62" s="13" t="s">
        <v>201</v>
      </c>
      <c r="D62" s="16">
        <v>1.6</v>
      </c>
      <c r="E62" s="16">
        <v>0.81</v>
      </c>
      <c r="F62" s="12">
        <v>42083</v>
      </c>
      <c r="G62" s="19">
        <v>0.81</v>
      </c>
      <c r="H62" s="18">
        <f t="shared" si="6"/>
        <v>-0.49375000000000002</v>
      </c>
      <c r="I62" s="66">
        <f t="shared" si="7"/>
        <v>-1</v>
      </c>
    </row>
    <row r="63" spans="2:9" x14ac:dyDescent="0.25">
      <c r="B63" s="10">
        <v>42086</v>
      </c>
      <c r="C63" s="13" t="s">
        <v>201</v>
      </c>
      <c r="D63" s="16">
        <v>2.13</v>
      </c>
      <c r="E63" s="16">
        <v>1.33</v>
      </c>
      <c r="F63" s="12">
        <v>42087</v>
      </c>
      <c r="G63" s="19">
        <v>2.93</v>
      </c>
      <c r="H63" s="18">
        <f t="shared" si="6"/>
        <v>0.37558685446009399</v>
      </c>
      <c r="I63" s="66">
        <f t="shared" si="7"/>
        <v>1.0000000000000004</v>
      </c>
    </row>
    <row r="64" spans="2:9" x14ac:dyDescent="0.25">
      <c r="B64" s="10">
        <v>42087</v>
      </c>
      <c r="C64" s="13" t="s">
        <v>205</v>
      </c>
      <c r="D64" s="16">
        <v>1.62</v>
      </c>
      <c r="E64" s="16">
        <v>0</v>
      </c>
      <c r="F64" s="12">
        <v>42088</v>
      </c>
      <c r="G64" s="19">
        <v>1.5</v>
      </c>
      <c r="H64" s="18">
        <f t="shared" si="6"/>
        <v>-7.4074074074074181E-2</v>
      </c>
      <c r="I64" s="66">
        <f t="shared" si="7"/>
        <v>-7.4074074074074139E-2</v>
      </c>
    </row>
    <row r="65" spans="2:9" x14ac:dyDescent="0.25">
      <c r="B65" s="10">
        <v>42093</v>
      </c>
      <c r="C65" s="13" t="s">
        <v>210</v>
      </c>
      <c r="D65" s="16">
        <v>2.35</v>
      </c>
      <c r="E65" s="16">
        <v>1.3</v>
      </c>
      <c r="F65" s="12">
        <v>42093</v>
      </c>
      <c r="G65" s="19">
        <v>3.61</v>
      </c>
      <c r="H65" s="18">
        <f t="shared" si="6"/>
        <v>0.53617021276595733</v>
      </c>
      <c r="I65" s="66">
        <f t="shared" si="7"/>
        <v>1.1999999999999997</v>
      </c>
    </row>
    <row r="66" spans="2:9" x14ac:dyDescent="0.25">
      <c r="B66" s="10">
        <v>42093</v>
      </c>
      <c r="C66" s="13" t="s">
        <v>213</v>
      </c>
      <c r="D66" s="16">
        <v>1.99</v>
      </c>
      <c r="E66" s="16">
        <v>1.22</v>
      </c>
      <c r="F66" s="12">
        <v>42094</v>
      </c>
      <c r="G66" s="19">
        <v>2.52</v>
      </c>
      <c r="H66" s="18">
        <f t="shared" si="6"/>
        <v>0.26633165829145722</v>
      </c>
      <c r="I66" s="66">
        <f t="shared" si="7"/>
        <v>0.68831168831168832</v>
      </c>
    </row>
    <row r="67" spans="2:9" x14ac:dyDescent="0.25">
      <c r="B67" s="10">
        <v>42094</v>
      </c>
      <c r="C67" s="13" t="s">
        <v>216</v>
      </c>
      <c r="D67" s="16">
        <v>1.54</v>
      </c>
      <c r="E67" s="16">
        <v>0</v>
      </c>
      <c r="F67" s="12">
        <v>42095</v>
      </c>
      <c r="G67" s="19">
        <v>1.54</v>
      </c>
      <c r="H67" s="18">
        <f t="shared" si="6"/>
        <v>0</v>
      </c>
      <c r="I67" s="66">
        <f t="shared" si="7"/>
        <v>0</v>
      </c>
    </row>
    <row r="68" spans="2:9" x14ac:dyDescent="0.25">
      <c r="B68" s="10">
        <v>42102</v>
      </c>
      <c r="C68" s="13" t="s">
        <v>222</v>
      </c>
      <c r="D68" s="16">
        <v>1.86</v>
      </c>
      <c r="E68" s="16">
        <v>1.2</v>
      </c>
      <c r="F68" s="12">
        <v>42194</v>
      </c>
      <c r="G68" s="19">
        <v>1.78</v>
      </c>
      <c r="H68" s="18">
        <f t="shared" si="6"/>
        <v>-4.3010752688172116E-2</v>
      </c>
      <c r="I68" s="66">
        <f t="shared" si="7"/>
        <v>-0.1212121212121213</v>
      </c>
    </row>
    <row r="69" spans="2:9" x14ac:dyDescent="0.25">
      <c r="B69" s="10">
        <v>42104</v>
      </c>
      <c r="C69" s="13" t="s">
        <v>227</v>
      </c>
      <c r="D69" s="16">
        <v>2.19</v>
      </c>
      <c r="E69" s="16">
        <v>1.4</v>
      </c>
      <c r="F69" s="12">
        <v>42107</v>
      </c>
      <c r="G69" s="19">
        <v>3.92</v>
      </c>
      <c r="H69" s="18">
        <f t="shared" si="6"/>
        <v>0.78995433789954328</v>
      </c>
      <c r="I69" s="66">
        <f t="shared" si="7"/>
        <v>2.1898734177215187</v>
      </c>
    </row>
    <row r="70" spans="2:9" x14ac:dyDescent="0.25">
      <c r="B70" s="10">
        <v>42108</v>
      </c>
      <c r="C70" s="13" t="s">
        <v>235</v>
      </c>
      <c r="D70" s="16">
        <v>1.99</v>
      </c>
      <c r="E70" s="16">
        <v>1.25</v>
      </c>
      <c r="F70" s="12">
        <v>42108</v>
      </c>
      <c r="G70" s="19">
        <v>1.78</v>
      </c>
      <c r="H70" s="18">
        <f t="shared" si="6"/>
        <v>-0.10552763819095479</v>
      </c>
      <c r="I70" s="66">
        <f t="shared" si="7"/>
        <v>-0.28378378378378372</v>
      </c>
    </row>
    <row r="71" spans="2:9" x14ac:dyDescent="0.25">
      <c r="B71" s="10">
        <v>42109</v>
      </c>
      <c r="C71" s="13" t="s">
        <v>241</v>
      </c>
      <c r="D71" s="16">
        <v>0.95</v>
      </c>
      <c r="E71" s="16">
        <v>0</v>
      </c>
      <c r="F71" s="12">
        <v>42110</v>
      </c>
      <c r="G71" s="19">
        <v>1.47</v>
      </c>
      <c r="H71" s="18">
        <f t="shared" si="6"/>
        <v>0.54736842105263173</v>
      </c>
      <c r="I71" s="66">
        <f t="shared" si="7"/>
        <v>0.54736842105263162</v>
      </c>
    </row>
    <row r="72" spans="2:9" x14ac:dyDescent="0.25">
      <c r="B72" s="10">
        <v>42110</v>
      </c>
      <c r="C72" s="13" t="s">
        <v>243</v>
      </c>
      <c r="D72" s="16">
        <v>2.04</v>
      </c>
      <c r="E72" s="16">
        <v>0</v>
      </c>
      <c r="F72" s="12">
        <v>42111</v>
      </c>
      <c r="G72" s="19">
        <v>4.4000000000000004</v>
      </c>
      <c r="H72" s="18">
        <f t="shared" si="6"/>
        <v>1.1568627450980395</v>
      </c>
      <c r="I72" s="66">
        <f t="shared" si="7"/>
        <v>1.1568627450980393</v>
      </c>
    </row>
    <row r="73" spans="2:9" x14ac:dyDescent="0.25">
      <c r="B73" s="10">
        <v>42115</v>
      </c>
      <c r="C73" s="13" t="s">
        <v>248</v>
      </c>
      <c r="D73" s="16">
        <v>1.87</v>
      </c>
      <c r="E73" s="16">
        <v>1.1399999999999999</v>
      </c>
      <c r="F73" s="12">
        <v>42115</v>
      </c>
      <c r="G73" s="19">
        <v>2.6</v>
      </c>
      <c r="H73" s="18">
        <f t="shared" si="6"/>
        <v>0.39037433155080214</v>
      </c>
      <c r="I73" s="66">
        <f t="shared" si="7"/>
        <v>0.99999999999999967</v>
      </c>
    </row>
    <row r="74" spans="2:9" x14ac:dyDescent="0.25">
      <c r="B74" s="10">
        <v>42116</v>
      </c>
      <c r="C74" s="13" t="s">
        <v>249</v>
      </c>
      <c r="D74" s="16">
        <v>1.94</v>
      </c>
      <c r="E74" s="16">
        <v>1.25</v>
      </c>
      <c r="F74" s="12">
        <v>42116</v>
      </c>
      <c r="G74" s="19">
        <v>1.52</v>
      </c>
      <c r="H74" s="18">
        <f t="shared" si="6"/>
        <v>-0.21649484536082475</v>
      </c>
      <c r="I74" s="66">
        <f t="shared" si="7"/>
        <v>-0.60869565217391297</v>
      </c>
    </row>
    <row r="75" spans="2:9" x14ac:dyDescent="0.25">
      <c r="B75" s="10">
        <v>42116</v>
      </c>
      <c r="C75" s="13" t="s">
        <v>251</v>
      </c>
      <c r="D75" s="16">
        <v>1.95</v>
      </c>
      <c r="E75" s="16">
        <v>1.22</v>
      </c>
      <c r="F75" s="12">
        <v>42116</v>
      </c>
      <c r="G75" s="19">
        <v>3.08</v>
      </c>
      <c r="H75" s="18">
        <f t="shared" si="6"/>
        <v>0.57948717948717965</v>
      </c>
      <c r="I75" s="66">
        <f t="shared" si="7"/>
        <v>1.5479452054794522</v>
      </c>
    </row>
    <row r="76" spans="2:9" x14ac:dyDescent="0.25">
      <c r="B76" s="10">
        <v>42118</v>
      </c>
      <c r="C76" s="13" t="s">
        <v>257</v>
      </c>
      <c r="D76" s="16">
        <v>2.37</v>
      </c>
      <c r="E76" s="16">
        <v>1.66</v>
      </c>
      <c r="F76" s="12">
        <v>42118</v>
      </c>
      <c r="G76" s="19">
        <v>1.55</v>
      </c>
      <c r="H76" s="18">
        <f t="shared" si="6"/>
        <v>-0.34599156118143459</v>
      </c>
      <c r="I76" s="66">
        <f t="shared" si="7"/>
        <v>-1.1549295774647885</v>
      </c>
    </row>
    <row r="77" spans="2:9" x14ac:dyDescent="0.25">
      <c r="B77" s="106">
        <v>42121</v>
      </c>
      <c r="C77" s="107" t="s">
        <v>260</v>
      </c>
      <c r="D77" s="108">
        <v>2.0499999999999998</v>
      </c>
      <c r="E77" s="108">
        <v>0</v>
      </c>
      <c r="F77" s="109">
        <v>42122</v>
      </c>
      <c r="G77" s="110">
        <v>1.1000000000000001</v>
      </c>
      <c r="H77" s="111">
        <f t="shared" si="6"/>
        <v>-0.46341463414634132</v>
      </c>
      <c r="I77" s="112">
        <f t="shared" si="7"/>
        <v>-0.46341463414634138</v>
      </c>
    </row>
    <row r="78" spans="2:9" x14ac:dyDescent="0.25">
      <c r="B78" s="10"/>
      <c r="C78" s="13" t="s">
        <v>261</v>
      </c>
      <c r="D78" s="16"/>
      <c r="E78" s="16"/>
      <c r="F78" s="12"/>
      <c r="G78" s="19"/>
      <c r="H78" s="18"/>
      <c r="I78" s="66"/>
    </row>
    <row r="79" spans="2:9" x14ac:dyDescent="0.25">
      <c r="B79" s="113">
        <v>42121</v>
      </c>
      <c r="C79" s="114" t="s">
        <v>262</v>
      </c>
      <c r="D79" s="115">
        <v>2.25</v>
      </c>
      <c r="E79" s="115">
        <v>0</v>
      </c>
      <c r="F79" s="116">
        <v>42122</v>
      </c>
      <c r="G79" s="117">
        <v>2.79</v>
      </c>
      <c r="H79" s="118">
        <f t="shared" ref="H79:H141" si="8">(G79/D79-1)</f>
        <v>0.24</v>
      </c>
      <c r="I79" s="119">
        <f t="shared" ref="I79:I141" si="9">(G79-D79)/(D79-E79)</f>
        <v>0.24000000000000002</v>
      </c>
    </row>
    <row r="80" spans="2:9" x14ac:dyDescent="0.25">
      <c r="B80" s="10">
        <v>42123</v>
      </c>
      <c r="C80" s="13" t="s">
        <v>266</v>
      </c>
      <c r="D80" s="16">
        <v>2.23</v>
      </c>
      <c r="E80" s="16">
        <v>1.36</v>
      </c>
      <c r="F80" s="12">
        <v>42123</v>
      </c>
      <c r="G80" s="19">
        <v>2.94</v>
      </c>
      <c r="H80" s="18">
        <f t="shared" si="8"/>
        <v>0.31838565022421528</v>
      </c>
      <c r="I80" s="66">
        <f t="shared" si="9"/>
        <v>0.81609195402298862</v>
      </c>
    </row>
    <row r="81" spans="2:9" x14ac:dyDescent="0.25">
      <c r="B81" s="10">
        <v>42128</v>
      </c>
      <c r="C81" s="13" t="s">
        <v>273</v>
      </c>
      <c r="D81" s="16">
        <v>2.15</v>
      </c>
      <c r="E81" s="16">
        <v>1.35</v>
      </c>
      <c r="F81" s="12">
        <v>42128</v>
      </c>
      <c r="G81" s="19">
        <v>2.85</v>
      </c>
      <c r="H81" s="18">
        <f t="shared" si="8"/>
        <v>0.32558139534883734</v>
      </c>
      <c r="I81" s="66">
        <f t="shared" si="9"/>
        <v>0.87500000000000044</v>
      </c>
    </row>
    <row r="82" spans="2:9" x14ac:dyDescent="0.25">
      <c r="B82" s="10">
        <v>42129</v>
      </c>
      <c r="C82" s="13" t="s">
        <v>281</v>
      </c>
      <c r="D82" s="16">
        <v>2.37</v>
      </c>
      <c r="E82" s="16">
        <v>1.59</v>
      </c>
      <c r="F82" s="12">
        <v>42129</v>
      </c>
      <c r="G82" s="19">
        <v>1.59</v>
      </c>
      <c r="H82" s="18">
        <f t="shared" si="8"/>
        <v>-0.32911392405063289</v>
      </c>
      <c r="I82" s="66">
        <f t="shared" si="9"/>
        <v>-1</v>
      </c>
    </row>
    <row r="83" spans="2:9" x14ac:dyDescent="0.25">
      <c r="B83" s="10">
        <v>42129</v>
      </c>
      <c r="C83" s="13" t="s">
        <v>282</v>
      </c>
      <c r="D83" s="16">
        <v>1.1599999999999999</v>
      </c>
      <c r="E83" s="16">
        <v>0.65</v>
      </c>
      <c r="F83" s="12">
        <v>42129</v>
      </c>
      <c r="G83" s="19">
        <v>0.65</v>
      </c>
      <c r="H83" s="18">
        <f t="shared" si="8"/>
        <v>-0.43965517241379304</v>
      </c>
      <c r="I83" s="66">
        <f t="shared" si="9"/>
        <v>-1</v>
      </c>
    </row>
    <row r="84" spans="2:9" x14ac:dyDescent="0.25">
      <c r="B84" s="10">
        <v>42130</v>
      </c>
      <c r="C84" s="13" t="s">
        <v>284</v>
      </c>
      <c r="D84" s="16">
        <v>1.96</v>
      </c>
      <c r="E84" s="16">
        <v>1.26</v>
      </c>
      <c r="F84" s="12">
        <v>42130</v>
      </c>
      <c r="G84" s="19">
        <v>2.97</v>
      </c>
      <c r="H84" s="18">
        <f t="shared" si="8"/>
        <v>0.51530612244897966</v>
      </c>
      <c r="I84" s="66">
        <f t="shared" si="9"/>
        <v>1.4428571428571433</v>
      </c>
    </row>
    <row r="85" spans="2:9" x14ac:dyDescent="0.25">
      <c r="B85" s="10">
        <v>42131</v>
      </c>
      <c r="C85" s="13" t="s">
        <v>287</v>
      </c>
      <c r="D85" s="16">
        <v>1.46</v>
      </c>
      <c r="E85" s="16">
        <v>0</v>
      </c>
      <c r="F85" s="12">
        <v>42131</v>
      </c>
      <c r="G85" s="19">
        <v>1.04</v>
      </c>
      <c r="H85" s="18">
        <f t="shared" si="8"/>
        <v>-0.28767123287671226</v>
      </c>
      <c r="I85" s="66">
        <f t="shared" si="9"/>
        <v>-0.28767123287671231</v>
      </c>
    </row>
    <row r="86" spans="2:9" x14ac:dyDescent="0.25">
      <c r="B86" s="10">
        <v>42135</v>
      </c>
      <c r="C86" s="13" t="s">
        <v>292</v>
      </c>
      <c r="D86" s="16">
        <v>2.66</v>
      </c>
      <c r="E86" s="16">
        <v>1.81</v>
      </c>
      <c r="F86" s="12">
        <v>42135</v>
      </c>
      <c r="G86" s="19">
        <v>1.81</v>
      </c>
      <c r="H86" s="18">
        <f t="shared" si="8"/>
        <v>-0.31954887218045114</v>
      </c>
      <c r="I86" s="66">
        <f t="shared" si="9"/>
        <v>-1</v>
      </c>
    </row>
    <row r="87" spans="2:9" x14ac:dyDescent="0.25">
      <c r="B87" s="10">
        <v>42136</v>
      </c>
      <c r="C87" s="13" t="s">
        <v>296</v>
      </c>
      <c r="D87" s="16">
        <v>1.82</v>
      </c>
      <c r="E87" s="16">
        <v>1.07</v>
      </c>
      <c r="F87" s="12">
        <v>42136</v>
      </c>
      <c r="G87" s="19">
        <v>1.07</v>
      </c>
      <c r="H87" s="18">
        <f t="shared" si="8"/>
        <v>-0.41208791208791207</v>
      </c>
      <c r="I87" s="66">
        <f t="shared" si="9"/>
        <v>-1</v>
      </c>
    </row>
    <row r="88" spans="2:9" x14ac:dyDescent="0.25">
      <c r="B88" s="10">
        <v>42136</v>
      </c>
      <c r="C88" s="13" t="s">
        <v>297</v>
      </c>
      <c r="D88" s="16">
        <v>2.68</v>
      </c>
      <c r="E88" s="16">
        <v>0</v>
      </c>
      <c r="F88" s="12">
        <v>42139</v>
      </c>
      <c r="G88" s="19">
        <v>3.12</v>
      </c>
      <c r="H88" s="18">
        <f t="shared" si="8"/>
        <v>0.16417910447761197</v>
      </c>
      <c r="I88" s="66">
        <f t="shared" si="9"/>
        <v>0.16417910447761191</v>
      </c>
    </row>
    <row r="89" spans="2:9" x14ac:dyDescent="0.25">
      <c r="B89" s="10">
        <v>42139</v>
      </c>
      <c r="C89" s="13" t="s">
        <v>300</v>
      </c>
      <c r="D89" s="16">
        <v>2.11</v>
      </c>
      <c r="E89" s="16">
        <v>1.31</v>
      </c>
      <c r="F89" s="12">
        <v>42139</v>
      </c>
      <c r="G89" s="19">
        <v>1.3</v>
      </c>
      <c r="H89" s="18">
        <f t="shared" si="8"/>
        <v>-0.38388625592417058</v>
      </c>
      <c r="I89" s="66">
        <f t="shared" si="9"/>
        <v>-1.0125</v>
      </c>
    </row>
    <row r="90" spans="2:9" x14ac:dyDescent="0.25">
      <c r="B90" s="10">
        <v>42139</v>
      </c>
      <c r="C90" s="13" t="s">
        <v>301</v>
      </c>
      <c r="D90" s="16">
        <v>1.56</v>
      </c>
      <c r="E90" s="16">
        <v>0.82</v>
      </c>
      <c r="F90" s="12">
        <v>42142</v>
      </c>
      <c r="G90" s="19">
        <v>0.82</v>
      </c>
      <c r="H90" s="18">
        <f t="shared" si="8"/>
        <v>-0.47435897435897445</v>
      </c>
      <c r="I90" s="66">
        <f t="shared" si="9"/>
        <v>-1</v>
      </c>
    </row>
    <row r="91" spans="2:9" x14ac:dyDescent="0.25">
      <c r="B91" s="10">
        <v>42143</v>
      </c>
      <c r="C91" s="13" t="s">
        <v>304</v>
      </c>
      <c r="D91" s="16">
        <v>3.05</v>
      </c>
      <c r="E91" s="16">
        <v>2.29</v>
      </c>
      <c r="F91" s="12">
        <v>42143</v>
      </c>
      <c r="G91" s="19">
        <v>4.49</v>
      </c>
      <c r="H91" s="18">
        <f t="shared" si="8"/>
        <v>0.47213114754098373</v>
      </c>
      <c r="I91" s="66">
        <f t="shared" si="9"/>
        <v>1.8947368421052642</v>
      </c>
    </row>
    <row r="92" spans="2:9" x14ac:dyDescent="0.25">
      <c r="B92" s="10">
        <v>42143</v>
      </c>
      <c r="C92" s="13" t="s">
        <v>307</v>
      </c>
      <c r="D92" s="16">
        <v>1.93</v>
      </c>
      <c r="E92" s="16">
        <v>0</v>
      </c>
      <c r="F92" s="12">
        <v>42145</v>
      </c>
      <c r="G92" s="19">
        <v>1.93</v>
      </c>
      <c r="H92" s="18">
        <f t="shared" si="8"/>
        <v>0</v>
      </c>
      <c r="I92" s="66">
        <f t="shared" si="9"/>
        <v>0</v>
      </c>
    </row>
    <row r="93" spans="2:9" x14ac:dyDescent="0.25">
      <c r="B93" s="10">
        <v>42145</v>
      </c>
      <c r="C93" s="13" t="s">
        <v>310</v>
      </c>
      <c r="D93" s="16">
        <v>2.14</v>
      </c>
      <c r="E93" s="16">
        <v>1.71</v>
      </c>
      <c r="F93" s="12">
        <v>42146</v>
      </c>
      <c r="G93" s="19">
        <v>2.66</v>
      </c>
      <c r="H93" s="18">
        <f t="shared" si="8"/>
        <v>0.2429906542056075</v>
      </c>
      <c r="I93" s="66">
        <f t="shared" si="9"/>
        <v>1.2093023255813948</v>
      </c>
    </row>
    <row r="94" spans="2:9" x14ac:dyDescent="0.25">
      <c r="B94" s="10">
        <v>42146</v>
      </c>
      <c r="C94" s="13" t="s">
        <v>313</v>
      </c>
      <c r="D94" s="16">
        <v>1.88</v>
      </c>
      <c r="E94" s="16">
        <v>1.08</v>
      </c>
      <c r="F94" s="12">
        <v>42150</v>
      </c>
      <c r="G94" s="19">
        <v>1.93</v>
      </c>
      <c r="H94" s="18">
        <f t="shared" si="8"/>
        <v>2.659574468085113E-2</v>
      </c>
      <c r="I94" s="66">
        <f t="shared" si="9"/>
        <v>6.2500000000000069E-2</v>
      </c>
    </row>
    <row r="95" spans="2:9" x14ac:dyDescent="0.25">
      <c r="B95" s="10">
        <v>42151</v>
      </c>
      <c r="C95" s="13" t="s">
        <v>319</v>
      </c>
      <c r="D95" s="16">
        <v>2.0699999999999998</v>
      </c>
      <c r="E95" s="16">
        <v>1.27</v>
      </c>
      <c r="F95" s="12">
        <v>42152</v>
      </c>
      <c r="G95" s="19">
        <v>2.02</v>
      </c>
      <c r="H95" s="18">
        <f t="shared" si="8"/>
        <v>-2.4154589371980562E-2</v>
      </c>
      <c r="I95" s="66">
        <f t="shared" si="9"/>
        <v>-6.2499999999999792E-2</v>
      </c>
    </row>
    <row r="96" spans="2:9" x14ac:dyDescent="0.25">
      <c r="B96" s="10">
        <v>42152</v>
      </c>
      <c r="C96" s="13" t="s">
        <v>323</v>
      </c>
      <c r="D96" s="16">
        <v>2.13</v>
      </c>
      <c r="E96" s="16">
        <v>0</v>
      </c>
      <c r="F96" s="12">
        <v>42156</v>
      </c>
      <c r="G96" s="19">
        <v>1.3</v>
      </c>
      <c r="H96" s="18">
        <f t="shared" si="8"/>
        <v>-0.38967136150234738</v>
      </c>
      <c r="I96" s="66">
        <f t="shared" si="9"/>
        <v>-0.38967136150234738</v>
      </c>
    </row>
    <row r="97" spans="2:9" x14ac:dyDescent="0.25">
      <c r="B97" s="10">
        <v>42157</v>
      </c>
      <c r="C97" s="13" t="s">
        <v>328</v>
      </c>
      <c r="D97" s="16">
        <v>1.49</v>
      </c>
      <c r="E97" s="16">
        <v>0.77</v>
      </c>
      <c r="F97" s="12">
        <v>42065</v>
      </c>
      <c r="G97" s="19">
        <v>1.26</v>
      </c>
      <c r="H97" s="18">
        <f t="shared" si="8"/>
        <v>-0.15436241610738255</v>
      </c>
      <c r="I97" s="66">
        <f t="shared" si="9"/>
        <v>-0.31944444444444442</v>
      </c>
    </row>
    <row r="98" spans="2:9" x14ac:dyDescent="0.25">
      <c r="B98" s="10">
        <v>42164</v>
      </c>
      <c r="C98" s="13" t="s">
        <v>338</v>
      </c>
      <c r="D98" s="16">
        <v>2.04</v>
      </c>
      <c r="E98" s="16">
        <v>1.24</v>
      </c>
      <c r="F98" s="12">
        <v>42164</v>
      </c>
      <c r="G98" s="19">
        <v>3.09</v>
      </c>
      <c r="H98" s="18">
        <f t="shared" si="8"/>
        <v>0.51470588235294112</v>
      </c>
      <c r="I98" s="66">
        <f t="shared" si="9"/>
        <v>1.3124999999999998</v>
      </c>
    </row>
    <row r="99" spans="2:9" x14ac:dyDescent="0.25">
      <c r="B99" s="10">
        <v>42165</v>
      </c>
      <c r="C99" s="13" t="s">
        <v>343</v>
      </c>
      <c r="D99" s="16">
        <v>1.79</v>
      </c>
      <c r="E99" s="16">
        <v>0</v>
      </c>
      <c r="F99" s="12">
        <v>42165</v>
      </c>
      <c r="G99" s="19">
        <v>1.67</v>
      </c>
      <c r="H99" s="18">
        <f t="shared" si="8"/>
        <v>-6.7039106145251437E-2</v>
      </c>
      <c r="I99" s="66">
        <f t="shared" si="9"/>
        <v>-6.7039106145251451E-2</v>
      </c>
    </row>
    <row r="100" spans="2:9" x14ac:dyDescent="0.25">
      <c r="B100" s="10">
        <v>42164</v>
      </c>
      <c r="C100" s="13" t="s">
        <v>342</v>
      </c>
      <c r="D100" s="16">
        <v>1.22</v>
      </c>
      <c r="E100" s="16">
        <v>0</v>
      </c>
      <c r="F100" s="12">
        <v>42166</v>
      </c>
      <c r="G100" s="19">
        <v>2.5299999999999998</v>
      </c>
      <c r="H100" s="18">
        <f t="shared" si="8"/>
        <v>1.0737704918032787</v>
      </c>
      <c r="I100" s="66">
        <f t="shared" si="9"/>
        <v>1.0737704918032787</v>
      </c>
    </row>
    <row r="101" spans="2:9" x14ac:dyDescent="0.25">
      <c r="B101" s="10">
        <v>42166</v>
      </c>
      <c r="C101" s="13" t="s">
        <v>347</v>
      </c>
      <c r="D101" s="16">
        <v>2.2999999999999998</v>
      </c>
      <c r="E101" s="16">
        <v>1.54</v>
      </c>
      <c r="F101" s="12">
        <v>42167</v>
      </c>
      <c r="G101" s="19">
        <v>1.56</v>
      </c>
      <c r="H101" s="18">
        <f t="shared" si="8"/>
        <v>-0.32173913043478253</v>
      </c>
      <c r="I101" s="66">
        <f t="shared" si="9"/>
        <v>-0.97368421052631571</v>
      </c>
    </row>
    <row r="102" spans="2:9" x14ac:dyDescent="0.25">
      <c r="B102" s="10">
        <v>42171</v>
      </c>
      <c r="C102" s="13" t="s">
        <v>353</v>
      </c>
      <c r="D102" s="16">
        <v>1.98</v>
      </c>
      <c r="E102" s="16">
        <v>0</v>
      </c>
      <c r="F102" s="12">
        <v>42172</v>
      </c>
      <c r="G102" s="19">
        <v>2.5</v>
      </c>
      <c r="H102" s="18">
        <f t="shared" si="8"/>
        <v>0.26262626262626254</v>
      </c>
      <c r="I102" s="66">
        <f t="shared" si="9"/>
        <v>0.26262626262626265</v>
      </c>
    </row>
    <row r="103" spans="2:9" x14ac:dyDescent="0.25">
      <c r="B103" s="10">
        <v>42172</v>
      </c>
      <c r="C103" s="13" t="s">
        <v>356</v>
      </c>
      <c r="D103" s="16">
        <v>2.4</v>
      </c>
      <c r="E103" s="16">
        <v>1.68</v>
      </c>
      <c r="F103" s="12">
        <v>42172</v>
      </c>
      <c r="G103" s="19">
        <v>2.38</v>
      </c>
      <c r="H103" s="18">
        <f t="shared" si="8"/>
        <v>-8.3333333333333037E-3</v>
      </c>
      <c r="I103" s="66">
        <f t="shared" si="9"/>
        <v>-2.7777777777777804E-2</v>
      </c>
    </row>
    <row r="104" spans="2:9" x14ac:dyDescent="0.25">
      <c r="B104" s="10">
        <v>42173</v>
      </c>
      <c r="C104" s="13" t="s">
        <v>357</v>
      </c>
      <c r="D104" s="16">
        <v>2.21</v>
      </c>
      <c r="E104" s="16">
        <v>1.55</v>
      </c>
      <c r="F104" s="12">
        <v>42173</v>
      </c>
      <c r="G104" s="19">
        <v>2.96</v>
      </c>
      <c r="H104" s="18">
        <f t="shared" si="8"/>
        <v>0.33936651583710398</v>
      </c>
      <c r="I104" s="66">
        <f t="shared" si="9"/>
        <v>1.1363636363636365</v>
      </c>
    </row>
    <row r="105" spans="2:9" x14ac:dyDescent="0.25">
      <c r="B105" s="10">
        <v>42174</v>
      </c>
      <c r="C105" s="13" t="s">
        <v>361</v>
      </c>
      <c r="D105" s="16">
        <v>1.93</v>
      </c>
      <c r="E105" s="16">
        <v>0</v>
      </c>
      <c r="F105" s="12">
        <v>42177</v>
      </c>
      <c r="G105" s="19">
        <v>2.4300000000000002</v>
      </c>
      <c r="H105" s="18">
        <f t="shared" si="8"/>
        <v>0.2590673575129534</v>
      </c>
      <c r="I105" s="66">
        <f t="shared" si="9"/>
        <v>0.25906735751295351</v>
      </c>
    </row>
    <row r="106" spans="2:9" x14ac:dyDescent="0.25">
      <c r="B106" s="10">
        <v>42178</v>
      </c>
      <c r="C106" s="13" t="s">
        <v>364</v>
      </c>
      <c r="D106" s="16">
        <v>2.2999999999999998</v>
      </c>
      <c r="E106" s="16">
        <v>0</v>
      </c>
      <c r="F106" s="12">
        <v>42179</v>
      </c>
      <c r="G106" s="19">
        <v>3.29</v>
      </c>
      <c r="H106" s="18">
        <f t="shared" si="8"/>
        <v>0.43043478260869583</v>
      </c>
      <c r="I106" s="66">
        <f t="shared" si="9"/>
        <v>0.43043478260869578</v>
      </c>
    </row>
    <row r="107" spans="2:9" x14ac:dyDescent="0.25">
      <c r="B107" s="10">
        <v>42180</v>
      </c>
      <c r="C107" s="13" t="s">
        <v>367</v>
      </c>
      <c r="D107" s="16">
        <v>1.61</v>
      </c>
      <c r="E107" s="16">
        <v>0</v>
      </c>
      <c r="F107" s="12">
        <v>42184</v>
      </c>
      <c r="G107" s="19">
        <v>3.93</v>
      </c>
      <c r="H107" s="18">
        <f t="shared" si="8"/>
        <v>1.4409937888198758</v>
      </c>
      <c r="I107" s="66">
        <f t="shared" si="9"/>
        <v>1.4409937888198758</v>
      </c>
    </row>
    <row r="108" spans="2:9" x14ac:dyDescent="0.25">
      <c r="B108" s="10">
        <v>42184</v>
      </c>
      <c r="C108" s="13" t="s">
        <v>371</v>
      </c>
      <c r="D108" s="16">
        <v>2.1</v>
      </c>
      <c r="E108" s="16">
        <v>0</v>
      </c>
      <c r="F108" s="12">
        <v>42184</v>
      </c>
      <c r="G108" s="19">
        <v>1.5</v>
      </c>
      <c r="H108" s="18">
        <f t="shared" si="8"/>
        <v>-0.2857142857142857</v>
      </c>
      <c r="I108" s="66">
        <f t="shared" si="9"/>
        <v>-0.28571428571428575</v>
      </c>
    </row>
    <row r="109" spans="2:9" x14ac:dyDescent="0.25">
      <c r="B109" s="10">
        <v>42185</v>
      </c>
      <c r="C109" s="13" t="s">
        <v>373</v>
      </c>
      <c r="D109" s="16">
        <v>2.13</v>
      </c>
      <c r="E109" s="16">
        <v>1.42</v>
      </c>
      <c r="F109" s="12">
        <v>42185</v>
      </c>
      <c r="G109" s="19">
        <v>1.42</v>
      </c>
      <c r="H109" s="18">
        <f t="shared" si="8"/>
        <v>-0.33333333333333337</v>
      </c>
      <c r="I109" s="66">
        <f t="shared" si="9"/>
        <v>-1</v>
      </c>
    </row>
    <row r="110" spans="2:9" x14ac:dyDescent="0.25">
      <c r="B110" s="10">
        <v>42185</v>
      </c>
      <c r="C110" s="13" t="s">
        <v>375</v>
      </c>
      <c r="D110" s="16">
        <v>2.2200000000000002</v>
      </c>
      <c r="E110" s="16">
        <v>0</v>
      </c>
      <c r="F110" s="12">
        <v>42186</v>
      </c>
      <c r="G110" s="19">
        <v>2.17</v>
      </c>
      <c r="H110" s="18">
        <f t="shared" si="8"/>
        <v>-2.2522522522522626E-2</v>
      </c>
      <c r="I110" s="66">
        <f t="shared" si="9"/>
        <v>-2.2522522522522639E-2</v>
      </c>
    </row>
    <row r="111" spans="2:9" x14ac:dyDescent="0.25">
      <c r="B111" s="10">
        <v>42186</v>
      </c>
      <c r="C111" s="13" t="s">
        <v>378</v>
      </c>
      <c r="D111" s="16">
        <v>2.37</v>
      </c>
      <c r="E111" s="16">
        <v>0</v>
      </c>
      <c r="F111" s="12">
        <v>42186</v>
      </c>
      <c r="G111" s="19">
        <v>1.67</v>
      </c>
      <c r="H111" s="18">
        <f t="shared" si="8"/>
        <v>-0.29535864978902959</v>
      </c>
      <c r="I111" s="66">
        <f t="shared" si="9"/>
        <v>-0.29535864978902959</v>
      </c>
    </row>
    <row r="112" spans="2:9" x14ac:dyDescent="0.25">
      <c r="B112" s="10">
        <v>42191</v>
      </c>
      <c r="C112" s="13" t="s">
        <v>381</v>
      </c>
      <c r="D112" s="16">
        <v>1.25</v>
      </c>
      <c r="E112" s="16">
        <v>0</v>
      </c>
      <c r="F112" s="12">
        <v>42192</v>
      </c>
      <c r="G112" s="19">
        <v>1.1100000000000001</v>
      </c>
      <c r="H112" s="18">
        <f t="shared" si="8"/>
        <v>-0.11199999999999988</v>
      </c>
      <c r="I112" s="66">
        <f t="shared" si="9"/>
        <v>-0.11199999999999992</v>
      </c>
    </row>
    <row r="113" spans="2:9" x14ac:dyDescent="0.25">
      <c r="B113" s="10">
        <v>42193</v>
      </c>
      <c r="C113" s="13" t="s">
        <v>385</v>
      </c>
      <c r="D113" s="16">
        <v>2.95</v>
      </c>
      <c r="E113" s="16">
        <v>0</v>
      </c>
      <c r="F113" s="12">
        <v>42194</v>
      </c>
      <c r="G113" s="19">
        <v>3.56</v>
      </c>
      <c r="H113" s="18">
        <f t="shared" si="8"/>
        <v>0.206779661016949</v>
      </c>
      <c r="I113" s="66">
        <f t="shared" si="9"/>
        <v>0.20677966101694908</v>
      </c>
    </row>
    <row r="114" spans="2:9" x14ac:dyDescent="0.25">
      <c r="B114" s="10">
        <v>42194</v>
      </c>
      <c r="C114" s="13" t="s">
        <v>387</v>
      </c>
      <c r="D114" s="16">
        <v>2.86</v>
      </c>
      <c r="E114" s="16">
        <v>2.17</v>
      </c>
      <c r="F114" s="12">
        <v>42195</v>
      </c>
      <c r="G114" s="19">
        <v>4.13</v>
      </c>
      <c r="H114" s="18">
        <f t="shared" si="8"/>
        <v>0.44405594405594417</v>
      </c>
      <c r="I114" s="66">
        <f t="shared" si="9"/>
        <v>1.8405797101449277</v>
      </c>
    </row>
    <row r="115" spans="2:9" x14ac:dyDescent="0.25">
      <c r="B115" s="10">
        <v>42198</v>
      </c>
      <c r="C115" s="13" t="s">
        <v>394</v>
      </c>
      <c r="D115" s="16">
        <v>2.38</v>
      </c>
      <c r="E115" s="16">
        <v>0</v>
      </c>
      <c r="F115" s="12">
        <v>42189</v>
      </c>
      <c r="G115" s="19">
        <v>2.15</v>
      </c>
      <c r="H115" s="18">
        <f t="shared" si="8"/>
        <v>-9.6638655462184864E-2</v>
      </c>
      <c r="I115" s="66">
        <f t="shared" si="9"/>
        <v>-9.6638655462184878E-2</v>
      </c>
    </row>
    <row r="116" spans="2:9" x14ac:dyDescent="0.25">
      <c r="B116" s="10">
        <v>42205</v>
      </c>
      <c r="C116" s="13" t="s">
        <v>399</v>
      </c>
      <c r="D116" s="16">
        <v>2.1</v>
      </c>
      <c r="E116" s="16">
        <v>0</v>
      </c>
      <c r="F116" s="12">
        <v>42207</v>
      </c>
      <c r="G116" s="19">
        <v>3.19</v>
      </c>
      <c r="H116" s="18">
        <f t="shared" si="8"/>
        <v>0.51904761904761898</v>
      </c>
      <c r="I116" s="66">
        <f t="shared" si="9"/>
        <v>0.51904761904761898</v>
      </c>
    </row>
    <row r="117" spans="2:9" x14ac:dyDescent="0.25">
      <c r="B117" s="10">
        <v>42208</v>
      </c>
      <c r="C117" s="13" t="s">
        <v>403</v>
      </c>
      <c r="D117" s="16">
        <v>2.36</v>
      </c>
      <c r="E117" s="16">
        <v>1.67</v>
      </c>
      <c r="F117" s="12">
        <v>42209</v>
      </c>
      <c r="G117" s="19">
        <v>3.27</v>
      </c>
      <c r="H117" s="18">
        <f t="shared" si="8"/>
        <v>0.38559322033898313</v>
      </c>
      <c r="I117" s="66">
        <f t="shared" si="9"/>
        <v>1.3188405797101452</v>
      </c>
    </row>
    <row r="118" spans="2:9" x14ac:dyDescent="0.25">
      <c r="B118" s="10">
        <v>42209</v>
      </c>
      <c r="C118" s="13" t="s">
        <v>405</v>
      </c>
      <c r="D118" s="16">
        <v>2.44</v>
      </c>
      <c r="E118" s="16">
        <v>0</v>
      </c>
      <c r="F118" s="12">
        <v>42212</v>
      </c>
      <c r="G118" s="19">
        <v>4</v>
      </c>
      <c r="H118" s="18">
        <f t="shared" si="8"/>
        <v>0.63934426229508201</v>
      </c>
      <c r="I118" s="66">
        <f t="shared" si="9"/>
        <v>0.63934426229508201</v>
      </c>
    </row>
    <row r="119" spans="2:9" x14ac:dyDescent="0.25">
      <c r="B119" s="10">
        <v>42212</v>
      </c>
      <c r="C119" s="13" t="s">
        <v>406</v>
      </c>
      <c r="D119" s="16">
        <v>1.89</v>
      </c>
      <c r="E119" s="16">
        <v>0</v>
      </c>
      <c r="F119" s="12">
        <v>42212</v>
      </c>
      <c r="G119" s="19">
        <v>1.47</v>
      </c>
      <c r="H119" s="18">
        <f t="shared" si="8"/>
        <v>-0.22222222222222221</v>
      </c>
      <c r="I119" s="66">
        <f t="shared" si="9"/>
        <v>-0.22222222222222221</v>
      </c>
    </row>
    <row r="120" spans="2:9" x14ac:dyDescent="0.25">
      <c r="B120" s="10">
        <v>42213</v>
      </c>
      <c r="C120" s="13" t="s">
        <v>408</v>
      </c>
      <c r="D120" s="16">
        <v>2.41</v>
      </c>
      <c r="E120" s="16">
        <v>0</v>
      </c>
      <c r="F120" s="12">
        <v>42214</v>
      </c>
      <c r="G120" s="19">
        <v>2.87</v>
      </c>
      <c r="H120" s="18">
        <f t="shared" si="8"/>
        <v>0.1908713692946058</v>
      </c>
      <c r="I120" s="66">
        <f t="shared" si="9"/>
        <v>0.19087136929460577</v>
      </c>
    </row>
    <row r="121" spans="2:9" x14ac:dyDescent="0.25">
      <c r="B121" s="10">
        <v>42214</v>
      </c>
      <c r="C121" s="13" t="s">
        <v>410</v>
      </c>
      <c r="D121" s="16">
        <v>1.69</v>
      </c>
      <c r="E121" s="16">
        <v>0</v>
      </c>
      <c r="F121" s="12">
        <v>42215</v>
      </c>
      <c r="G121" s="19">
        <v>1.43</v>
      </c>
      <c r="H121" s="18">
        <f t="shared" si="8"/>
        <v>-0.15384615384615385</v>
      </c>
      <c r="I121" s="66">
        <f t="shared" si="9"/>
        <v>-0.15384615384615385</v>
      </c>
    </row>
    <row r="122" spans="2:9" x14ac:dyDescent="0.25">
      <c r="B122" s="10">
        <v>42215</v>
      </c>
      <c r="C122" s="13" t="s">
        <v>415</v>
      </c>
      <c r="D122" s="16">
        <v>2.1</v>
      </c>
      <c r="E122" s="16">
        <v>1.49</v>
      </c>
      <c r="F122" s="12">
        <v>42215</v>
      </c>
      <c r="G122" s="19">
        <v>3.52</v>
      </c>
      <c r="H122" s="18">
        <f t="shared" si="8"/>
        <v>0.67619047619047623</v>
      </c>
      <c r="I122" s="66">
        <f t="shared" si="9"/>
        <v>2.3278688524590159</v>
      </c>
    </row>
    <row r="123" spans="2:9" x14ac:dyDescent="0.25">
      <c r="B123" s="10">
        <v>42215</v>
      </c>
      <c r="C123" s="13" t="s">
        <v>417</v>
      </c>
      <c r="D123" s="16">
        <v>2.37</v>
      </c>
      <c r="E123" s="16">
        <v>0</v>
      </c>
      <c r="F123" s="12">
        <v>42216</v>
      </c>
      <c r="G123" s="19">
        <v>1.83</v>
      </c>
      <c r="H123" s="18">
        <f t="shared" si="8"/>
        <v>-0.22784810126582278</v>
      </c>
      <c r="I123" s="66">
        <f t="shared" si="9"/>
        <v>-0.22784810126582278</v>
      </c>
    </row>
    <row r="124" spans="2:9" x14ac:dyDescent="0.25">
      <c r="B124" s="10">
        <v>42219</v>
      </c>
      <c r="C124" s="13" t="s">
        <v>456</v>
      </c>
      <c r="D124" s="16">
        <v>2.5099999999999998</v>
      </c>
      <c r="E124" s="16">
        <v>1.71</v>
      </c>
      <c r="F124" s="12">
        <v>42219</v>
      </c>
      <c r="G124" s="19">
        <v>4.0599999999999996</v>
      </c>
      <c r="H124" s="18">
        <f t="shared" si="8"/>
        <v>0.61752988047808755</v>
      </c>
      <c r="I124" s="66">
        <f t="shared" si="9"/>
        <v>1.9375000000000002</v>
      </c>
    </row>
    <row r="125" spans="2:9" x14ac:dyDescent="0.25">
      <c r="B125" s="10">
        <v>42219</v>
      </c>
      <c r="C125" s="13" t="s">
        <v>406</v>
      </c>
      <c r="D125" s="16">
        <v>2.4300000000000002</v>
      </c>
      <c r="E125" s="16">
        <v>0</v>
      </c>
      <c r="F125" s="12">
        <v>42221</v>
      </c>
      <c r="G125" s="19">
        <v>3.18</v>
      </c>
      <c r="H125" s="18">
        <f t="shared" si="8"/>
        <v>0.30864197530864201</v>
      </c>
      <c r="I125" s="66">
        <f t="shared" si="9"/>
        <v>0.30864197530864196</v>
      </c>
    </row>
    <row r="126" spans="2:9" x14ac:dyDescent="0.25">
      <c r="B126" s="10">
        <v>42223</v>
      </c>
      <c r="C126" s="13" t="s">
        <v>428</v>
      </c>
      <c r="D126" s="16">
        <v>1.7</v>
      </c>
      <c r="E126" s="16">
        <v>0</v>
      </c>
      <c r="F126" s="12">
        <v>42226</v>
      </c>
      <c r="G126" s="19">
        <v>1.47</v>
      </c>
      <c r="H126" s="18">
        <f t="shared" si="8"/>
        <v>-0.13529411764705879</v>
      </c>
      <c r="I126" s="66">
        <f t="shared" si="9"/>
        <v>-0.13529411764705881</v>
      </c>
    </row>
    <row r="127" spans="2:9" x14ac:dyDescent="0.25">
      <c r="B127" s="10">
        <v>42227</v>
      </c>
      <c r="C127" s="13" t="s">
        <v>433</v>
      </c>
      <c r="D127" s="16">
        <v>1.77</v>
      </c>
      <c r="E127" s="16">
        <v>0.98</v>
      </c>
      <c r="F127" s="12">
        <v>42227</v>
      </c>
      <c r="G127" s="19">
        <v>0.98</v>
      </c>
      <c r="H127" s="18">
        <f t="shared" si="8"/>
        <v>-0.4463276836158192</v>
      </c>
      <c r="I127" s="66">
        <f t="shared" si="9"/>
        <v>-1</v>
      </c>
    </row>
    <row r="128" spans="2:9" x14ac:dyDescent="0.25">
      <c r="B128" s="10">
        <v>42228</v>
      </c>
      <c r="C128" s="13" t="s">
        <v>436</v>
      </c>
      <c r="D128" s="16">
        <v>1.51</v>
      </c>
      <c r="E128" s="16">
        <v>0</v>
      </c>
      <c r="F128" s="12">
        <v>42230</v>
      </c>
      <c r="G128" s="19">
        <v>1.03</v>
      </c>
      <c r="H128" s="18">
        <f t="shared" si="8"/>
        <v>-0.31788079470198671</v>
      </c>
      <c r="I128" s="66">
        <f t="shared" si="9"/>
        <v>-0.31788079470198677</v>
      </c>
    </row>
    <row r="129" spans="2:9" x14ac:dyDescent="0.25">
      <c r="B129" s="10">
        <v>42235</v>
      </c>
      <c r="C129" s="13" t="s">
        <v>441</v>
      </c>
      <c r="D129" s="16">
        <v>2.12</v>
      </c>
      <c r="E129" s="16">
        <v>0</v>
      </c>
      <c r="F129" s="12">
        <v>42236</v>
      </c>
      <c r="G129" s="19">
        <v>3.04</v>
      </c>
      <c r="H129" s="18">
        <f t="shared" si="8"/>
        <v>0.4339622641509433</v>
      </c>
      <c r="I129" s="66">
        <f t="shared" si="9"/>
        <v>0.43396226415094336</v>
      </c>
    </row>
    <row r="130" spans="2:9" x14ac:dyDescent="0.25">
      <c r="B130" s="10">
        <v>42236</v>
      </c>
      <c r="C130" s="13" t="s">
        <v>444</v>
      </c>
      <c r="D130" s="16">
        <v>1.8</v>
      </c>
      <c r="E130" s="16">
        <v>0</v>
      </c>
      <c r="F130" s="12">
        <v>42237</v>
      </c>
      <c r="G130" s="19">
        <v>0.88</v>
      </c>
      <c r="H130" s="18">
        <f t="shared" si="8"/>
        <v>-0.51111111111111107</v>
      </c>
      <c r="I130" s="66">
        <f t="shared" si="9"/>
        <v>-0.51111111111111107</v>
      </c>
    </row>
    <row r="131" spans="2:9" x14ac:dyDescent="0.25">
      <c r="B131" s="10">
        <v>42247</v>
      </c>
      <c r="C131" s="13" t="s">
        <v>457</v>
      </c>
      <c r="D131" s="16">
        <v>2.0299999999999998</v>
      </c>
      <c r="E131" s="16">
        <v>1.36</v>
      </c>
      <c r="F131" s="12">
        <v>42248</v>
      </c>
      <c r="G131" s="19">
        <v>0.11</v>
      </c>
      <c r="H131" s="18">
        <f t="shared" si="8"/>
        <v>-0.94581280788177335</v>
      </c>
      <c r="I131" s="66">
        <f t="shared" si="9"/>
        <v>-2.8656716417910455</v>
      </c>
    </row>
    <row r="132" spans="2:9" x14ac:dyDescent="0.25">
      <c r="B132" s="10">
        <v>42248</v>
      </c>
      <c r="C132" s="13" t="s">
        <v>464</v>
      </c>
      <c r="D132" s="16">
        <v>2.63</v>
      </c>
      <c r="E132" s="16">
        <v>0</v>
      </c>
      <c r="F132" s="12">
        <v>42249</v>
      </c>
      <c r="G132" s="19">
        <v>3.09</v>
      </c>
      <c r="H132" s="18">
        <f t="shared" si="8"/>
        <v>0.17490494296577941</v>
      </c>
      <c r="I132" s="66">
        <f t="shared" si="9"/>
        <v>0.17490494296577946</v>
      </c>
    </row>
    <row r="133" spans="2:9" x14ac:dyDescent="0.25">
      <c r="B133" s="10">
        <v>42249</v>
      </c>
      <c r="C133" s="13" t="s">
        <v>465</v>
      </c>
      <c r="D133" s="16">
        <v>2.42</v>
      </c>
      <c r="E133" s="16">
        <v>1.54</v>
      </c>
      <c r="F133" s="12">
        <v>42249</v>
      </c>
      <c r="G133" s="19">
        <v>2.14</v>
      </c>
      <c r="H133" s="18">
        <f t="shared" si="8"/>
        <v>-0.11570247933884292</v>
      </c>
      <c r="I133" s="66">
        <f t="shared" si="9"/>
        <v>-0.31818181818181801</v>
      </c>
    </row>
    <row r="134" spans="2:9" x14ac:dyDescent="0.25">
      <c r="B134" s="10">
        <v>42249</v>
      </c>
      <c r="C134" s="13" t="s">
        <v>468</v>
      </c>
      <c r="D134" s="16">
        <v>1.62</v>
      </c>
      <c r="E134" s="16">
        <v>0.97</v>
      </c>
      <c r="F134" s="12">
        <v>42250</v>
      </c>
      <c r="G134" s="19">
        <v>3.03</v>
      </c>
      <c r="H134" s="18">
        <f t="shared" si="8"/>
        <v>0.87037037037037002</v>
      </c>
      <c r="I134" s="66">
        <f t="shared" si="9"/>
        <v>2.1692307692307682</v>
      </c>
    </row>
    <row r="135" spans="2:9" x14ac:dyDescent="0.25">
      <c r="B135" s="10">
        <v>42254</v>
      </c>
      <c r="C135" s="13" t="s">
        <v>472</v>
      </c>
      <c r="D135" s="16">
        <v>2.74</v>
      </c>
      <c r="E135" s="16">
        <v>2.04</v>
      </c>
      <c r="F135" s="12">
        <v>42255</v>
      </c>
      <c r="G135" s="19">
        <v>2.1800000000000002</v>
      </c>
      <c r="H135" s="18">
        <f t="shared" si="8"/>
        <v>-0.20437956204379559</v>
      </c>
      <c r="I135" s="66">
        <f t="shared" si="9"/>
        <v>-0.79999999999999982</v>
      </c>
    </row>
    <row r="136" spans="2:9" x14ac:dyDescent="0.25">
      <c r="B136" s="10">
        <v>42255</v>
      </c>
      <c r="C136" s="13" t="s">
        <v>478</v>
      </c>
      <c r="D136" s="16">
        <v>2.9</v>
      </c>
      <c r="E136" s="16">
        <v>2.11</v>
      </c>
      <c r="F136" s="12">
        <v>42256</v>
      </c>
      <c r="G136" s="19">
        <v>4.7</v>
      </c>
      <c r="H136" s="18">
        <f t="shared" si="8"/>
        <v>0.62068965517241392</v>
      </c>
      <c r="I136" s="66">
        <f t="shared" si="9"/>
        <v>2.278481012658228</v>
      </c>
    </row>
    <row r="137" spans="2:9" x14ac:dyDescent="0.25">
      <c r="B137" s="10">
        <v>42257</v>
      </c>
      <c r="C137" s="13" t="s">
        <v>483</v>
      </c>
      <c r="D137" s="16">
        <v>3.02</v>
      </c>
      <c r="E137" s="16">
        <v>2.2200000000000002</v>
      </c>
      <c r="F137" s="12">
        <v>42257</v>
      </c>
      <c r="G137" s="19">
        <v>2.2200000000000002</v>
      </c>
      <c r="H137" s="18">
        <f t="shared" si="8"/>
        <v>-0.26490066225165554</v>
      </c>
      <c r="I137" s="66">
        <f t="shared" si="9"/>
        <v>-1</v>
      </c>
    </row>
    <row r="138" spans="2:9" x14ac:dyDescent="0.25">
      <c r="B138" s="10">
        <v>42257</v>
      </c>
      <c r="C138" s="13" t="s">
        <v>486</v>
      </c>
      <c r="D138" s="16">
        <v>3.54</v>
      </c>
      <c r="E138" s="16">
        <v>0</v>
      </c>
      <c r="F138" s="12">
        <v>42261</v>
      </c>
      <c r="G138" s="19">
        <v>3.88</v>
      </c>
      <c r="H138" s="18">
        <f t="shared" si="8"/>
        <v>9.6045197740112886E-2</v>
      </c>
      <c r="I138" s="66">
        <f t="shared" si="9"/>
        <v>9.6045197740112956E-2</v>
      </c>
    </row>
    <row r="139" spans="2:9" s="57" customFormat="1" x14ac:dyDescent="0.25">
      <c r="B139" s="10">
        <v>42268</v>
      </c>
      <c r="C139" s="13" t="s">
        <v>490</v>
      </c>
      <c r="D139" s="16">
        <v>3.88</v>
      </c>
      <c r="E139" s="16">
        <v>0</v>
      </c>
      <c r="F139" s="12">
        <v>42269</v>
      </c>
      <c r="G139" s="19">
        <v>2.98</v>
      </c>
      <c r="H139" s="18">
        <f t="shared" si="8"/>
        <v>-0.23195876288659789</v>
      </c>
      <c r="I139" s="66">
        <f t="shared" si="9"/>
        <v>-0.23195876288659792</v>
      </c>
    </row>
    <row r="140" spans="2:9" x14ac:dyDescent="0.25">
      <c r="B140" s="10">
        <v>42272</v>
      </c>
      <c r="C140" s="13" t="s">
        <v>494</v>
      </c>
      <c r="D140" s="16">
        <v>1.85</v>
      </c>
      <c r="E140" s="16">
        <v>0</v>
      </c>
      <c r="F140" s="12">
        <v>42275</v>
      </c>
      <c r="G140" s="19">
        <v>1.25</v>
      </c>
      <c r="H140" s="18">
        <f t="shared" si="8"/>
        <v>-0.32432432432432434</v>
      </c>
      <c r="I140" s="66">
        <f t="shared" si="9"/>
        <v>-0.32432432432432434</v>
      </c>
    </row>
    <row r="141" spans="2:9" s="57" customFormat="1" x14ac:dyDescent="0.25">
      <c r="B141" s="10">
        <v>42278</v>
      </c>
      <c r="C141" s="13" t="s">
        <v>500</v>
      </c>
      <c r="D141" s="16">
        <v>1.92</v>
      </c>
      <c r="E141" s="16">
        <v>0</v>
      </c>
      <c r="F141" s="12">
        <v>42282</v>
      </c>
      <c r="G141" s="19">
        <v>2.7</v>
      </c>
      <c r="H141" s="18">
        <f t="shared" si="8"/>
        <v>0.40625000000000022</v>
      </c>
      <c r="I141" s="66">
        <f t="shared" si="9"/>
        <v>0.40625000000000017</v>
      </c>
    </row>
    <row r="142" spans="2:9" s="57" customFormat="1" x14ac:dyDescent="0.25">
      <c r="B142" s="10">
        <v>42279</v>
      </c>
      <c r="C142" s="13" t="s">
        <v>505</v>
      </c>
      <c r="D142" s="16">
        <v>2.39</v>
      </c>
      <c r="E142" s="16">
        <v>1.84</v>
      </c>
      <c r="F142" s="12">
        <v>42282</v>
      </c>
      <c r="G142" s="19">
        <v>3.41</v>
      </c>
      <c r="H142" s="18">
        <f t="shared" ref="H142:H165" si="10">(G142/D142-1)</f>
        <v>0.42677824267782416</v>
      </c>
      <c r="I142" s="66">
        <f t="shared" ref="I142:I165" si="11">(G142-D142)/(D142-E142)</f>
        <v>1.8545454545454545</v>
      </c>
    </row>
    <row r="143" spans="2:9" x14ac:dyDescent="0.25">
      <c r="B143" s="10">
        <v>42282</v>
      </c>
      <c r="C143" s="13" t="s">
        <v>506</v>
      </c>
      <c r="D143" s="16">
        <v>2.25</v>
      </c>
      <c r="E143" s="16">
        <v>1.45</v>
      </c>
      <c r="F143" s="12">
        <v>42282</v>
      </c>
      <c r="G143" s="19">
        <v>2.75</v>
      </c>
      <c r="H143" s="18">
        <f t="shared" si="10"/>
        <v>0.22222222222222232</v>
      </c>
      <c r="I143" s="66">
        <f t="shared" si="11"/>
        <v>0.625</v>
      </c>
    </row>
    <row r="144" spans="2:9" s="57" customFormat="1" x14ac:dyDescent="0.25">
      <c r="B144" s="10">
        <v>42283</v>
      </c>
      <c r="C144" s="13" t="s">
        <v>511</v>
      </c>
      <c r="D144" s="16">
        <v>2.1</v>
      </c>
      <c r="E144" s="16">
        <v>0</v>
      </c>
      <c r="F144" s="12">
        <v>42283</v>
      </c>
      <c r="G144" s="19">
        <v>2.54</v>
      </c>
      <c r="H144" s="18">
        <f t="shared" si="10"/>
        <v>0.20952380952380945</v>
      </c>
      <c r="I144" s="66">
        <f t="shared" si="11"/>
        <v>0.2095238095238095</v>
      </c>
    </row>
    <row r="145" spans="2:9" x14ac:dyDescent="0.25">
      <c r="B145" s="10">
        <v>42284</v>
      </c>
      <c r="C145" s="13" t="s">
        <v>517</v>
      </c>
      <c r="D145" s="16">
        <v>2.4300000000000002</v>
      </c>
      <c r="E145" s="16">
        <v>1.83</v>
      </c>
      <c r="F145" s="12">
        <v>42284</v>
      </c>
      <c r="G145" s="19">
        <v>3.4</v>
      </c>
      <c r="H145" s="18">
        <f t="shared" si="10"/>
        <v>0.39917695473251014</v>
      </c>
      <c r="I145" s="66">
        <f t="shared" si="11"/>
        <v>1.616666666666666</v>
      </c>
    </row>
    <row r="146" spans="2:9" s="57" customFormat="1" x14ac:dyDescent="0.25">
      <c r="B146" s="10">
        <v>42285</v>
      </c>
      <c r="C146" s="13" t="s">
        <v>521</v>
      </c>
      <c r="D146" s="16">
        <v>3.37</v>
      </c>
      <c r="E146" s="16">
        <v>0</v>
      </c>
      <c r="F146" s="12">
        <v>42286</v>
      </c>
      <c r="G146" s="19">
        <v>4.2</v>
      </c>
      <c r="H146" s="18">
        <f t="shared" si="10"/>
        <v>0.24629080118694358</v>
      </c>
      <c r="I146" s="66">
        <f t="shared" si="11"/>
        <v>0.24629080118694363</v>
      </c>
    </row>
    <row r="147" spans="2:9" x14ac:dyDescent="0.25">
      <c r="B147" s="10">
        <v>42289</v>
      </c>
      <c r="C147" s="13" t="s">
        <v>524</v>
      </c>
      <c r="D147" s="16">
        <v>2.41</v>
      </c>
      <c r="E147" s="16">
        <v>1.61</v>
      </c>
      <c r="F147" s="12">
        <v>42289</v>
      </c>
      <c r="G147" s="19">
        <v>2.63</v>
      </c>
      <c r="H147" s="18">
        <f t="shared" si="10"/>
        <v>9.1286307053941806E-2</v>
      </c>
      <c r="I147" s="66">
        <f t="shared" si="11"/>
        <v>0.27499999999999969</v>
      </c>
    </row>
    <row r="148" spans="2:9" x14ac:dyDescent="0.25">
      <c r="B148" s="10">
        <v>42289</v>
      </c>
      <c r="C148" s="13" t="s">
        <v>527</v>
      </c>
      <c r="D148" s="16">
        <v>2.2400000000000002</v>
      </c>
      <c r="E148" s="16">
        <v>0</v>
      </c>
      <c r="F148" s="12">
        <v>42290</v>
      </c>
      <c r="G148" s="19">
        <v>3.02</v>
      </c>
      <c r="H148" s="18">
        <f t="shared" si="10"/>
        <v>0.34821428571428559</v>
      </c>
      <c r="I148" s="66">
        <f t="shared" si="11"/>
        <v>0.34821428571428559</v>
      </c>
    </row>
    <row r="149" spans="2:9" x14ac:dyDescent="0.25">
      <c r="B149" s="10">
        <v>42292</v>
      </c>
      <c r="C149" s="13" t="s">
        <v>527</v>
      </c>
      <c r="D149" s="16">
        <v>2.76</v>
      </c>
      <c r="E149" s="16">
        <v>0</v>
      </c>
      <c r="F149" s="12">
        <v>42292</v>
      </c>
      <c r="G149" s="19">
        <v>2.4</v>
      </c>
      <c r="H149" s="18">
        <f t="shared" si="10"/>
        <v>-0.13043478260869557</v>
      </c>
      <c r="I149" s="66">
        <f t="shared" si="11"/>
        <v>-0.13043478260869562</v>
      </c>
    </row>
    <row r="150" spans="2:9" x14ac:dyDescent="0.25">
      <c r="B150" s="10">
        <v>42296</v>
      </c>
      <c r="C150" s="13" t="s">
        <v>536</v>
      </c>
      <c r="D150" s="16">
        <v>2.2000000000000002</v>
      </c>
      <c r="E150" s="16">
        <v>1.46</v>
      </c>
      <c r="F150" s="12">
        <v>42296</v>
      </c>
      <c r="G150" s="19">
        <v>1.4</v>
      </c>
      <c r="H150" s="18">
        <f t="shared" si="10"/>
        <v>-0.36363636363636376</v>
      </c>
      <c r="I150" s="66">
        <f t="shared" si="11"/>
        <v>-1.0810810810810811</v>
      </c>
    </row>
    <row r="151" spans="2:9" x14ac:dyDescent="0.25">
      <c r="B151" s="10">
        <v>42296</v>
      </c>
      <c r="C151" s="13" t="s">
        <v>538</v>
      </c>
      <c r="D151" s="16">
        <v>2.65</v>
      </c>
      <c r="E151" s="16">
        <v>0</v>
      </c>
      <c r="F151" s="12">
        <v>42297</v>
      </c>
      <c r="G151" s="19">
        <v>2.4700000000000002</v>
      </c>
      <c r="H151" s="18">
        <f t="shared" si="10"/>
        <v>-6.7924528301886666E-2</v>
      </c>
      <c r="I151" s="66">
        <f t="shared" si="11"/>
        <v>-6.7924528301886694E-2</v>
      </c>
    </row>
    <row r="152" spans="2:9" x14ac:dyDescent="0.25">
      <c r="B152" s="10">
        <v>42298</v>
      </c>
      <c r="C152" s="13" t="s">
        <v>541</v>
      </c>
      <c r="D152" s="16">
        <v>2.41</v>
      </c>
      <c r="E152" s="16">
        <v>1.73</v>
      </c>
      <c r="F152" s="12">
        <v>42298</v>
      </c>
      <c r="G152" s="19">
        <v>1.73</v>
      </c>
      <c r="H152" s="18">
        <f t="shared" si="10"/>
        <v>-0.28215767634854771</v>
      </c>
      <c r="I152" s="66">
        <f t="shared" si="11"/>
        <v>-1</v>
      </c>
    </row>
    <row r="153" spans="2:9" x14ac:dyDescent="0.25">
      <c r="B153" s="10">
        <v>42299</v>
      </c>
      <c r="C153" s="13" t="s">
        <v>545</v>
      </c>
      <c r="D153" s="16">
        <v>2.21</v>
      </c>
      <c r="E153" s="16">
        <v>0</v>
      </c>
      <c r="F153" s="12">
        <v>42299</v>
      </c>
      <c r="G153" s="19">
        <v>1.77</v>
      </c>
      <c r="H153" s="18">
        <f t="shared" si="10"/>
        <v>-0.19909502262443435</v>
      </c>
      <c r="I153" s="66">
        <f t="shared" si="11"/>
        <v>-0.19909502262443438</v>
      </c>
    </row>
    <row r="154" spans="2:9" x14ac:dyDescent="0.25">
      <c r="B154" s="10">
        <v>42303</v>
      </c>
      <c r="C154" s="13" t="s">
        <v>551</v>
      </c>
      <c r="D154" s="16">
        <v>2.3199999999999998</v>
      </c>
      <c r="E154" s="16">
        <v>1.34</v>
      </c>
      <c r="F154" s="12">
        <v>42303</v>
      </c>
      <c r="G154" s="19">
        <v>3</v>
      </c>
      <c r="H154" s="18">
        <f t="shared" si="10"/>
        <v>0.2931034482758621</v>
      </c>
      <c r="I154" s="66">
        <f t="shared" si="11"/>
        <v>0.69387755102040849</v>
      </c>
    </row>
    <row r="155" spans="2:9" x14ac:dyDescent="0.25">
      <c r="B155" s="10">
        <v>42304</v>
      </c>
      <c r="C155" s="13" t="s">
        <v>556</v>
      </c>
      <c r="D155" s="16">
        <v>2.19</v>
      </c>
      <c r="E155" s="16">
        <v>0</v>
      </c>
      <c r="F155" s="12">
        <v>42305</v>
      </c>
      <c r="G155" s="19">
        <v>2.16</v>
      </c>
      <c r="H155" s="18">
        <f t="shared" si="10"/>
        <v>-1.3698630136986245E-2</v>
      </c>
      <c r="I155" s="66">
        <f t="shared" si="11"/>
        <v>-1.3698630136986212E-2</v>
      </c>
    </row>
    <row r="156" spans="2:9" x14ac:dyDescent="0.25">
      <c r="B156" s="10">
        <v>42306</v>
      </c>
      <c r="C156" s="13" t="s">
        <v>561</v>
      </c>
      <c r="D156" s="16">
        <v>2.27</v>
      </c>
      <c r="E156" s="16">
        <v>1.52</v>
      </c>
      <c r="F156" s="12">
        <v>42306</v>
      </c>
      <c r="G156" s="25">
        <v>1.52</v>
      </c>
      <c r="H156" s="18">
        <f t="shared" si="10"/>
        <v>-0.33039647577092512</v>
      </c>
      <c r="I156" s="66">
        <f t="shared" si="11"/>
        <v>-1</v>
      </c>
    </row>
    <row r="157" spans="2:9" x14ac:dyDescent="0.25">
      <c r="B157" s="10">
        <v>42310</v>
      </c>
      <c r="C157" s="13" t="s">
        <v>556</v>
      </c>
      <c r="D157" s="16">
        <v>1.66</v>
      </c>
      <c r="E157" s="16">
        <v>0</v>
      </c>
      <c r="F157" s="12">
        <v>38659</v>
      </c>
      <c r="G157" s="19">
        <v>1.25</v>
      </c>
      <c r="H157" s="18">
        <f t="shared" si="10"/>
        <v>-0.24698795180722888</v>
      </c>
      <c r="I157" s="66">
        <f t="shared" si="11"/>
        <v>-0.24698795180722888</v>
      </c>
    </row>
    <row r="158" spans="2:9" x14ac:dyDescent="0.25">
      <c r="B158" s="10">
        <v>42311</v>
      </c>
      <c r="C158" s="13" t="s">
        <v>567</v>
      </c>
      <c r="D158" s="16">
        <v>2.0099999999999998</v>
      </c>
      <c r="E158" s="16">
        <v>1.23</v>
      </c>
      <c r="F158" s="12">
        <v>42312</v>
      </c>
      <c r="G158" s="19">
        <v>2.0699999999999998</v>
      </c>
      <c r="H158" s="18">
        <f t="shared" si="10"/>
        <v>2.9850746268656803E-2</v>
      </c>
      <c r="I158" s="66">
        <f t="shared" si="11"/>
        <v>7.6923076923077011E-2</v>
      </c>
    </row>
    <row r="159" spans="2:9" x14ac:dyDescent="0.25">
      <c r="B159" s="10">
        <v>42312</v>
      </c>
      <c r="C159" s="13" t="s">
        <v>569</v>
      </c>
      <c r="D159" s="16">
        <v>1.96</v>
      </c>
      <c r="E159" s="16">
        <v>0</v>
      </c>
      <c r="F159" s="12">
        <v>42312</v>
      </c>
      <c r="G159" s="19">
        <v>2.5</v>
      </c>
      <c r="H159" s="18">
        <f t="shared" si="10"/>
        <v>0.27551020408163263</v>
      </c>
      <c r="I159" s="66">
        <f t="shared" si="11"/>
        <v>0.27551020408163268</v>
      </c>
    </row>
    <row r="160" spans="2:9" x14ac:dyDescent="0.25">
      <c r="B160" s="10">
        <v>42313</v>
      </c>
      <c r="C160" s="13" t="s">
        <v>571</v>
      </c>
      <c r="D160" s="16">
        <v>1.68</v>
      </c>
      <c r="E160" s="16">
        <v>0</v>
      </c>
      <c r="F160" s="12">
        <v>42314</v>
      </c>
      <c r="G160" s="19">
        <v>1.31</v>
      </c>
      <c r="H160" s="18">
        <f t="shared" si="10"/>
        <v>-0.22023809523809523</v>
      </c>
      <c r="I160" s="66">
        <f t="shared" si="11"/>
        <v>-0.22023809523809518</v>
      </c>
    </row>
    <row r="161" spans="2:9" x14ac:dyDescent="0.25">
      <c r="B161" s="10">
        <v>42303</v>
      </c>
      <c r="C161" s="13" t="s">
        <v>578</v>
      </c>
      <c r="D161" s="16">
        <v>1.58</v>
      </c>
      <c r="E161" s="16">
        <v>0.97</v>
      </c>
      <c r="F161" s="12">
        <v>42319</v>
      </c>
      <c r="G161" s="19">
        <v>3.43</v>
      </c>
      <c r="H161" s="18">
        <f t="shared" si="10"/>
        <v>1.1708860759493671</v>
      </c>
      <c r="I161" s="66">
        <f t="shared" si="11"/>
        <v>3.0327868852459012</v>
      </c>
    </row>
    <row r="162" spans="2:9" s="57" customFormat="1" x14ac:dyDescent="0.25">
      <c r="B162" s="10">
        <v>42319</v>
      </c>
      <c r="C162" s="13" t="s">
        <v>580</v>
      </c>
      <c r="D162" s="16">
        <v>1.1000000000000001</v>
      </c>
      <c r="E162" s="16">
        <v>0.76</v>
      </c>
      <c r="F162" s="12">
        <v>42319</v>
      </c>
      <c r="G162" s="19">
        <v>0.9</v>
      </c>
      <c r="H162" s="18">
        <f t="shared" si="10"/>
        <v>-0.18181818181818188</v>
      </c>
      <c r="I162" s="66">
        <f t="shared" si="11"/>
        <v>-0.58823529411764708</v>
      </c>
    </row>
    <row r="163" spans="2:9" x14ac:dyDescent="0.25">
      <c r="B163" s="10">
        <v>42320</v>
      </c>
      <c r="C163" s="13" t="s">
        <v>582</v>
      </c>
      <c r="D163" s="16">
        <v>2.2400000000000002</v>
      </c>
      <c r="E163" s="16">
        <v>1.49</v>
      </c>
      <c r="F163" s="12">
        <v>42320</v>
      </c>
      <c r="G163" s="19">
        <v>3.55</v>
      </c>
      <c r="H163" s="18">
        <f t="shared" si="10"/>
        <v>0.58482142857142838</v>
      </c>
      <c r="I163" s="66">
        <f t="shared" si="11"/>
        <v>1.7466666666666657</v>
      </c>
    </row>
    <row r="164" spans="2:9" x14ac:dyDescent="0.25">
      <c r="B164" s="10">
        <v>42320</v>
      </c>
      <c r="C164" s="13" t="s">
        <v>571</v>
      </c>
      <c r="D164" s="16">
        <v>1.96</v>
      </c>
      <c r="E164" s="16">
        <v>1.39</v>
      </c>
      <c r="F164" s="12">
        <v>42321</v>
      </c>
      <c r="G164" s="19">
        <v>2.12</v>
      </c>
      <c r="H164" s="18">
        <f t="shared" si="10"/>
        <v>8.163265306122458E-2</v>
      </c>
      <c r="I164" s="66">
        <f t="shared" si="11"/>
        <v>0.28070175438596512</v>
      </c>
    </row>
    <row r="165" spans="2:9" s="57" customFormat="1" x14ac:dyDescent="0.25">
      <c r="B165" s="10">
        <v>42321</v>
      </c>
      <c r="C165" s="13" t="s">
        <v>587</v>
      </c>
      <c r="D165" s="16">
        <v>1.81</v>
      </c>
      <c r="E165" s="16">
        <v>0</v>
      </c>
      <c r="F165" s="12">
        <v>42324</v>
      </c>
      <c r="G165" s="19">
        <v>1.17</v>
      </c>
      <c r="H165" s="18">
        <f t="shared" si="10"/>
        <v>-0.35359116022099457</v>
      </c>
      <c r="I165" s="66">
        <f t="shared" si="11"/>
        <v>-0.35359116022099452</v>
      </c>
    </row>
    <row r="166" spans="2:9" x14ac:dyDescent="0.25">
      <c r="B166" s="10">
        <v>42324</v>
      </c>
      <c r="C166" s="13" t="s">
        <v>588</v>
      </c>
      <c r="D166" s="16">
        <v>1.68</v>
      </c>
      <c r="E166" s="16">
        <v>0.83</v>
      </c>
      <c r="F166" s="12">
        <v>42324</v>
      </c>
      <c r="G166" s="19">
        <v>2.35</v>
      </c>
      <c r="H166" s="18">
        <f t="shared" ref="H166:H168" si="12">(G166/D166-1)</f>
        <v>0.39880952380952395</v>
      </c>
      <c r="I166" s="66">
        <f t="shared" ref="I166:I168" si="13">(G166-D166)/(D166-E166)</f>
        <v>0.78823529411764726</v>
      </c>
    </row>
    <row r="167" spans="2:9" x14ac:dyDescent="0.25">
      <c r="B167" s="10">
        <v>42326</v>
      </c>
      <c r="C167" s="13" t="s">
        <v>592</v>
      </c>
      <c r="D167" s="16">
        <v>2</v>
      </c>
      <c r="E167" s="16">
        <v>1.2</v>
      </c>
      <c r="F167" s="12">
        <v>42326</v>
      </c>
      <c r="G167" s="19">
        <v>1.2</v>
      </c>
      <c r="H167" s="18">
        <f t="shared" si="12"/>
        <v>-0.4</v>
      </c>
      <c r="I167" s="66">
        <f t="shared" si="13"/>
        <v>-1</v>
      </c>
    </row>
    <row r="168" spans="2:9" x14ac:dyDescent="0.25">
      <c r="B168" s="10">
        <v>42326</v>
      </c>
      <c r="C168" s="13" t="s">
        <v>571</v>
      </c>
      <c r="D168" s="16">
        <v>3.05</v>
      </c>
      <c r="E168" s="16">
        <v>2.44</v>
      </c>
      <c r="F168" s="12">
        <v>42327</v>
      </c>
      <c r="G168" s="19">
        <v>2.4</v>
      </c>
      <c r="H168" s="18">
        <f t="shared" si="12"/>
        <v>-0.21311475409836067</v>
      </c>
      <c r="I168" s="66">
        <f t="shared" si="13"/>
        <v>-1.0655737704918034</v>
      </c>
    </row>
    <row r="169" spans="2:9" x14ac:dyDescent="0.25">
      <c r="B169" s="10">
        <v>42335</v>
      </c>
      <c r="C169" s="13" t="s">
        <v>596</v>
      </c>
      <c r="D169" s="16">
        <v>2.59</v>
      </c>
      <c r="E169" s="16">
        <v>0</v>
      </c>
      <c r="F169" s="12">
        <v>42335</v>
      </c>
      <c r="G169" s="19">
        <v>2.73</v>
      </c>
      <c r="H169" s="18">
        <f t="shared" ref="H169:H185" si="14">(G169/D169-1)</f>
        <v>5.4054054054054168E-2</v>
      </c>
      <c r="I169" s="66">
        <f t="shared" ref="I169:I185" si="15">(G169-D169)/(D169-E169)</f>
        <v>5.4054054054054106E-2</v>
      </c>
    </row>
    <row r="170" spans="2:9" x14ac:dyDescent="0.25">
      <c r="B170" s="10">
        <v>42335</v>
      </c>
      <c r="C170" s="13" t="s">
        <v>596</v>
      </c>
      <c r="D170" s="16">
        <v>2.65</v>
      </c>
      <c r="E170" s="16">
        <v>0</v>
      </c>
      <c r="F170" s="12">
        <v>42338</v>
      </c>
      <c r="G170" s="19">
        <v>2.6</v>
      </c>
      <c r="H170" s="18">
        <f t="shared" si="14"/>
        <v>-1.8867924528301772E-2</v>
      </c>
      <c r="I170" s="66">
        <f t="shared" si="15"/>
        <v>-1.886792452830182E-2</v>
      </c>
    </row>
    <row r="171" spans="2:9" x14ac:dyDescent="0.25">
      <c r="B171" s="10">
        <v>42339</v>
      </c>
      <c r="C171" s="13" t="s">
        <v>600</v>
      </c>
      <c r="D171" s="16">
        <v>2</v>
      </c>
      <c r="E171" s="16">
        <v>1.55</v>
      </c>
      <c r="F171" s="12">
        <v>42339</v>
      </c>
      <c r="G171" s="19">
        <v>1.54</v>
      </c>
      <c r="H171" s="18">
        <f t="shared" si="14"/>
        <v>-0.22999999999999998</v>
      </c>
      <c r="I171" s="66">
        <f t="shared" si="15"/>
        <v>-1.0222222222222221</v>
      </c>
    </row>
    <row r="172" spans="2:9" x14ac:dyDescent="0.25">
      <c r="B172" s="10">
        <v>42340</v>
      </c>
      <c r="C172" s="13" t="s">
        <v>603</v>
      </c>
      <c r="D172" s="16">
        <v>1.7</v>
      </c>
      <c r="E172" s="16">
        <v>0</v>
      </c>
      <c r="F172" s="12">
        <v>42341</v>
      </c>
      <c r="G172" s="19">
        <v>0.72</v>
      </c>
      <c r="H172" s="18">
        <f t="shared" si="14"/>
        <v>-0.57647058823529407</v>
      </c>
      <c r="I172" s="66">
        <f t="shared" si="15"/>
        <v>-0.57647058823529407</v>
      </c>
    </row>
    <row r="173" spans="2:9" x14ac:dyDescent="0.25">
      <c r="B173" s="10">
        <v>42340</v>
      </c>
      <c r="C173" s="13" t="s">
        <v>604</v>
      </c>
      <c r="D173" s="16">
        <v>2.52</v>
      </c>
      <c r="E173" s="16">
        <v>0</v>
      </c>
      <c r="F173" s="12">
        <v>42341</v>
      </c>
      <c r="G173" s="19">
        <v>2.91</v>
      </c>
      <c r="H173" s="18">
        <f t="shared" si="14"/>
        <v>0.15476190476190488</v>
      </c>
      <c r="I173" s="66">
        <f t="shared" si="15"/>
        <v>0.15476190476190482</v>
      </c>
    </row>
    <row r="174" spans="2:9" x14ac:dyDescent="0.25">
      <c r="B174" s="10">
        <v>42342</v>
      </c>
      <c r="C174" s="13" t="s">
        <v>611</v>
      </c>
      <c r="D174" s="16">
        <v>2.0699999999999998</v>
      </c>
      <c r="E174" s="16">
        <v>1.23</v>
      </c>
      <c r="F174" s="12">
        <v>42342</v>
      </c>
      <c r="G174" s="19">
        <v>2.29</v>
      </c>
      <c r="H174" s="18">
        <f t="shared" si="14"/>
        <v>0.106280193236715</v>
      </c>
      <c r="I174" s="66">
        <f t="shared" si="15"/>
        <v>0.2619047619047622</v>
      </c>
    </row>
    <row r="175" spans="2:9" x14ac:dyDescent="0.25">
      <c r="B175" s="10">
        <v>42345</v>
      </c>
      <c r="C175" s="13" t="s">
        <v>616</v>
      </c>
      <c r="D175" s="16">
        <v>2.2599999999999998</v>
      </c>
      <c r="E175" s="16">
        <v>1.46</v>
      </c>
      <c r="F175" s="12">
        <v>42345</v>
      </c>
      <c r="G175" s="19">
        <v>2.9</v>
      </c>
      <c r="H175" s="18">
        <f t="shared" si="14"/>
        <v>0.2831858407079646</v>
      </c>
      <c r="I175" s="66">
        <f t="shared" si="15"/>
        <v>0.80000000000000038</v>
      </c>
    </row>
    <row r="176" spans="2:9" x14ac:dyDescent="0.25">
      <c r="B176" s="10">
        <v>42341</v>
      </c>
      <c r="C176" s="13" t="s">
        <v>624</v>
      </c>
      <c r="D176" s="16">
        <v>1.97</v>
      </c>
      <c r="E176" s="16">
        <v>1.1399999999999999</v>
      </c>
      <c r="F176" s="12">
        <v>42346</v>
      </c>
      <c r="G176" s="19">
        <v>1.1399999999999999</v>
      </c>
      <c r="H176" s="18">
        <f t="shared" si="14"/>
        <v>-0.42131979695431476</v>
      </c>
      <c r="I176" s="66">
        <f t="shared" si="15"/>
        <v>-1</v>
      </c>
    </row>
    <row r="177" spans="2:10" x14ac:dyDescent="0.25">
      <c r="B177" s="10">
        <v>42346</v>
      </c>
      <c r="C177" s="13" t="s">
        <v>626</v>
      </c>
      <c r="D177" s="16">
        <v>1.95</v>
      </c>
      <c r="E177" s="16">
        <v>1.45</v>
      </c>
      <c r="F177" s="12">
        <v>42347</v>
      </c>
      <c r="G177" s="19">
        <v>2.37</v>
      </c>
      <c r="H177" s="18">
        <f t="shared" si="14"/>
        <v>0.21538461538461551</v>
      </c>
      <c r="I177" s="66">
        <f t="shared" si="15"/>
        <v>0.8400000000000003</v>
      </c>
    </row>
    <row r="178" spans="2:10" s="57" customFormat="1" x14ac:dyDescent="0.25">
      <c r="B178" s="10">
        <v>42347</v>
      </c>
      <c r="C178" s="13" t="s">
        <v>629</v>
      </c>
      <c r="D178" s="16">
        <v>2.7</v>
      </c>
      <c r="E178" s="16">
        <v>0</v>
      </c>
      <c r="F178" s="12">
        <v>42348</v>
      </c>
      <c r="G178" s="19">
        <v>2.3199999999999998</v>
      </c>
      <c r="H178" s="18">
        <f t="shared" si="14"/>
        <v>-0.14074074074074083</v>
      </c>
      <c r="I178" s="66">
        <f t="shared" si="15"/>
        <v>-0.14074074074074086</v>
      </c>
    </row>
    <row r="179" spans="2:10" x14ac:dyDescent="0.25">
      <c r="B179" s="10">
        <v>42348</v>
      </c>
      <c r="C179" s="13" t="s">
        <v>631</v>
      </c>
      <c r="D179" s="16">
        <v>2.0299999999999998</v>
      </c>
      <c r="E179" s="16">
        <v>1.46</v>
      </c>
      <c r="F179" s="12">
        <v>42348</v>
      </c>
      <c r="G179" s="19">
        <v>2.65</v>
      </c>
      <c r="H179" s="18">
        <f t="shared" si="14"/>
        <v>0.30541871921182273</v>
      </c>
      <c r="I179" s="66">
        <f t="shared" si="15"/>
        <v>1.0877192982456145</v>
      </c>
    </row>
    <row r="180" spans="2:10" x14ac:dyDescent="0.25">
      <c r="B180" s="10">
        <v>42349</v>
      </c>
      <c r="C180" s="13" t="s">
        <v>634</v>
      </c>
      <c r="D180" s="16">
        <v>2.08</v>
      </c>
      <c r="E180" s="16">
        <v>1.4</v>
      </c>
      <c r="F180" s="12">
        <v>42349</v>
      </c>
      <c r="G180" s="19">
        <v>2.71</v>
      </c>
      <c r="H180" s="18">
        <f t="shared" si="14"/>
        <v>0.30288461538461542</v>
      </c>
      <c r="I180" s="66">
        <f t="shared" si="15"/>
        <v>0.92647058823529371</v>
      </c>
    </row>
    <row r="181" spans="2:10" s="57" customFormat="1" x14ac:dyDescent="0.25">
      <c r="B181" s="10">
        <v>42352</v>
      </c>
      <c r="C181" s="13" t="s">
        <v>637</v>
      </c>
      <c r="D181" s="16">
        <v>2.67</v>
      </c>
      <c r="E181" s="16">
        <v>0</v>
      </c>
      <c r="F181" s="12">
        <v>42353</v>
      </c>
      <c r="G181" s="19">
        <v>3.23</v>
      </c>
      <c r="H181" s="18">
        <f t="shared" si="14"/>
        <v>0.20973782771535587</v>
      </c>
      <c r="I181" s="66">
        <f t="shared" si="15"/>
        <v>0.20973782771535582</v>
      </c>
    </row>
    <row r="182" spans="2:10" x14ac:dyDescent="0.25">
      <c r="B182" s="10">
        <v>42355</v>
      </c>
      <c r="C182" s="13" t="s">
        <v>645</v>
      </c>
      <c r="D182" s="16">
        <v>4.57</v>
      </c>
      <c r="E182" s="16">
        <v>3.8</v>
      </c>
      <c r="F182" s="12">
        <v>42355</v>
      </c>
      <c r="G182" s="19">
        <v>5.33</v>
      </c>
      <c r="H182" s="18">
        <f t="shared" si="14"/>
        <v>0.16630196936542663</v>
      </c>
      <c r="I182" s="66">
        <f t="shared" si="15"/>
        <v>0.98701298701298612</v>
      </c>
    </row>
    <row r="183" spans="2:10" x14ac:dyDescent="0.25">
      <c r="B183" s="10">
        <v>42356</v>
      </c>
      <c r="C183" s="13" t="s">
        <v>651</v>
      </c>
      <c r="D183" s="16">
        <v>1.78</v>
      </c>
      <c r="E183" s="16">
        <v>0.94</v>
      </c>
      <c r="F183" s="12">
        <v>42356</v>
      </c>
      <c r="G183" s="19">
        <v>2.4</v>
      </c>
      <c r="H183" s="18">
        <f t="shared" si="14"/>
        <v>0.348314606741573</v>
      </c>
      <c r="I183" s="66">
        <f t="shared" si="15"/>
        <v>0.73809523809523792</v>
      </c>
    </row>
    <row r="184" spans="2:10" x14ac:dyDescent="0.25">
      <c r="B184" s="10">
        <v>42356</v>
      </c>
      <c r="C184" s="13" t="s">
        <v>652</v>
      </c>
      <c r="D184" s="16">
        <v>2.31</v>
      </c>
      <c r="E184" s="16">
        <v>0</v>
      </c>
      <c r="F184" s="12">
        <v>42359</v>
      </c>
      <c r="G184" s="19">
        <v>2.33</v>
      </c>
      <c r="H184" s="18">
        <f t="shared" si="14"/>
        <v>8.6580086580085869E-3</v>
      </c>
      <c r="I184" s="66">
        <f t="shared" si="15"/>
        <v>8.6580086580086649E-3</v>
      </c>
    </row>
    <row r="185" spans="2:10" x14ac:dyDescent="0.25">
      <c r="B185" s="10">
        <v>42359</v>
      </c>
      <c r="C185" s="13" t="s">
        <v>655</v>
      </c>
      <c r="D185" s="16">
        <v>2.44</v>
      </c>
      <c r="E185" s="16">
        <v>1.64</v>
      </c>
      <c r="F185" s="12">
        <v>42359</v>
      </c>
      <c r="G185" s="19">
        <v>4.04</v>
      </c>
      <c r="H185" s="18">
        <f t="shared" si="14"/>
        <v>0.65573770491803285</v>
      </c>
      <c r="I185" s="66">
        <f t="shared" si="15"/>
        <v>2</v>
      </c>
    </row>
    <row r="186" spans="2:10" x14ac:dyDescent="0.25">
      <c r="B186" s="10"/>
      <c r="C186" s="13"/>
      <c r="D186" s="19"/>
      <c r="E186" s="19"/>
      <c r="F186" s="12"/>
      <c r="G186" s="21" t="s">
        <v>1</v>
      </c>
      <c r="H186" s="18"/>
      <c r="I186" s="65"/>
    </row>
    <row r="187" spans="2:10" x14ac:dyDescent="0.25">
      <c r="B187" s="10"/>
      <c r="C187" s="22" t="s">
        <v>35</v>
      </c>
      <c r="D187" s="13"/>
      <c r="E187" s="13"/>
      <c r="F187" s="23" t="s">
        <v>1</v>
      </c>
      <c r="G187" s="62" t="s">
        <v>11</v>
      </c>
      <c r="H187" s="63" t="s">
        <v>9</v>
      </c>
      <c r="I187" s="68">
        <f>SUM(I11:I186)</f>
        <v>33.093304730729258</v>
      </c>
    </row>
    <row r="188" spans="2:10" x14ac:dyDescent="0.25">
      <c r="B188" s="10"/>
      <c r="C188" s="22"/>
      <c r="D188" s="13"/>
      <c r="E188" s="13"/>
      <c r="F188" s="23"/>
      <c r="G188" s="62"/>
      <c r="H188" s="63"/>
      <c r="I188" s="60"/>
    </row>
    <row r="189" spans="2:10" ht="15.75" thickBot="1" x14ac:dyDescent="0.3">
      <c r="B189" s="27"/>
      <c r="C189" s="29" t="s">
        <v>1</v>
      </c>
      <c r="D189" s="29"/>
      <c r="E189" s="29"/>
      <c r="F189" s="36"/>
      <c r="G189" s="29"/>
      <c r="H189" s="64" t="s">
        <v>1</v>
      </c>
      <c r="I189" s="33"/>
    </row>
    <row r="190" spans="2:10" x14ac:dyDescent="0.25">
      <c r="B190" s="5"/>
      <c r="C190" s="50"/>
      <c r="D190" s="6"/>
      <c r="E190" s="6"/>
      <c r="F190" s="7"/>
      <c r="G190" s="8"/>
      <c r="H190" s="8"/>
      <c r="I190" s="9"/>
    </row>
    <row r="191" spans="2:10" x14ac:dyDescent="0.25">
      <c r="B191" s="10"/>
      <c r="C191" s="61" t="s">
        <v>16</v>
      </c>
      <c r="D191" s="13"/>
      <c r="E191" s="13"/>
      <c r="F191" s="23"/>
      <c r="G191" s="11"/>
      <c r="H191" s="24"/>
      <c r="I191" s="14"/>
      <c r="J191" s="49" t="s">
        <v>29</v>
      </c>
    </row>
    <row r="192" spans="2:10" x14ac:dyDescent="0.25">
      <c r="B192" s="52" t="s">
        <v>2</v>
      </c>
      <c r="C192" s="53" t="s">
        <v>3</v>
      </c>
      <c r="D192" s="53" t="s">
        <v>2</v>
      </c>
      <c r="E192" s="53" t="s">
        <v>13</v>
      </c>
      <c r="F192" s="54" t="s">
        <v>4</v>
      </c>
      <c r="G192" s="53" t="s">
        <v>4</v>
      </c>
      <c r="H192" s="53" t="s">
        <v>5</v>
      </c>
      <c r="I192" s="55" t="s">
        <v>5</v>
      </c>
    </row>
    <row r="193" spans="2:10" x14ac:dyDescent="0.25">
      <c r="B193" s="52" t="s">
        <v>6</v>
      </c>
      <c r="C193" s="56"/>
      <c r="D193" s="53" t="s">
        <v>7</v>
      </c>
      <c r="E193" s="53" t="s">
        <v>14</v>
      </c>
      <c r="F193" s="54" t="s">
        <v>6</v>
      </c>
      <c r="G193" s="53" t="s">
        <v>8</v>
      </c>
      <c r="H193" s="53" t="s">
        <v>10</v>
      </c>
      <c r="I193" s="55" t="s">
        <v>15</v>
      </c>
    </row>
    <row r="194" spans="2:10" x14ac:dyDescent="0.25">
      <c r="B194" s="52"/>
      <c r="C194" s="53" t="s">
        <v>22</v>
      </c>
      <c r="D194" s="53"/>
      <c r="E194" s="53"/>
      <c r="F194" s="54"/>
      <c r="G194" s="53"/>
      <c r="H194" s="53"/>
      <c r="I194" s="55"/>
      <c r="J194" s="49" t="s">
        <v>29</v>
      </c>
    </row>
    <row r="195" spans="2:10" x14ac:dyDescent="0.25">
      <c r="B195" s="52"/>
      <c r="C195" s="53"/>
      <c r="D195" s="53"/>
      <c r="E195" s="53"/>
      <c r="F195" s="54"/>
      <c r="G195" s="53"/>
      <c r="H195" s="53"/>
      <c r="I195" s="55"/>
    </row>
    <row r="196" spans="2:10" x14ac:dyDescent="0.25">
      <c r="B196" s="10">
        <v>42006</v>
      </c>
      <c r="C196" s="13" t="s">
        <v>44</v>
      </c>
      <c r="D196" s="16">
        <v>0.78</v>
      </c>
      <c r="E196" s="16">
        <v>0.42</v>
      </c>
      <c r="F196" s="12">
        <v>42009</v>
      </c>
      <c r="G196" s="25">
        <v>0.55000000000000004</v>
      </c>
      <c r="H196" s="18">
        <f t="shared" ref="H196:H219" si="16">(G196/D196-1)</f>
        <v>-0.29487179487179482</v>
      </c>
      <c r="I196" s="66">
        <f t="shared" ref="I196:I233" si="17">(G196-D196)/(D196-E196)</f>
        <v>-0.63888888888888873</v>
      </c>
    </row>
    <row r="197" spans="2:10" x14ac:dyDescent="0.25">
      <c r="B197" s="10">
        <v>42019</v>
      </c>
      <c r="C197" s="13" t="s">
        <v>76</v>
      </c>
      <c r="D197" s="16">
        <v>0.5</v>
      </c>
      <c r="E197" s="16">
        <v>0.28000000000000003</v>
      </c>
      <c r="F197" s="12">
        <v>42020</v>
      </c>
      <c r="G197" s="19">
        <v>0.36</v>
      </c>
      <c r="H197" s="18">
        <f t="shared" si="16"/>
        <v>-0.28000000000000003</v>
      </c>
      <c r="I197" s="66">
        <f t="shared" si="17"/>
        <v>-0.63636363636363646</v>
      </c>
    </row>
    <row r="198" spans="2:10" x14ac:dyDescent="0.25">
      <c r="B198" s="10">
        <v>42023</v>
      </c>
      <c r="C198" s="13" t="s">
        <v>79</v>
      </c>
      <c r="D198" s="16">
        <v>1.65</v>
      </c>
      <c r="E198" s="16">
        <v>1.02</v>
      </c>
      <c r="F198" s="12">
        <v>42027</v>
      </c>
      <c r="G198" s="19">
        <v>2.76</v>
      </c>
      <c r="H198" s="18">
        <f t="shared" si="16"/>
        <v>0.67272727272727262</v>
      </c>
      <c r="I198" s="66">
        <f t="shared" si="17"/>
        <v>1.7619047619047621</v>
      </c>
    </row>
    <row r="199" spans="2:10" x14ac:dyDescent="0.25">
      <c r="B199" s="10">
        <v>42030</v>
      </c>
      <c r="C199" s="13" t="s">
        <v>92</v>
      </c>
      <c r="D199" s="16">
        <v>0.85</v>
      </c>
      <c r="E199" s="16">
        <v>0.47</v>
      </c>
      <c r="F199" s="12">
        <v>42031</v>
      </c>
      <c r="G199" s="25">
        <v>0.71</v>
      </c>
      <c r="H199" s="18">
        <f t="shared" si="16"/>
        <v>-0.16470588235294115</v>
      </c>
      <c r="I199" s="66">
        <f t="shared" si="17"/>
        <v>-0.36842105263157898</v>
      </c>
    </row>
    <row r="200" spans="2:10" x14ac:dyDescent="0.25">
      <c r="B200" s="10">
        <v>42037</v>
      </c>
      <c r="C200" s="13" t="s">
        <v>110</v>
      </c>
      <c r="D200" s="16">
        <v>1.21</v>
      </c>
      <c r="E200" s="16">
        <v>0.56999999999999995</v>
      </c>
      <c r="F200" s="12">
        <v>42038</v>
      </c>
      <c r="G200" s="19">
        <v>0.56999999999999995</v>
      </c>
      <c r="H200" s="18">
        <f t="shared" si="16"/>
        <v>-0.52892561983471076</v>
      </c>
      <c r="I200" s="66">
        <f t="shared" si="17"/>
        <v>-1</v>
      </c>
    </row>
    <row r="201" spans="2:10" x14ac:dyDescent="0.25">
      <c r="B201" s="10">
        <v>41982</v>
      </c>
      <c r="C201" s="13" t="s">
        <v>118</v>
      </c>
      <c r="D201" s="16">
        <v>1.07</v>
      </c>
      <c r="E201" s="16">
        <v>0.73</v>
      </c>
      <c r="F201" s="12">
        <v>42040</v>
      </c>
      <c r="G201" s="25">
        <v>1.48</v>
      </c>
      <c r="H201" s="18">
        <f t="shared" si="16"/>
        <v>0.38317757009345788</v>
      </c>
      <c r="I201" s="66">
        <f t="shared" si="17"/>
        <v>1.205882352941176</v>
      </c>
    </row>
    <row r="202" spans="2:10" x14ac:dyDescent="0.25">
      <c r="B202" s="10">
        <v>42069</v>
      </c>
      <c r="C202" s="13" t="s">
        <v>165</v>
      </c>
      <c r="D202" s="16">
        <v>4.17</v>
      </c>
      <c r="E202" s="16">
        <v>1.91</v>
      </c>
      <c r="F202" s="12">
        <v>42066</v>
      </c>
      <c r="G202" s="19">
        <v>6.7</v>
      </c>
      <c r="H202" s="18">
        <f t="shared" si="16"/>
        <v>0.60671462829736211</v>
      </c>
      <c r="I202" s="66">
        <f t="shared" si="17"/>
        <v>1.1194690265486729</v>
      </c>
    </row>
    <row r="203" spans="2:10" x14ac:dyDescent="0.25">
      <c r="B203" s="10">
        <v>42072</v>
      </c>
      <c r="C203" s="13" t="s">
        <v>170</v>
      </c>
      <c r="D203" s="16">
        <v>0.66</v>
      </c>
      <c r="E203" s="16">
        <v>0.33</v>
      </c>
      <c r="F203" s="12">
        <v>42073</v>
      </c>
      <c r="G203" s="19">
        <v>0.47</v>
      </c>
      <c r="H203" s="18">
        <f t="shared" si="16"/>
        <v>-0.28787878787878796</v>
      </c>
      <c r="I203" s="66">
        <f t="shared" si="17"/>
        <v>-0.57575757575757591</v>
      </c>
    </row>
    <row r="204" spans="2:10" ht="14.25" customHeight="1" x14ac:dyDescent="0.25">
      <c r="B204" s="10">
        <v>42072</v>
      </c>
      <c r="C204" s="13" t="s">
        <v>169</v>
      </c>
      <c r="D204" s="16">
        <v>5.76</v>
      </c>
      <c r="E204" s="16">
        <v>3.29</v>
      </c>
      <c r="F204" s="12">
        <v>42073</v>
      </c>
      <c r="G204" s="19">
        <v>7.48</v>
      </c>
      <c r="H204" s="18">
        <f t="shared" si="16"/>
        <v>0.29861111111111116</v>
      </c>
      <c r="I204" s="66">
        <f t="shared" si="17"/>
        <v>0.69635627530364408</v>
      </c>
    </row>
    <row r="205" spans="2:10" x14ac:dyDescent="0.25">
      <c r="B205" s="10">
        <v>42080</v>
      </c>
      <c r="C205" s="13" t="s">
        <v>188</v>
      </c>
      <c r="D205" s="16">
        <v>0.6</v>
      </c>
      <c r="E205" s="16">
        <v>0.26</v>
      </c>
      <c r="F205" s="12">
        <v>42086</v>
      </c>
      <c r="G205" s="19">
        <v>0.86</v>
      </c>
      <c r="H205" s="18">
        <f t="shared" si="16"/>
        <v>0.43333333333333335</v>
      </c>
      <c r="I205" s="66">
        <f t="shared" si="17"/>
        <v>0.76470588235294124</v>
      </c>
    </row>
    <row r="206" spans="2:10" x14ac:dyDescent="0.25">
      <c r="B206" s="10">
        <v>41722</v>
      </c>
      <c r="C206" s="13" t="s">
        <v>246</v>
      </c>
      <c r="D206" s="16">
        <v>4.7699999999999996</v>
      </c>
      <c r="E206" s="16">
        <v>2.5499999999999998</v>
      </c>
      <c r="F206" s="12">
        <v>42088</v>
      </c>
      <c r="G206" s="19">
        <v>2.5499999999999998</v>
      </c>
      <c r="H206" s="18">
        <f t="shared" si="16"/>
        <v>-0.46540880503144655</v>
      </c>
      <c r="I206" s="66">
        <f t="shared" si="17"/>
        <v>-1</v>
      </c>
    </row>
    <row r="207" spans="2:10" x14ac:dyDescent="0.25">
      <c r="B207" s="10">
        <v>42107</v>
      </c>
      <c r="C207" s="13" t="s">
        <v>231</v>
      </c>
      <c r="D207" s="16">
        <v>5.73</v>
      </c>
      <c r="E207" s="16">
        <v>3.24</v>
      </c>
      <c r="F207" s="12">
        <v>42109</v>
      </c>
      <c r="G207" s="19">
        <v>5.73</v>
      </c>
      <c r="H207" s="18">
        <f t="shared" si="16"/>
        <v>0</v>
      </c>
      <c r="I207" s="66">
        <f t="shared" si="17"/>
        <v>0</v>
      </c>
    </row>
    <row r="208" spans="2:10" x14ac:dyDescent="0.25">
      <c r="B208" s="10">
        <v>41749</v>
      </c>
      <c r="C208" s="13" t="s">
        <v>247</v>
      </c>
      <c r="D208" s="16">
        <v>4.4800000000000004</v>
      </c>
      <c r="E208" s="16">
        <v>1.91</v>
      </c>
      <c r="F208" s="12">
        <v>42122</v>
      </c>
      <c r="G208" s="19">
        <v>4.4400000000000004</v>
      </c>
      <c r="H208" s="18">
        <f t="shared" si="16"/>
        <v>-8.9285714285713969E-3</v>
      </c>
      <c r="I208" s="66">
        <f t="shared" si="17"/>
        <v>-1.5564202334630363E-2</v>
      </c>
    </row>
    <row r="209" spans="2:9" x14ac:dyDescent="0.25">
      <c r="B209" s="10">
        <v>42124</v>
      </c>
      <c r="C209" s="13" t="s">
        <v>270</v>
      </c>
      <c r="D209" s="16">
        <v>0.34</v>
      </c>
      <c r="E209" s="16">
        <v>0.14000000000000001</v>
      </c>
      <c r="F209" s="12">
        <v>42128</v>
      </c>
      <c r="G209" s="19">
        <v>0.37</v>
      </c>
      <c r="H209" s="18">
        <f t="shared" si="16"/>
        <v>8.8235294117646967E-2</v>
      </c>
      <c r="I209" s="66">
        <f t="shared" si="17"/>
        <v>0.14999999999999986</v>
      </c>
    </row>
    <row r="210" spans="2:9" x14ac:dyDescent="0.25">
      <c r="B210" s="10">
        <v>42129</v>
      </c>
      <c r="C210" s="13" t="s">
        <v>279</v>
      </c>
      <c r="D210" s="16">
        <v>3.63</v>
      </c>
      <c r="E210" s="16">
        <v>1.57</v>
      </c>
      <c r="F210" s="12">
        <v>42129</v>
      </c>
      <c r="G210" s="19">
        <v>1.57</v>
      </c>
      <c r="H210" s="18">
        <f t="shared" si="16"/>
        <v>-0.56749311294765836</v>
      </c>
      <c r="I210" s="66">
        <f t="shared" si="17"/>
        <v>-1</v>
      </c>
    </row>
    <row r="211" spans="2:9" x14ac:dyDescent="0.25">
      <c r="B211" s="10">
        <v>42135</v>
      </c>
      <c r="C211" s="13" t="s">
        <v>295</v>
      </c>
      <c r="D211" s="16">
        <v>4.3</v>
      </c>
      <c r="E211" s="16">
        <v>1.97</v>
      </c>
      <c r="F211" s="12">
        <v>42150</v>
      </c>
      <c r="G211" s="19">
        <v>5.84</v>
      </c>
      <c r="H211" s="18">
        <f t="shared" si="16"/>
        <v>0.35813953488372086</v>
      </c>
      <c r="I211" s="66">
        <f t="shared" si="17"/>
        <v>0.66094420600858372</v>
      </c>
    </row>
    <row r="212" spans="2:9" x14ac:dyDescent="0.25">
      <c r="B212" s="10">
        <v>42150</v>
      </c>
      <c r="C212" s="13" t="s">
        <v>315</v>
      </c>
      <c r="D212" s="16">
        <v>0.79</v>
      </c>
      <c r="E212" s="16">
        <v>0.51</v>
      </c>
      <c r="F212" s="12">
        <v>42150</v>
      </c>
      <c r="G212" s="19">
        <v>1.18</v>
      </c>
      <c r="H212" s="18">
        <f t="shared" si="16"/>
        <v>0.49367088607594911</v>
      </c>
      <c r="I212" s="66">
        <f t="shared" si="17"/>
        <v>1.3928571428571423</v>
      </c>
    </row>
    <row r="213" spans="2:9" x14ac:dyDescent="0.25">
      <c r="B213" s="10">
        <v>42151</v>
      </c>
      <c r="C213" s="13" t="s">
        <v>318</v>
      </c>
      <c r="D213" s="16">
        <v>4.1900000000000004</v>
      </c>
      <c r="E213" s="16">
        <v>2.52</v>
      </c>
      <c r="F213" s="12">
        <v>42151</v>
      </c>
      <c r="G213" s="19">
        <v>2.52</v>
      </c>
      <c r="H213" s="18">
        <f t="shared" si="16"/>
        <v>-0.39856801909307882</v>
      </c>
      <c r="I213" s="66">
        <f t="shared" si="17"/>
        <v>-1</v>
      </c>
    </row>
    <row r="214" spans="2:9" x14ac:dyDescent="0.25">
      <c r="B214" s="10">
        <v>42186</v>
      </c>
      <c r="C214" s="13" t="s">
        <v>377</v>
      </c>
      <c r="D214" s="16">
        <v>1.61</v>
      </c>
      <c r="E214" s="16">
        <v>0.66</v>
      </c>
      <c r="F214" s="12">
        <v>42191</v>
      </c>
      <c r="G214" s="25">
        <v>2.5</v>
      </c>
      <c r="H214" s="18">
        <f t="shared" si="16"/>
        <v>0.55279503105590044</v>
      </c>
      <c r="I214" s="66">
        <f t="shared" si="17"/>
        <v>0.9368421052631577</v>
      </c>
    </row>
    <row r="215" spans="2:9" s="57" customFormat="1" x14ac:dyDescent="0.25">
      <c r="B215" s="10">
        <v>42193</v>
      </c>
      <c r="C215" s="13" t="s">
        <v>384</v>
      </c>
      <c r="D215" s="16">
        <v>4.46</v>
      </c>
      <c r="E215" s="16">
        <v>1.83</v>
      </c>
      <c r="F215" s="12">
        <v>42195</v>
      </c>
      <c r="G215" s="19">
        <v>5.4</v>
      </c>
      <c r="H215" s="18">
        <f t="shared" si="16"/>
        <v>0.21076233183856519</v>
      </c>
      <c r="I215" s="66">
        <f t="shared" si="17"/>
        <v>0.35741444866920169</v>
      </c>
    </row>
    <row r="216" spans="2:9" x14ac:dyDescent="0.25">
      <c r="B216" s="10">
        <v>42220</v>
      </c>
      <c r="C216" s="13" t="s">
        <v>423</v>
      </c>
      <c r="D216" s="16">
        <v>2.2599999999999998</v>
      </c>
      <c r="E216" s="16">
        <v>1.19</v>
      </c>
      <c r="F216" s="12">
        <v>42221</v>
      </c>
      <c r="G216" s="19">
        <v>2.08</v>
      </c>
      <c r="H216" s="18">
        <f t="shared" si="16"/>
        <v>-7.9646017699114946E-2</v>
      </c>
      <c r="I216" s="66">
        <f t="shared" si="17"/>
        <v>-0.16822429906542033</v>
      </c>
    </row>
    <row r="217" spans="2:9" x14ac:dyDescent="0.25">
      <c r="B217" s="10">
        <v>42227</v>
      </c>
      <c r="C217" s="13" t="s">
        <v>434</v>
      </c>
      <c r="D217" s="16">
        <v>5.64</v>
      </c>
      <c r="E217" s="16">
        <v>2.97</v>
      </c>
      <c r="F217" s="12">
        <v>42228</v>
      </c>
      <c r="G217" s="19">
        <v>2.97</v>
      </c>
      <c r="H217" s="18">
        <f t="shared" si="16"/>
        <v>-0.47340425531914887</v>
      </c>
      <c r="I217" s="66">
        <f t="shared" si="17"/>
        <v>-1</v>
      </c>
    </row>
    <row r="218" spans="2:9" x14ac:dyDescent="0.25">
      <c r="B218" s="10">
        <v>42229</v>
      </c>
      <c r="C218" s="13" t="s">
        <v>439</v>
      </c>
      <c r="D218" s="16">
        <v>6.36</v>
      </c>
      <c r="E218" s="16">
        <v>3.57</v>
      </c>
      <c r="F218" s="12">
        <v>42236</v>
      </c>
      <c r="G218" s="19">
        <v>4.6900000000000004</v>
      </c>
      <c r="H218" s="18">
        <f t="shared" si="16"/>
        <v>-0.26257861635220126</v>
      </c>
      <c r="I218" s="66">
        <f t="shared" si="17"/>
        <v>-0.59856630824372747</v>
      </c>
    </row>
    <row r="219" spans="2:9" x14ac:dyDescent="0.25">
      <c r="B219" s="10">
        <v>42240</v>
      </c>
      <c r="C219" s="13" t="s">
        <v>446</v>
      </c>
      <c r="D219" s="16">
        <v>6.74</v>
      </c>
      <c r="E219" s="16">
        <v>2.94</v>
      </c>
      <c r="F219" s="12">
        <v>42243</v>
      </c>
      <c r="G219" s="19">
        <v>9.65</v>
      </c>
      <c r="H219" s="18">
        <f t="shared" si="16"/>
        <v>0.43175074183976259</v>
      </c>
      <c r="I219" s="66">
        <f t="shared" si="17"/>
        <v>0.76578947368421046</v>
      </c>
    </row>
    <row r="220" spans="2:9" x14ac:dyDescent="0.25">
      <c r="B220" s="10">
        <v>42243</v>
      </c>
      <c r="C220" s="13" t="s">
        <v>453</v>
      </c>
      <c r="D220" s="16">
        <v>1.38</v>
      </c>
      <c r="E220" s="16">
        <v>0.55000000000000004</v>
      </c>
      <c r="F220" s="12">
        <v>42248</v>
      </c>
      <c r="G220" s="19">
        <v>1.2</v>
      </c>
      <c r="H220" s="18">
        <f>(G220/D220-1)</f>
        <v>-0.13043478260869557</v>
      </c>
      <c r="I220" s="66">
        <f t="shared" si="17"/>
        <v>-0.21686746987951805</v>
      </c>
    </row>
    <row r="221" spans="2:9" x14ac:dyDescent="0.25">
      <c r="B221" s="10">
        <v>42247</v>
      </c>
      <c r="C221" s="13" t="s">
        <v>460</v>
      </c>
      <c r="D221" s="16">
        <v>2.69</v>
      </c>
      <c r="E221" s="16">
        <v>1.7</v>
      </c>
      <c r="F221" s="12">
        <v>42248</v>
      </c>
      <c r="G221" s="25">
        <v>2.58</v>
      </c>
      <c r="H221" s="18">
        <f t="shared" ref="H221:H233" si="18">(G221/D221-1)</f>
        <v>-4.0892193308550095E-2</v>
      </c>
      <c r="I221" s="66">
        <f t="shared" si="17"/>
        <v>-0.11111111111111098</v>
      </c>
    </row>
    <row r="222" spans="2:9" x14ac:dyDescent="0.25">
      <c r="B222" s="10">
        <v>42249</v>
      </c>
      <c r="C222" s="13" t="s">
        <v>466</v>
      </c>
      <c r="D222" s="16">
        <v>5.2</v>
      </c>
      <c r="E222" s="16">
        <v>2.19</v>
      </c>
      <c r="F222" s="12">
        <v>42250</v>
      </c>
      <c r="G222" s="19">
        <v>6.6</v>
      </c>
      <c r="H222" s="18">
        <f t="shared" si="18"/>
        <v>0.26923076923076916</v>
      </c>
      <c r="I222" s="66">
        <f t="shared" si="17"/>
        <v>0.46511627906976721</v>
      </c>
    </row>
    <row r="223" spans="2:9" x14ac:dyDescent="0.25">
      <c r="B223" s="10">
        <v>42251</v>
      </c>
      <c r="C223" s="13" t="s">
        <v>471</v>
      </c>
      <c r="D223" s="16">
        <v>0.6</v>
      </c>
      <c r="E223" s="16">
        <v>0.34</v>
      </c>
      <c r="F223" s="12">
        <v>42254</v>
      </c>
      <c r="G223" s="19">
        <v>0.69</v>
      </c>
      <c r="H223" s="18">
        <f t="shared" si="18"/>
        <v>0.14999999999999991</v>
      </c>
      <c r="I223" s="66">
        <f t="shared" si="17"/>
        <v>0.34615384615384609</v>
      </c>
    </row>
    <row r="224" spans="2:9" x14ac:dyDescent="0.25">
      <c r="B224" s="10">
        <v>42256</v>
      </c>
      <c r="C224" s="13" t="s">
        <v>482</v>
      </c>
      <c r="D224" s="16">
        <v>0.88</v>
      </c>
      <c r="E224" s="16">
        <v>0.4</v>
      </c>
      <c r="F224" s="12">
        <v>42257</v>
      </c>
      <c r="G224" s="19">
        <v>0.68</v>
      </c>
      <c r="H224" s="18">
        <f t="shared" si="18"/>
        <v>-0.22727272727272718</v>
      </c>
      <c r="I224" s="66">
        <f t="shared" si="17"/>
        <v>-0.41666666666666657</v>
      </c>
    </row>
    <row r="225" spans="2:9" x14ac:dyDescent="0.25">
      <c r="B225" s="10">
        <v>42265</v>
      </c>
      <c r="C225" s="13" t="s">
        <v>482</v>
      </c>
      <c r="D225" s="16">
        <v>0.87</v>
      </c>
      <c r="E225" s="16">
        <v>0.4</v>
      </c>
      <c r="F225" s="12">
        <v>42271</v>
      </c>
      <c r="G225" s="19">
        <v>0.4</v>
      </c>
      <c r="H225" s="18">
        <f t="shared" si="18"/>
        <v>-0.54022988505747116</v>
      </c>
      <c r="I225" s="66">
        <f t="shared" si="17"/>
        <v>-1</v>
      </c>
    </row>
    <row r="226" spans="2:9" x14ac:dyDescent="0.25">
      <c r="B226" s="10">
        <v>42272</v>
      </c>
      <c r="C226" s="13" t="s">
        <v>493</v>
      </c>
      <c r="D226" s="16">
        <v>0.84</v>
      </c>
      <c r="E226" s="16">
        <v>0.39</v>
      </c>
      <c r="F226" s="12">
        <v>42272</v>
      </c>
      <c r="G226" s="19">
        <v>0.99</v>
      </c>
      <c r="H226" s="18">
        <f t="shared" si="18"/>
        <v>0.1785714285714286</v>
      </c>
      <c r="I226" s="66">
        <f t="shared" si="17"/>
        <v>0.33333333333333343</v>
      </c>
    </row>
    <row r="227" spans="2:9" x14ac:dyDescent="0.25">
      <c r="B227" s="10">
        <v>42277</v>
      </c>
      <c r="C227" s="13" t="s">
        <v>496</v>
      </c>
      <c r="D227" s="16">
        <v>0.82</v>
      </c>
      <c r="E227" s="16">
        <v>0.45</v>
      </c>
      <c r="F227" s="12">
        <v>42278</v>
      </c>
      <c r="G227" s="19">
        <v>0.83</v>
      </c>
      <c r="H227" s="18">
        <f t="shared" si="18"/>
        <v>1.2195121951219523E-2</v>
      </c>
      <c r="I227" s="66">
        <f t="shared" si="17"/>
        <v>2.7027027027027056E-2</v>
      </c>
    </row>
    <row r="228" spans="2:9" x14ac:dyDescent="0.25">
      <c r="B228" s="10">
        <v>42279</v>
      </c>
      <c r="C228" s="13" t="s">
        <v>504</v>
      </c>
      <c r="D228" s="16">
        <v>1.62</v>
      </c>
      <c r="E228" s="16">
        <v>0.67</v>
      </c>
      <c r="F228" s="12">
        <v>42286</v>
      </c>
      <c r="G228" s="19">
        <v>3.16</v>
      </c>
      <c r="H228" s="18">
        <f t="shared" si="18"/>
        <v>0.95061728395061729</v>
      </c>
      <c r="I228" s="66">
        <f t="shared" si="17"/>
        <v>1.6210526315789473</v>
      </c>
    </row>
    <row r="229" spans="2:9" x14ac:dyDescent="0.25">
      <c r="B229" s="10">
        <v>42299</v>
      </c>
      <c r="C229" s="13" t="s">
        <v>543</v>
      </c>
      <c r="D229" s="16">
        <v>0.59</v>
      </c>
      <c r="E229" s="16">
        <v>0.31</v>
      </c>
      <c r="F229" s="12">
        <v>42299</v>
      </c>
      <c r="G229" s="19">
        <v>0.31</v>
      </c>
      <c r="H229" s="18">
        <f t="shared" si="18"/>
        <v>-0.47457627118644063</v>
      </c>
      <c r="I229" s="66">
        <f t="shared" si="17"/>
        <v>-1</v>
      </c>
    </row>
    <row r="230" spans="2:9" x14ac:dyDescent="0.25">
      <c r="B230" s="10">
        <v>42312</v>
      </c>
      <c r="C230" s="13" t="s">
        <v>318</v>
      </c>
      <c r="D230" s="16">
        <v>3.15</v>
      </c>
      <c r="E230" s="16">
        <v>1.85</v>
      </c>
      <c r="F230" s="12">
        <v>42313</v>
      </c>
      <c r="G230" s="19">
        <v>2.92</v>
      </c>
      <c r="H230" s="18">
        <f t="shared" si="18"/>
        <v>-7.3015873015872979E-2</v>
      </c>
      <c r="I230" s="66">
        <f t="shared" si="17"/>
        <v>-0.17692307692307693</v>
      </c>
    </row>
    <row r="231" spans="2:9" x14ac:dyDescent="0.25">
      <c r="B231" s="10">
        <v>42341</v>
      </c>
      <c r="C231" s="13" t="s">
        <v>609</v>
      </c>
      <c r="D231" s="16">
        <v>2.08</v>
      </c>
      <c r="E231" s="16">
        <v>0.95</v>
      </c>
      <c r="F231" s="12">
        <v>42347</v>
      </c>
      <c r="G231" s="19">
        <v>1.86</v>
      </c>
      <c r="H231" s="18">
        <f t="shared" si="18"/>
        <v>-0.10576923076923073</v>
      </c>
      <c r="I231" s="66">
        <f t="shared" si="17"/>
        <v>-0.19469026548672563</v>
      </c>
    </row>
    <row r="232" spans="2:9" x14ac:dyDescent="0.25">
      <c r="B232" s="10">
        <v>42352</v>
      </c>
      <c r="C232" s="13" t="s">
        <v>638</v>
      </c>
      <c r="D232" s="16">
        <v>0.96</v>
      </c>
      <c r="E232" s="16">
        <v>0.39</v>
      </c>
      <c r="F232" s="12">
        <v>42352</v>
      </c>
      <c r="G232" s="19">
        <v>0.39</v>
      </c>
      <c r="H232" s="18">
        <f t="shared" si="18"/>
        <v>-0.59375</v>
      </c>
      <c r="I232" s="66">
        <f t="shared" si="17"/>
        <v>-1</v>
      </c>
    </row>
    <row r="233" spans="2:9" x14ac:dyDescent="0.25">
      <c r="B233" s="10">
        <v>42352</v>
      </c>
      <c r="C233" s="13" t="s">
        <v>639</v>
      </c>
      <c r="D233" s="16">
        <v>0.87</v>
      </c>
      <c r="E233" s="16">
        <v>0.39</v>
      </c>
      <c r="F233" s="12">
        <v>42353</v>
      </c>
      <c r="G233" s="19">
        <v>1.47</v>
      </c>
      <c r="H233" s="18">
        <f t="shared" si="18"/>
        <v>0.68965517241379315</v>
      </c>
      <c r="I233" s="66">
        <f t="shared" si="17"/>
        <v>1.25</v>
      </c>
    </row>
    <row r="234" spans="2:9" x14ac:dyDescent="0.25">
      <c r="B234" s="10">
        <v>42355</v>
      </c>
      <c r="C234" s="13" t="s">
        <v>648</v>
      </c>
      <c r="D234" s="16">
        <v>2.54</v>
      </c>
      <c r="E234" s="16">
        <v>0.95</v>
      </c>
      <c r="F234" s="12">
        <v>42356</v>
      </c>
      <c r="G234" s="25">
        <v>1.56</v>
      </c>
      <c r="H234" s="18">
        <f>(G234/D234-1)</f>
        <v>-0.38582677165354329</v>
      </c>
      <c r="I234" s="66">
        <f>(G234-D234)/(D234-E234)</f>
        <v>-0.61635220125786161</v>
      </c>
    </row>
    <row r="235" spans="2:9" x14ac:dyDescent="0.25">
      <c r="B235" s="10"/>
      <c r="C235" s="13"/>
      <c r="D235" s="19"/>
      <c r="E235" s="19"/>
      <c r="F235" s="12"/>
      <c r="G235" s="21" t="s">
        <v>1</v>
      </c>
      <c r="H235" s="18"/>
      <c r="I235" s="14"/>
    </row>
    <row r="236" spans="2:9" x14ac:dyDescent="0.25">
      <c r="B236" s="10"/>
      <c r="C236" s="22" t="s">
        <v>35</v>
      </c>
      <c r="D236" s="13"/>
      <c r="E236" s="13"/>
      <c r="F236" s="23" t="s">
        <v>1</v>
      </c>
      <c r="G236" s="62" t="s">
        <v>11</v>
      </c>
      <c r="H236" s="63" t="s">
        <v>9</v>
      </c>
      <c r="I236" s="69">
        <f>SUM(I195:I235)</f>
        <v>1.1204520380859955</v>
      </c>
    </row>
    <row r="237" spans="2:9" ht="15.75" thickBot="1" x14ac:dyDescent="0.3">
      <c r="B237" s="10"/>
      <c r="C237" s="22"/>
      <c r="D237" s="13"/>
      <c r="E237" s="13"/>
      <c r="F237" s="23"/>
      <c r="G237" s="62"/>
      <c r="H237" s="63"/>
      <c r="I237" s="60"/>
    </row>
    <row r="238" spans="2:9" x14ac:dyDescent="0.25">
      <c r="B238" s="5"/>
      <c r="C238" s="50"/>
      <c r="D238" s="6"/>
      <c r="E238" s="6"/>
      <c r="F238" s="7"/>
      <c r="G238" s="8"/>
      <c r="H238" s="8"/>
      <c r="I238" s="9"/>
    </row>
    <row r="239" spans="2:9" x14ac:dyDescent="0.25">
      <c r="B239" s="10"/>
      <c r="C239" s="61" t="s">
        <v>17</v>
      </c>
      <c r="D239" s="13"/>
      <c r="E239" s="13"/>
      <c r="F239" s="23"/>
      <c r="G239" s="11"/>
      <c r="H239" s="24"/>
      <c r="I239" s="14"/>
    </row>
    <row r="240" spans="2:9" x14ac:dyDescent="0.25">
      <c r="B240" s="52" t="s">
        <v>2</v>
      </c>
      <c r="C240" s="53" t="s">
        <v>3</v>
      </c>
      <c r="D240" s="53" t="s">
        <v>2</v>
      </c>
      <c r="E240" s="53" t="s">
        <v>13</v>
      </c>
      <c r="F240" s="54" t="s">
        <v>4</v>
      </c>
      <c r="G240" s="53" t="s">
        <v>4</v>
      </c>
      <c r="H240" s="53" t="s">
        <v>5</v>
      </c>
      <c r="I240" s="55" t="s">
        <v>5</v>
      </c>
    </row>
    <row r="241" spans="2:9" x14ac:dyDescent="0.25">
      <c r="B241" s="52" t="s">
        <v>6</v>
      </c>
      <c r="C241" s="56"/>
      <c r="D241" s="53" t="s">
        <v>7</v>
      </c>
      <c r="E241" s="53" t="s">
        <v>14</v>
      </c>
      <c r="F241" s="54" t="s">
        <v>6</v>
      </c>
      <c r="G241" s="53" t="s">
        <v>8</v>
      </c>
      <c r="H241" s="53" t="s">
        <v>10</v>
      </c>
      <c r="I241" s="55" t="s">
        <v>15</v>
      </c>
    </row>
    <row r="242" spans="2:9" x14ac:dyDescent="0.25">
      <c r="B242" s="52"/>
      <c r="C242" s="53" t="s">
        <v>22</v>
      </c>
      <c r="D242" s="53"/>
      <c r="E242" s="53"/>
      <c r="F242" s="54"/>
      <c r="G242" s="53"/>
      <c r="H242" s="53"/>
      <c r="I242" s="55"/>
    </row>
    <row r="243" spans="2:9" x14ac:dyDescent="0.25">
      <c r="B243" s="52"/>
      <c r="C243" s="53"/>
      <c r="D243" s="53"/>
      <c r="E243" s="53"/>
      <c r="F243" s="54"/>
      <c r="G243" s="53"/>
      <c r="H243" s="53"/>
      <c r="I243" s="55"/>
    </row>
    <row r="244" spans="2:9" x14ac:dyDescent="0.25">
      <c r="B244" s="10">
        <v>42040</v>
      </c>
      <c r="C244" s="13" t="s">
        <v>120</v>
      </c>
      <c r="D244" s="16">
        <v>2.1</v>
      </c>
      <c r="E244" s="16">
        <v>1.28</v>
      </c>
      <c r="F244" s="12">
        <v>42047</v>
      </c>
      <c r="G244" s="19">
        <v>2.5099999999999998</v>
      </c>
      <c r="H244" s="18">
        <f>(G244/D244-1)</f>
        <v>0.19523809523809499</v>
      </c>
      <c r="I244" s="66">
        <f t="shared" ref="I244:I255" si="19">(G244-D244)/(D244-E244)</f>
        <v>0.49999999999999961</v>
      </c>
    </row>
    <row r="245" spans="2:9" x14ac:dyDescent="0.25">
      <c r="B245" s="10">
        <v>42054</v>
      </c>
      <c r="C245" s="13" t="s">
        <v>142</v>
      </c>
      <c r="D245" s="16">
        <v>5.73</v>
      </c>
      <c r="E245" s="16">
        <v>3.08</v>
      </c>
      <c r="F245" s="12">
        <v>42072</v>
      </c>
      <c r="G245" s="19">
        <v>9.8699999999999992</v>
      </c>
      <c r="H245" s="18">
        <f>(G245/D245-1)</f>
        <v>0.72251308900523536</v>
      </c>
      <c r="I245" s="66">
        <f t="shared" si="19"/>
        <v>1.5622641509433957</v>
      </c>
    </row>
    <row r="246" spans="2:9" x14ac:dyDescent="0.25">
      <c r="B246" s="10">
        <v>42081</v>
      </c>
      <c r="C246" s="13" t="s">
        <v>196</v>
      </c>
      <c r="D246" s="16">
        <v>3.12</v>
      </c>
      <c r="E246" s="16">
        <v>1.54</v>
      </c>
      <c r="F246" s="12">
        <v>42086</v>
      </c>
      <c r="G246" s="19">
        <v>3.83</v>
      </c>
      <c r="H246" s="18">
        <f>(G246/D246-1)</f>
        <v>0.22756410256410264</v>
      </c>
      <c r="I246" s="66">
        <f t="shared" si="19"/>
        <v>0.44936708860759489</v>
      </c>
    </row>
    <row r="247" spans="2:9" x14ac:dyDescent="0.25">
      <c r="B247" s="10">
        <v>42117</v>
      </c>
      <c r="C247" s="13" t="s">
        <v>256</v>
      </c>
      <c r="D247" s="16">
        <v>2.57</v>
      </c>
      <c r="E247" s="16">
        <v>1.39</v>
      </c>
      <c r="F247" s="12">
        <v>42129</v>
      </c>
      <c r="G247" s="19">
        <v>5.91</v>
      </c>
      <c r="H247" s="18">
        <f>(G247/D247-1)</f>
        <v>1.2996108949416345</v>
      </c>
      <c r="I247" s="66">
        <f t="shared" si="19"/>
        <v>2.8305084745762716</v>
      </c>
    </row>
    <row r="248" spans="2:9" x14ac:dyDescent="0.25">
      <c r="B248" s="10">
        <v>42144</v>
      </c>
      <c r="C248" s="13" t="s">
        <v>308</v>
      </c>
      <c r="D248" s="16">
        <v>5.31</v>
      </c>
      <c r="E248" s="16">
        <v>2.35</v>
      </c>
      <c r="F248" s="12">
        <v>42150</v>
      </c>
      <c r="G248" s="19">
        <v>4.4800000000000004</v>
      </c>
      <c r="H248" s="18">
        <f>(G248/D248-1)</f>
        <v>-0.15630885122410532</v>
      </c>
      <c r="I248" s="66">
        <f t="shared" si="19"/>
        <v>-0.28040540540540515</v>
      </c>
    </row>
    <row r="249" spans="2:9" s="57" customFormat="1" x14ac:dyDescent="0.25">
      <c r="B249" s="10">
        <v>42164</v>
      </c>
      <c r="C249" s="13" t="s">
        <v>340</v>
      </c>
      <c r="D249" s="16">
        <v>3</v>
      </c>
      <c r="E249" s="16">
        <v>1.38</v>
      </c>
      <c r="F249" s="12">
        <v>42165</v>
      </c>
      <c r="G249" s="19">
        <v>1.38</v>
      </c>
      <c r="H249" s="18">
        <f t="shared" ref="H249:H255" si="20">(G249/D249-1)</f>
        <v>-0.54</v>
      </c>
      <c r="I249" s="66">
        <f t="shared" si="19"/>
        <v>-1</v>
      </c>
    </row>
    <row r="250" spans="2:9" x14ac:dyDescent="0.25">
      <c r="B250" s="10">
        <v>42117</v>
      </c>
      <c r="C250" s="13" t="s">
        <v>352</v>
      </c>
      <c r="D250" s="16">
        <v>3.88</v>
      </c>
      <c r="E250" s="16">
        <v>1.87</v>
      </c>
      <c r="F250" s="12">
        <v>42171</v>
      </c>
      <c r="G250" s="19">
        <v>3.43</v>
      </c>
      <c r="H250" s="18">
        <f t="shared" si="20"/>
        <v>-0.11597938144329889</v>
      </c>
      <c r="I250" s="66">
        <f t="shared" si="19"/>
        <v>-0.22388059701492527</v>
      </c>
    </row>
    <row r="251" spans="2:9" x14ac:dyDescent="0.25">
      <c r="B251" s="10">
        <v>42179</v>
      </c>
      <c r="C251" s="13" t="s">
        <v>366</v>
      </c>
      <c r="D251" s="16">
        <v>3.19</v>
      </c>
      <c r="E251" s="16">
        <v>1.5</v>
      </c>
      <c r="F251" s="12">
        <v>42180</v>
      </c>
      <c r="G251" s="19">
        <v>3.75</v>
      </c>
      <c r="H251" s="18">
        <f t="shared" si="20"/>
        <v>0.17554858934169282</v>
      </c>
      <c r="I251" s="66">
        <f t="shared" si="19"/>
        <v>0.33136094674556216</v>
      </c>
    </row>
    <row r="252" spans="2:9" x14ac:dyDescent="0.25">
      <c r="B252" s="10">
        <v>42187</v>
      </c>
      <c r="C252" s="13" t="s">
        <v>379</v>
      </c>
      <c r="D252" s="16">
        <v>3.51</v>
      </c>
      <c r="E252" s="16">
        <v>2.5099999999999998</v>
      </c>
      <c r="F252" s="12">
        <v>42188</v>
      </c>
      <c r="G252" s="19">
        <v>2.5099999999999998</v>
      </c>
      <c r="H252" s="18">
        <f t="shared" si="20"/>
        <v>-0.28490028490028496</v>
      </c>
      <c r="I252" s="66">
        <f t="shared" si="19"/>
        <v>-1</v>
      </c>
    </row>
    <row r="253" spans="2:9" x14ac:dyDescent="0.25">
      <c r="B253" s="10">
        <v>42201</v>
      </c>
      <c r="C253" s="13" t="s">
        <v>398</v>
      </c>
      <c r="D253" s="16">
        <v>3.4</v>
      </c>
      <c r="E253" s="16">
        <v>1.81</v>
      </c>
      <c r="F253" s="12">
        <v>42206</v>
      </c>
      <c r="G253" s="19">
        <v>4.3499999999999996</v>
      </c>
      <c r="H253" s="18">
        <f t="shared" si="20"/>
        <v>0.27941176470588225</v>
      </c>
      <c r="I253" s="66">
        <f t="shared" si="19"/>
        <v>0.59748427672955962</v>
      </c>
    </row>
    <row r="254" spans="2:9" x14ac:dyDescent="0.25">
      <c r="B254" s="10">
        <v>42201</v>
      </c>
      <c r="C254" s="13" t="s">
        <v>411</v>
      </c>
      <c r="D254" s="16">
        <v>2.2400000000000002</v>
      </c>
      <c r="E254" s="16">
        <v>1.21</v>
      </c>
      <c r="F254" s="12">
        <v>42220</v>
      </c>
      <c r="G254" s="19">
        <v>3.13</v>
      </c>
      <c r="H254" s="18">
        <f t="shared" si="20"/>
        <v>0.39732142857142838</v>
      </c>
      <c r="I254" s="66">
        <f t="shared" si="19"/>
        <v>0.86407766990291213</v>
      </c>
    </row>
    <row r="255" spans="2:9" x14ac:dyDescent="0.25">
      <c r="B255" s="10">
        <v>42228</v>
      </c>
      <c r="C255" s="13" t="s">
        <v>438</v>
      </c>
      <c r="D255" s="16">
        <v>2.2999999999999998</v>
      </c>
      <c r="E255" s="16">
        <v>1.29</v>
      </c>
      <c r="F255" s="12">
        <v>42230</v>
      </c>
      <c r="G255" s="19">
        <v>2.39</v>
      </c>
      <c r="H255" s="18">
        <f t="shared" si="20"/>
        <v>3.9130434782608914E-2</v>
      </c>
      <c r="I255" s="66">
        <f t="shared" si="19"/>
        <v>8.9108910891089424E-2</v>
      </c>
    </row>
    <row r="256" spans="2:9" x14ac:dyDescent="0.25">
      <c r="B256" s="10">
        <v>42235</v>
      </c>
      <c r="C256" s="13" t="s">
        <v>438</v>
      </c>
      <c r="D256" s="16">
        <v>2.54</v>
      </c>
      <c r="E256" s="16">
        <v>1.29</v>
      </c>
      <c r="F256" s="12">
        <v>42237</v>
      </c>
      <c r="G256" s="19">
        <v>1.49</v>
      </c>
      <c r="H256" s="18">
        <f>(G256/D256-1)</f>
        <v>-0.41338582677165359</v>
      </c>
      <c r="I256" s="66">
        <f>(G256-D256)/(D256-E256)</f>
        <v>-0.84000000000000008</v>
      </c>
    </row>
    <row r="257" spans="2:9" x14ac:dyDescent="0.25">
      <c r="B257" s="10">
        <v>42268</v>
      </c>
      <c r="C257" s="13" t="s">
        <v>489</v>
      </c>
      <c r="D257" s="16">
        <v>2.2999999999999998</v>
      </c>
      <c r="E257" s="16">
        <v>1.29</v>
      </c>
      <c r="F257" s="12">
        <v>42269</v>
      </c>
      <c r="G257" s="19">
        <v>1.29</v>
      </c>
      <c r="H257" s="18">
        <f>(G257/D257-1)</f>
        <v>-0.4391304347826086</v>
      </c>
      <c r="I257" s="66">
        <f>(G257-D257)/(D257-E257)</f>
        <v>-1</v>
      </c>
    </row>
    <row r="258" spans="2:9" x14ac:dyDescent="0.25">
      <c r="B258" s="10">
        <v>42276</v>
      </c>
      <c r="C258" s="13" t="s">
        <v>495</v>
      </c>
      <c r="D258" s="16">
        <v>2.44</v>
      </c>
      <c r="E258" s="16">
        <v>1.4</v>
      </c>
      <c r="F258" s="12">
        <v>42278</v>
      </c>
      <c r="G258" s="19">
        <v>2.02</v>
      </c>
      <c r="H258" s="18">
        <f>(G258/D258-1)</f>
        <v>-0.17213114754098358</v>
      </c>
      <c r="I258" s="66">
        <f>(G258-D258)/(D258-E258)</f>
        <v>-0.40384615384615374</v>
      </c>
    </row>
    <row r="259" spans="2:9" x14ac:dyDescent="0.25">
      <c r="B259" s="10">
        <v>42296</v>
      </c>
      <c r="C259" s="13" t="s">
        <v>539</v>
      </c>
      <c r="D259" s="16">
        <v>1.69</v>
      </c>
      <c r="E259" s="16">
        <v>1.03</v>
      </c>
      <c r="F259" s="12">
        <v>42297</v>
      </c>
      <c r="G259" s="19">
        <v>1.34</v>
      </c>
      <c r="H259" s="18">
        <f t="shared" ref="H259" si="21">(G259/D259-1)</f>
        <v>-0.20710059171597628</v>
      </c>
      <c r="I259" s="66">
        <f t="shared" ref="I259:I260" si="22">(G259-D259)/(D259-E259)</f>
        <v>-0.53030303030303017</v>
      </c>
    </row>
    <row r="260" spans="2:9" x14ac:dyDescent="0.25">
      <c r="B260" s="10">
        <v>42341</v>
      </c>
      <c r="C260" s="13" t="s">
        <v>606</v>
      </c>
      <c r="D260" s="16">
        <v>2.78</v>
      </c>
      <c r="E260" s="16">
        <v>1.78</v>
      </c>
      <c r="F260" s="12">
        <v>42341</v>
      </c>
      <c r="G260" s="19">
        <v>1.3</v>
      </c>
      <c r="H260" s="18">
        <f>(G260/D260-1)</f>
        <v>-0.53237410071942448</v>
      </c>
      <c r="I260" s="66">
        <f t="shared" si="22"/>
        <v>-1.48</v>
      </c>
    </row>
    <row r="261" spans="2:9" x14ac:dyDescent="0.25">
      <c r="B261" s="10"/>
      <c r="C261" s="13"/>
      <c r="D261" s="16"/>
      <c r="E261" s="16"/>
      <c r="F261" s="12"/>
      <c r="G261" s="19"/>
      <c r="H261" s="18"/>
      <c r="I261" s="66"/>
    </row>
    <row r="262" spans="2:9" x14ac:dyDescent="0.25">
      <c r="B262" s="10"/>
      <c r="C262" s="22" t="s">
        <v>35</v>
      </c>
      <c r="D262" s="13"/>
      <c r="E262" s="13"/>
      <c r="F262" s="23" t="s">
        <v>1</v>
      </c>
      <c r="G262" s="62" t="s">
        <v>11</v>
      </c>
      <c r="H262" s="63" t="s">
        <v>9</v>
      </c>
      <c r="I262" s="69">
        <f>SUM(I243:I261)</f>
        <v>0.46573633182687058</v>
      </c>
    </row>
    <row r="263" spans="2:9" x14ac:dyDescent="0.25">
      <c r="B263" s="10"/>
      <c r="C263" s="22"/>
      <c r="D263" s="13"/>
      <c r="E263" s="13"/>
      <c r="F263" s="23"/>
      <c r="G263" s="62"/>
      <c r="H263" s="63"/>
      <c r="I263" s="60"/>
    </row>
    <row r="264" spans="2:9" ht="15.75" thickBot="1" x14ac:dyDescent="0.3">
      <c r="B264" s="27"/>
      <c r="C264" s="29" t="s">
        <v>1</v>
      </c>
      <c r="D264" s="29"/>
      <c r="E264" s="29"/>
      <c r="F264" s="36"/>
      <c r="G264" s="29"/>
      <c r="H264" s="64" t="s">
        <v>1</v>
      </c>
      <c r="I264" s="33"/>
    </row>
    <row r="265" spans="2:9" x14ac:dyDescent="0.25">
      <c r="B265" s="5"/>
      <c r="C265" s="50"/>
      <c r="D265" s="6"/>
      <c r="E265" s="6"/>
      <c r="F265" s="7"/>
      <c r="G265" s="8"/>
      <c r="H265" s="8"/>
      <c r="I265" s="9"/>
    </row>
    <row r="266" spans="2:9" x14ac:dyDescent="0.25">
      <c r="B266" s="10"/>
      <c r="C266" s="61" t="s">
        <v>18</v>
      </c>
      <c r="D266" s="13"/>
      <c r="E266" s="13"/>
      <c r="F266" s="23"/>
      <c r="G266" s="11"/>
      <c r="H266" s="24"/>
      <c r="I266" s="14"/>
    </row>
    <row r="267" spans="2:9" x14ac:dyDescent="0.25">
      <c r="B267" s="52" t="s">
        <v>2</v>
      </c>
      <c r="C267" s="53" t="s">
        <v>3</v>
      </c>
      <c r="D267" s="53" t="s">
        <v>2</v>
      </c>
      <c r="E267" s="53" t="s">
        <v>13</v>
      </c>
      <c r="F267" s="54" t="s">
        <v>4</v>
      </c>
      <c r="G267" s="53" t="s">
        <v>4</v>
      </c>
      <c r="H267" s="53" t="s">
        <v>5</v>
      </c>
      <c r="I267" s="55" t="s">
        <v>5</v>
      </c>
    </row>
    <row r="268" spans="2:9" x14ac:dyDescent="0.25">
      <c r="B268" s="52" t="s">
        <v>6</v>
      </c>
      <c r="C268" s="56"/>
      <c r="D268" s="53" t="s">
        <v>7</v>
      </c>
      <c r="E268" s="53" t="s">
        <v>14</v>
      </c>
      <c r="F268" s="54" t="s">
        <v>6</v>
      </c>
      <c r="G268" s="53" t="s">
        <v>8</v>
      </c>
      <c r="H268" s="53" t="s">
        <v>10</v>
      </c>
      <c r="I268" s="55" t="s">
        <v>15</v>
      </c>
    </row>
    <row r="269" spans="2:9" x14ac:dyDescent="0.25">
      <c r="B269" s="52"/>
      <c r="C269" s="53" t="s">
        <v>22</v>
      </c>
      <c r="D269" s="53"/>
      <c r="E269" s="53"/>
      <c r="F269" s="54"/>
      <c r="G269" s="53"/>
      <c r="H269" s="53"/>
      <c r="I269" s="55"/>
    </row>
    <row r="270" spans="2:9" x14ac:dyDescent="0.25">
      <c r="B270" s="52"/>
      <c r="C270" s="53"/>
      <c r="D270" s="53"/>
      <c r="E270" s="53"/>
      <c r="F270" s="54"/>
      <c r="G270" s="53"/>
      <c r="H270" s="53"/>
      <c r="I270" s="55"/>
    </row>
    <row r="271" spans="2:9" x14ac:dyDescent="0.25">
      <c r="B271" s="10">
        <v>42009</v>
      </c>
      <c r="C271" s="13" t="s">
        <v>45</v>
      </c>
      <c r="D271" s="16">
        <v>3.71</v>
      </c>
      <c r="E271" s="16">
        <v>2.15</v>
      </c>
      <c r="F271" s="12">
        <v>42012</v>
      </c>
      <c r="G271" s="19">
        <v>3.44</v>
      </c>
      <c r="H271" s="18">
        <f t="shared" ref="H271:H278" si="23">(G271/D271-1)</f>
        <v>-7.2776280323450182E-2</v>
      </c>
      <c r="I271" s="66">
        <f t="shared" ref="I271:I278" si="24">(G271-D271)/(D271-E271)</f>
        <v>-0.17307692307692307</v>
      </c>
    </row>
    <row r="272" spans="2:9" x14ac:dyDescent="0.25">
      <c r="B272" s="10">
        <v>42019</v>
      </c>
      <c r="C272" s="13" t="s">
        <v>74</v>
      </c>
      <c r="D272" s="16">
        <v>4.92</v>
      </c>
      <c r="E272" s="16">
        <v>2.65</v>
      </c>
      <c r="F272" s="12">
        <v>42019</v>
      </c>
      <c r="G272" s="19">
        <v>5.0999999999999996</v>
      </c>
      <c r="H272" s="18">
        <f t="shared" si="23"/>
        <v>3.6585365853658569E-2</v>
      </c>
      <c r="I272" s="66">
        <f t="shared" si="24"/>
        <v>7.9295154185021907E-2</v>
      </c>
    </row>
    <row r="273" spans="2:9" x14ac:dyDescent="0.25">
      <c r="B273" s="10">
        <v>42017</v>
      </c>
      <c r="C273" s="13" t="s">
        <v>67</v>
      </c>
      <c r="D273" s="16">
        <v>2.68</v>
      </c>
      <c r="E273" s="16">
        <v>1.34</v>
      </c>
      <c r="F273" s="12">
        <v>42024</v>
      </c>
      <c r="G273" s="19">
        <v>2.89</v>
      </c>
      <c r="H273" s="18">
        <f t="shared" si="23"/>
        <v>7.835820895522394E-2</v>
      </c>
      <c r="I273" s="66">
        <f t="shared" si="24"/>
        <v>0.15671641791044771</v>
      </c>
    </row>
    <row r="274" spans="2:9" x14ac:dyDescent="0.25">
      <c r="B274" s="10">
        <v>42030</v>
      </c>
      <c r="C274" s="13" t="s">
        <v>93</v>
      </c>
      <c r="D274" s="16">
        <v>3.31</v>
      </c>
      <c r="E274" s="16">
        <v>1.43</v>
      </c>
      <c r="F274" s="12">
        <v>42038</v>
      </c>
      <c r="G274" s="19">
        <v>4.21</v>
      </c>
      <c r="H274" s="18">
        <f t="shared" si="23"/>
        <v>0.27190332326283984</v>
      </c>
      <c r="I274" s="66">
        <f t="shared" si="24"/>
        <v>0.47872340425531906</v>
      </c>
    </row>
    <row r="275" spans="2:9" x14ac:dyDescent="0.25">
      <c r="B275" s="10">
        <v>42032</v>
      </c>
      <c r="C275" s="13" t="s">
        <v>100</v>
      </c>
      <c r="D275" s="16">
        <v>0.35</v>
      </c>
      <c r="E275" s="16">
        <v>0.21</v>
      </c>
      <c r="F275" s="12">
        <v>42041</v>
      </c>
      <c r="G275" s="25">
        <v>0.38</v>
      </c>
      <c r="H275" s="18">
        <f t="shared" si="23"/>
        <v>8.5714285714285854E-2</v>
      </c>
      <c r="I275" s="66">
        <f t="shared" si="24"/>
        <v>0.2142857142857145</v>
      </c>
    </row>
    <row r="276" spans="2:9" x14ac:dyDescent="0.25">
      <c r="B276" s="10">
        <v>42038</v>
      </c>
      <c r="C276" s="13" t="s">
        <v>112</v>
      </c>
      <c r="D276" s="16">
        <v>2.97</v>
      </c>
      <c r="E276" s="16">
        <v>1.67</v>
      </c>
      <c r="F276" s="12">
        <v>42041</v>
      </c>
      <c r="G276" s="19">
        <v>2.27</v>
      </c>
      <c r="H276" s="18">
        <f t="shared" si="23"/>
        <v>-0.23569023569023573</v>
      </c>
      <c r="I276" s="66">
        <f t="shared" si="24"/>
        <v>-0.53846153846153844</v>
      </c>
    </row>
    <row r="277" spans="2:9" x14ac:dyDescent="0.25">
      <c r="B277" s="10">
        <v>42039</v>
      </c>
      <c r="C277" s="13" t="s">
        <v>117</v>
      </c>
      <c r="D277" s="16">
        <v>2.76</v>
      </c>
      <c r="E277" s="16">
        <v>1.43</v>
      </c>
      <c r="F277" s="12">
        <v>42041</v>
      </c>
      <c r="G277" s="19">
        <v>1.43</v>
      </c>
      <c r="H277" s="18">
        <f t="shared" si="23"/>
        <v>-0.48188405797101452</v>
      </c>
      <c r="I277" s="66">
        <f t="shared" si="24"/>
        <v>-1</v>
      </c>
    </row>
    <row r="278" spans="2:9" x14ac:dyDescent="0.25">
      <c r="B278" s="10">
        <v>42046</v>
      </c>
      <c r="C278" s="13" t="s">
        <v>130</v>
      </c>
      <c r="D278" s="16">
        <v>1.7</v>
      </c>
      <c r="E278" s="16">
        <v>0.82</v>
      </c>
      <c r="F278" s="12">
        <v>42051</v>
      </c>
      <c r="G278" s="19">
        <v>2.57</v>
      </c>
      <c r="H278" s="18">
        <f t="shared" si="23"/>
        <v>0.5117647058823529</v>
      </c>
      <c r="I278" s="66">
        <f t="shared" si="24"/>
        <v>0.98863636363636354</v>
      </c>
    </row>
    <row r="279" spans="2:9" x14ac:dyDescent="0.25">
      <c r="B279" s="10">
        <v>42041</v>
      </c>
      <c r="C279" s="13" t="s">
        <v>132</v>
      </c>
      <c r="D279" s="16">
        <v>4.43</v>
      </c>
      <c r="E279" s="16">
        <v>2.38</v>
      </c>
      <c r="F279" s="12">
        <v>42055</v>
      </c>
      <c r="G279" s="19">
        <v>5.24</v>
      </c>
      <c r="H279" s="18">
        <f>(G279/D279-1)</f>
        <v>0.18284424379232522</v>
      </c>
      <c r="I279" s="66">
        <f>(G279-D279)/(D279-E279)</f>
        <v>0.39512195121951249</v>
      </c>
    </row>
    <row r="280" spans="2:9" x14ac:dyDescent="0.25">
      <c r="B280" s="10">
        <v>42052</v>
      </c>
      <c r="C280" s="13" t="s">
        <v>135</v>
      </c>
      <c r="D280" s="16">
        <v>3.15</v>
      </c>
      <c r="E280" s="16">
        <v>2.0099999999999998</v>
      </c>
      <c r="F280" s="12">
        <v>42058</v>
      </c>
      <c r="G280" s="19">
        <v>3.15</v>
      </c>
      <c r="H280" s="18">
        <f>(G280/D280-1)</f>
        <v>0</v>
      </c>
      <c r="I280" s="66">
        <f>(G280-D280)/(D280-E280)</f>
        <v>0</v>
      </c>
    </row>
    <row r="281" spans="2:9" x14ac:dyDescent="0.25">
      <c r="B281" s="10">
        <v>42060</v>
      </c>
      <c r="C281" s="13" t="s">
        <v>149</v>
      </c>
      <c r="D281" s="16">
        <v>2.91</v>
      </c>
      <c r="E281" s="16">
        <v>1.35</v>
      </c>
      <c r="F281" s="12">
        <v>42065</v>
      </c>
      <c r="G281" s="19">
        <v>2.2799999999999998</v>
      </c>
      <c r="H281" s="18">
        <f>(G281/D281-1)</f>
        <v>-0.21649484536082486</v>
      </c>
      <c r="I281" s="66">
        <f>(G281-D281)/(D281-E281)</f>
        <v>-0.40384615384615402</v>
      </c>
    </row>
    <row r="282" spans="2:9" x14ac:dyDescent="0.25">
      <c r="B282" s="10">
        <v>42072</v>
      </c>
      <c r="C282" s="13" t="s">
        <v>168</v>
      </c>
      <c r="D282" s="16">
        <v>2.63</v>
      </c>
      <c r="E282" s="16">
        <v>1.3</v>
      </c>
      <c r="F282" s="12">
        <v>42075</v>
      </c>
      <c r="G282" s="19">
        <v>2.5099999999999998</v>
      </c>
      <c r="H282" s="18">
        <f t="shared" ref="H282:H291" si="25">(G282/D282-1)</f>
        <v>-4.562737642585557E-2</v>
      </c>
      <c r="I282" s="66">
        <f t="shared" ref="I282:I288" si="26">(G282-D282)/(D282-E282)</f>
        <v>-9.0225563909774528E-2</v>
      </c>
    </row>
    <row r="283" spans="2:9" x14ac:dyDescent="0.25">
      <c r="B283" s="10">
        <v>42079</v>
      </c>
      <c r="C283" s="13" t="s">
        <v>187</v>
      </c>
      <c r="D283" s="16">
        <v>4.16</v>
      </c>
      <c r="E283" s="16">
        <v>2.37</v>
      </c>
      <c r="F283" s="12">
        <v>38429</v>
      </c>
      <c r="G283" s="19">
        <v>4.07</v>
      </c>
      <c r="H283" s="18">
        <f t="shared" si="25"/>
        <v>-2.1634615384615308E-2</v>
      </c>
      <c r="I283" s="66">
        <f t="shared" si="26"/>
        <v>-5.0279329608938467E-2</v>
      </c>
    </row>
    <row r="284" spans="2:9" x14ac:dyDescent="0.25">
      <c r="B284" s="10">
        <v>42081</v>
      </c>
      <c r="C284" s="13" t="s">
        <v>194</v>
      </c>
      <c r="D284" s="16">
        <v>2.63</v>
      </c>
      <c r="E284" s="16">
        <v>1.17</v>
      </c>
      <c r="F284" s="12">
        <v>42082</v>
      </c>
      <c r="G284" s="19">
        <v>4.01</v>
      </c>
      <c r="H284" s="18">
        <f t="shared" si="25"/>
        <v>0.52471482889733845</v>
      </c>
      <c r="I284" s="66">
        <f t="shared" si="26"/>
        <v>0.9452054794520548</v>
      </c>
    </row>
    <row r="285" spans="2:9" x14ac:dyDescent="0.25">
      <c r="B285" s="10">
        <v>42082</v>
      </c>
      <c r="C285" s="13" t="s">
        <v>200</v>
      </c>
      <c r="D285" s="16">
        <v>3.99</v>
      </c>
      <c r="E285" s="16">
        <v>1.9</v>
      </c>
      <c r="F285" s="12">
        <v>42087</v>
      </c>
      <c r="G285" s="19">
        <v>6.89</v>
      </c>
      <c r="H285" s="18">
        <f t="shared" si="25"/>
        <v>0.72681704260651614</v>
      </c>
      <c r="I285" s="66">
        <f t="shared" si="26"/>
        <v>1.3875598086124397</v>
      </c>
    </row>
    <row r="286" spans="2:9" x14ac:dyDescent="0.25">
      <c r="B286" s="10">
        <v>42082</v>
      </c>
      <c r="C286" s="13" t="s">
        <v>199</v>
      </c>
      <c r="D286" s="16">
        <v>3.53</v>
      </c>
      <c r="E286" s="16">
        <v>1.1599999999999999</v>
      </c>
      <c r="F286" s="12">
        <v>42089</v>
      </c>
      <c r="G286" s="19">
        <v>5.13</v>
      </c>
      <c r="H286" s="18">
        <f t="shared" si="25"/>
        <v>0.45325779036827196</v>
      </c>
      <c r="I286" s="66">
        <f t="shared" si="26"/>
        <v>0.67510548523206748</v>
      </c>
    </row>
    <row r="287" spans="2:9" x14ac:dyDescent="0.25">
      <c r="B287" s="10">
        <v>42101</v>
      </c>
      <c r="C287" s="13" t="s">
        <v>220</v>
      </c>
      <c r="D287" s="16">
        <v>3.52</v>
      </c>
      <c r="E287" s="16">
        <v>1.78</v>
      </c>
      <c r="F287" s="12">
        <v>42103</v>
      </c>
      <c r="G287" s="19">
        <v>2.69</v>
      </c>
      <c r="H287" s="18">
        <f t="shared" si="25"/>
        <v>-0.23579545454545459</v>
      </c>
      <c r="I287" s="66">
        <f t="shared" si="26"/>
        <v>-0.47701149425287359</v>
      </c>
    </row>
    <row r="288" spans="2:9" x14ac:dyDescent="0.25">
      <c r="B288" s="10">
        <v>42108</v>
      </c>
      <c r="C288" s="13" t="s">
        <v>238</v>
      </c>
      <c r="D288" s="16">
        <v>3.84</v>
      </c>
      <c r="E288" s="16">
        <v>1.89</v>
      </c>
      <c r="F288" s="12">
        <v>42116</v>
      </c>
      <c r="G288" s="19">
        <v>3.8</v>
      </c>
      <c r="H288" s="18">
        <f t="shared" si="25"/>
        <v>-1.041666666666663E-2</v>
      </c>
      <c r="I288" s="66">
        <f t="shared" si="26"/>
        <v>-2.051282051282053E-2</v>
      </c>
    </row>
    <row r="289" spans="2:9" x14ac:dyDescent="0.25">
      <c r="B289" s="10" t="s">
        <v>252</v>
      </c>
      <c r="C289" s="13" t="s">
        <v>254</v>
      </c>
      <c r="D289" s="16">
        <v>4.1150000000000002</v>
      </c>
      <c r="E289" s="16">
        <v>1.86</v>
      </c>
      <c r="F289" s="12">
        <v>42123</v>
      </c>
      <c r="G289" s="19">
        <v>7.35</v>
      </c>
      <c r="H289" s="18">
        <f t="shared" si="25"/>
        <v>0.7861482381530982</v>
      </c>
      <c r="I289" s="66">
        <f t="shared" ref="I289:I313" si="27">(G289-D289)/(D289-E289)</f>
        <v>1.4345898004434587</v>
      </c>
    </row>
    <row r="290" spans="2:9" x14ac:dyDescent="0.25">
      <c r="B290" s="10">
        <v>42124</v>
      </c>
      <c r="C290" s="13" t="s">
        <v>269</v>
      </c>
      <c r="D290" s="16">
        <v>3.2</v>
      </c>
      <c r="E290" s="16">
        <v>1.58</v>
      </c>
      <c r="F290" s="12">
        <v>42128</v>
      </c>
      <c r="G290" s="19">
        <v>4.2300000000000004</v>
      </c>
      <c r="H290" s="18">
        <f t="shared" si="25"/>
        <v>0.32187500000000013</v>
      </c>
      <c r="I290" s="66">
        <f t="shared" si="27"/>
        <v>0.63580246913580263</v>
      </c>
    </row>
    <row r="291" spans="2:9" x14ac:dyDescent="0.25">
      <c r="B291" s="10">
        <v>42130</v>
      </c>
      <c r="C291" s="13" t="s">
        <v>283</v>
      </c>
      <c r="D291" s="16">
        <v>2.83</v>
      </c>
      <c r="E291" s="16">
        <v>1.58</v>
      </c>
      <c r="F291" s="12">
        <v>42137</v>
      </c>
      <c r="G291" s="19">
        <v>2.4900000000000002</v>
      </c>
      <c r="H291" s="18">
        <f t="shared" si="25"/>
        <v>-0.12014134275618371</v>
      </c>
      <c r="I291" s="66">
        <f t="shared" si="27"/>
        <v>-0.27199999999999991</v>
      </c>
    </row>
    <row r="292" spans="2:9" x14ac:dyDescent="0.25">
      <c r="B292" s="10">
        <v>42135</v>
      </c>
      <c r="C292" s="13" t="s">
        <v>294</v>
      </c>
      <c r="D292" s="16">
        <v>4.59</v>
      </c>
      <c r="E292" s="16">
        <v>2.54</v>
      </c>
      <c r="F292" s="12">
        <v>42137</v>
      </c>
      <c r="G292" s="19">
        <v>3.78</v>
      </c>
      <c r="H292" s="18">
        <f t="shared" ref="H292:H313" si="28">(G292/D292-1)</f>
        <v>-0.17647058823529416</v>
      </c>
      <c r="I292" s="66">
        <f t="shared" si="27"/>
        <v>-0.39512195121951227</v>
      </c>
    </row>
    <row r="293" spans="2:9" x14ac:dyDescent="0.25">
      <c r="B293" s="10">
        <v>42143</v>
      </c>
      <c r="C293" s="13" t="s">
        <v>305</v>
      </c>
      <c r="D293" s="16">
        <v>3.38</v>
      </c>
      <c r="E293" s="16">
        <v>1.48</v>
      </c>
      <c r="F293" s="12">
        <v>42143</v>
      </c>
      <c r="G293" s="19">
        <v>4.4400000000000004</v>
      </c>
      <c r="H293" s="18">
        <f t="shared" si="28"/>
        <v>0.31360946745562135</v>
      </c>
      <c r="I293" s="66">
        <f t="shared" si="27"/>
        <v>0.55789473684210555</v>
      </c>
    </row>
    <row r="294" spans="2:9" x14ac:dyDescent="0.25">
      <c r="B294" s="10">
        <v>42142</v>
      </c>
      <c r="C294" s="13" t="s">
        <v>302</v>
      </c>
      <c r="D294" s="16">
        <v>2.62</v>
      </c>
      <c r="E294" s="16">
        <v>1.47</v>
      </c>
      <c r="F294" s="12">
        <v>42150</v>
      </c>
      <c r="G294" s="19">
        <v>5.08</v>
      </c>
      <c r="H294" s="18">
        <f t="shared" si="28"/>
        <v>0.93893129770992356</v>
      </c>
      <c r="I294" s="66">
        <f t="shared" si="27"/>
        <v>2.1391304347826083</v>
      </c>
    </row>
    <row r="295" spans="2:9" x14ac:dyDescent="0.25">
      <c r="B295" s="10">
        <v>42151</v>
      </c>
      <c r="C295" s="13" t="s">
        <v>316</v>
      </c>
      <c r="D295" s="16">
        <v>5.75</v>
      </c>
      <c r="E295" s="16">
        <v>2.5099999999999998</v>
      </c>
      <c r="F295" s="12">
        <v>42156</v>
      </c>
      <c r="G295" s="19">
        <v>3.91</v>
      </c>
      <c r="H295" s="18">
        <f t="shared" si="28"/>
        <v>-0.31999999999999995</v>
      </c>
      <c r="I295" s="66">
        <f t="shared" si="27"/>
        <v>-0.5679012345679012</v>
      </c>
    </row>
    <row r="296" spans="2:9" x14ac:dyDescent="0.25">
      <c r="B296" s="10">
        <v>42151</v>
      </c>
      <c r="C296" s="13" t="s">
        <v>317</v>
      </c>
      <c r="D296" s="16">
        <v>2.83</v>
      </c>
      <c r="E296" s="16">
        <v>1.31</v>
      </c>
      <c r="F296" s="12">
        <v>42158</v>
      </c>
      <c r="G296" s="19">
        <v>5.27</v>
      </c>
      <c r="H296" s="18">
        <f t="shared" si="28"/>
        <v>0.86219081272084797</v>
      </c>
      <c r="I296" s="66">
        <f t="shared" si="27"/>
        <v>1.6052631578947365</v>
      </c>
    </row>
    <row r="297" spans="2:9" x14ac:dyDescent="0.25">
      <c r="B297" s="10">
        <v>42152</v>
      </c>
      <c r="C297" s="13" t="s">
        <v>322</v>
      </c>
      <c r="D297" s="16">
        <v>3.73</v>
      </c>
      <c r="E297" s="16">
        <v>1.7</v>
      </c>
      <c r="F297" s="12">
        <v>42160</v>
      </c>
      <c r="G297" s="19">
        <v>6.88</v>
      </c>
      <c r="H297" s="18">
        <f t="shared" si="28"/>
        <v>0.84450402144772108</v>
      </c>
      <c r="I297" s="66">
        <f t="shared" si="27"/>
        <v>1.5517241379310343</v>
      </c>
    </row>
    <row r="298" spans="2:9" x14ac:dyDescent="0.25">
      <c r="B298" s="10">
        <v>42160</v>
      </c>
      <c r="C298" s="13" t="s">
        <v>334</v>
      </c>
      <c r="D298" s="16">
        <v>3.51</v>
      </c>
      <c r="E298" s="16">
        <v>1.66</v>
      </c>
      <c r="F298" s="12">
        <v>42164</v>
      </c>
      <c r="G298" s="19">
        <v>4.37</v>
      </c>
      <c r="H298" s="18">
        <f t="shared" si="28"/>
        <v>0.24501424501424518</v>
      </c>
      <c r="I298" s="66">
        <f t="shared" si="27"/>
        <v>0.46486486486486506</v>
      </c>
    </row>
    <row r="299" spans="2:9" x14ac:dyDescent="0.25">
      <c r="B299" s="10">
        <v>42163</v>
      </c>
      <c r="C299" s="13" t="s">
        <v>335</v>
      </c>
      <c r="D299" s="16">
        <v>3.55</v>
      </c>
      <c r="E299" s="16">
        <v>2.02</v>
      </c>
      <c r="F299" s="12">
        <v>42165</v>
      </c>
      <c r="G299" s="19">
        <v>3.68</v>
      </c>
      <c r="H299" s="18">
        <f t="shared" si="28"/>
        <v>3.6619718309859328E-2</v>
      </c>
      <c r="I299" s="66">
        <f t="shared" si="27"/>
        <v>8.4967320261438134E-2</v>
      </c>
    </row>
    <row r="300" spans="2:9" x14ac:dyDescent="0.25">
      <c r="B300" s="10">
        <v>42166</v>
      </c>
      <c r="C300" s="13" t="s">
        <v>346</v>
      </c>
      <c r="D300" s="16">
        <v>4.08</v>
      </c>
      <c r="E300" s="16">
        <v>1.92</v>
      </c>
      <c r="F300" s="12">
        <v>42171</v>
      </c>
      <c r="G300" s="19">
        <v>4.55</v>
      </c>
      <c r="H300" s="18">
        <f t="shared" si="28"/>
        <v>0.11519607843137258</v>
      </c>
      <c r="I300" s="66">
        <f t="shared" si="27"/>
        <v>0.21759259259259248</v>
      </c>
    </row>
    <row r="301" spans="2:9" x14ac:dyDescent="0.25">
      <c r="B301" s="10">
        <v>42167</v>
      </c>
      <c r="C301" s="13" t="s">
        <v>349</v>
      </c>
      <c r="D301" s="16">
        <v>2.65</v>
      </c>
      <c r="E301" s="16">
        <v>1.32</v>
      </c>
      <c r="F301" s="12">
        <v>42172</v>
      </c>
      <c r="G301" s="25">
        <v>2.41</v>
      </c>
      <c r="H301" s="18">
        <f t="shared" si="28"/>
        <v>-9.0566037735848925E-2</v>
      </c>
      <c r="I301" s="66">
        <f t="shared" si="27"/>
        <v>-0.18045112781954872</v>
      </c>
    </row>
    <row r="302" spans="2:9" x14ac:dyDescent="0.25">
      <c r="B302" s="10">
        <v>42173</v>
      </c>
      <c r="C302" s="13" t="s">
        <v>359</v>
      </c>
      <c r="D302" s="16">
        <v>4.45</v>
      </c>
      <c r="E302" s="16">
        <v>2.02</v>
      </c>
      <c r="F302" s="12">
        <v>42177</v>
      </c>
      <c r="G302" s="19">
        <v>4.3499999999999996</v>
      </c>
      <c r="H302" s="18">
        <f t="shared" si="28"/>
        <v>-2.2471910112359716E-2</v>
      </c>
      <c r="I302" s="66">
        <f t="shared" si="27"/>
        <v>-4.1152263374485812E-2</v>
      </c>
    </row>
    <row r="303" spans="2:9" x14ac:dyDescent="0.25">
      <c r="B303" s="10">
        <v>42179</v>
      </c>
      <c r="C303" s="13" t="s">
        <v>365</v>
      </c>
      <c r="D303" s="16">
        <v>6.33</v>
      </c>
      <c r="E303" s="16">
        <v>3.46</v>
      </c>
      <c r="F303" s="12">
        <v>42181</v>
      </c>
      <c r="G303" s="19">
        <v>6.29</v>
      </c>
      <c r="H303" s="18">
        <f t="shared" si="28"/>
        <v>-6.3191153238546516E-3</v>
      </c>
      <c r="I303" s="66">
        <f t="shared" si="27"/>
        <v>-1.3937282229965169E-2</v>
      </c>
    </row>
    <row r="304" spans="2:9" x14ac:dyDescent="0.25">
      <c r="B304" s="10">
        <v>42177</v>
      </c>
      <c r="C304" s="13" t="s">
        <v>362</v>
      </c>
      <c r="D304" s="16">
        <v>3.25</v>
      </c>
      <c r="E304" s="16">
        <v>1.43</v>
      </c>
      <c r="F304" s="12">
        <v>42184</v>
      </c>
      <c r="G304" s="19">
        <v>3.87</v>
      </c>
      <c r="H304" s="18">
        <f t="shared" si="28"/>
        <v>0.1907692307692308</v>
      </c>
      <c r="I304" s="66">
        <f t="shared" si="27"/>
        <v>0.34065934065934073</v>
      </c>
    </row>
    <row r="305" spans="2:9" x14ac:dyDescent="0.25">
      <c r="B305" s="10">
        <v>42184</v>
      </c>
      <c r="C305" s="13" t="s">
        <v>370</v>
      </c>
      <c r="D305" s="16">
        <v>3.95</v>
      </c>
      <c r="E305" s="16">
        <v>2.19</v>
      </c>
      <c r="F305" s="12">
        <v>42185</v>
      </c>
      <c r="G305" s="19">
        <v>5.38</v>
      </c>
      <c r="H305" s="18">
        <f t="shared" si="28"/>
        <v>0.36202531645569613</v>
      </c>
      <c r="I305" s="66">
        <f t="shared" si="27"/>
        <v>0.81249999999999978</v>
      </c>
    </row>
    <row r="306" spans="2:9" x14ac:dyDescent="0.25">
      <c r="B306" s="10">
        <v>42185</v>
      </c>
      <c r="C306" s="13" t="s">
        <v>374</v>
      </c>
      <c r="D306" s="16">
        <v>3.75</v>
      </c>
      <c r="E306" s="16">
        <v>1.77</v>
      </c>
      <c r="F306" s="12">
        <v>42186</v>
      </c>
      <c r="G306" s="19">
        <v>4.29</v>
      </c>
      <c r="H306" s="18">
        <f t="shared" si="28"/>
        <v>0.14399999999999991</v>
      </c>
      <c r="I306" s="66">
        <f t="shared" si="27"/>
        <v>0.27272727272727276</v>
      </c>
    </row>
    <row r="307" spans="2:9" s="57" customFormat="1" x14ac:dyDescent="0.25">
      <c r="B307" s="10">
        <v>42191</v>
      </c>
      <c r="C307" s="13" t="s">
        <v>382</v>
      </c>
      <c r="D307" s="16">
        <v>3.56</v>
      </c>
      <c r="E307" s="16">
        <v>1.88</v>
      </c>
      <c r="F307" s="12">
        <v>42192</v>
      </c>
      <c r="G307" s="19">
        <v>3.75</v>
      </c>
      <c r="H307" s="18">
        <f t="shared" si="28"/>
        <v>5.3370786516854007E-2</v>
      </c>
      <c r="I307" s="66">
        <f t="shared" si="27"/>
        <v>0.11309523809523805</v>
      </c>
    </row>
    <row r="308" spans="2:9" x14ac:dyDescent="0.25">
      <c r="B308" s="10">
        <v>42198</v>
      </c>
      <c r="C308" s="13" t="s">
        <v>392</v>
      </c>
      <c r="D308" s="16">
        <v>3.01</v>
      </c>
      <c r="E308" s="16">
        <v>1.48</v>
      </c>
      <c r="F308" s="12">
        <v>42200</v>
      </c>
      <c r="G308" s="19">
        <v>1.99</v>
      </c>
      <c r="H308" s="18">
        <f t="shared" si="28"/>
        <v>-0.33887043189368771</v>
      </c>
      <c r="I308" s="66">
        <f t="shared" si="27"/>
        <v>-0.66666666666666663</v>
      </c>
    </row>
    <row r="309" spans="2:9" ht="16.5" customHeight="1" x14ac:dyDescent="0.25">
      <c r="B309" s="10">
        <v>42201</v>
      </c>
      <c r="C309" s="13" t="s">
        <v>397</v>
      </c>
      <c r="D309" s="16">
        <v>3.43</v>
      </c>
      <c r="E309" s="16">
        <v>1.65</v>
      </c>
      <c r="F309" s="12">
        <v>42206</v>
      </c>
      <c r="G309" s="19">
        <v>3.92</v>
      </c>
      <c r="H309" s="18">
        <f t="shared" si="28"/>
        <v>0.14285714285714279</v>
      </c>
      <c r="I309" s="66">
        <f t="shared" si="27"/>
        <v>0.27528089887640433</v>
      </c>
    </row>
    <row r="310" spans="2:9" x14ac:dyDescent="0.25">
      <c r="B310" s="10">
        <v>42215</v>
      </c>
      <c r="C310" s="13" t="s">
        <v>416</v>
      </c>
      <c r="D310" s="16">
        <v>3</v>
      </c>
      <c r="E310" s="16">
        <v>1.54</v>
      </c>
      <c r="F310" s="12">
        <v>42219</v>
      </c>
      <c r="G310" s="25">
        <v>3.02</v>
      </c>
      <c r="H310" s="18">
        <f t="shared" si="28"/>
        <v>6.6666666666665986E-3</v>
      </c>
      <c r="I310" s="66">
        <f t="shared" si="27"/>
        <v>1.3698630136986314E-2</v>
      </c>
    </row>
    <row r="311" spans="2:9" x14ac:dyDescent="0.25">
      <c r="B311" s="10">
        <v>42216</v>
      </c>
      <c r="C311" s="13" t="s">
        <v>418</v>
      </c>
      <c r="D311" s="16">
        <v>4.7699999999999996</v>
      </c>
      <c r="E311" s="16">
        <v>2.1</v>
      </c>
      <c r="F311" s="12">
        <v>42223</v>
      </c>
      <c r="G311" s="19">
        <v>3.1</v>
      </c>
      <c r="H311" s="18">
        <f t="shared" si="28"/>
        <v>-0.3501048218029349</v>
      </c>
      <c r="I311" s="66">
        <f t="shared" si="27"/>
        <v>-0.62546816479400746</v>
      </c>
    </row>
    <row r="312" spans="2:9" x14ac:dyDescent="0.25">
      <c r="B312" s="10">
        <v>42220</v>
      </c>
      <c r="C312" s="13" t="s">
        <v>422</v>
      </c>
      <c r="D312" s="16">
        <v>5.16</v>
      </c>
      <c r="E312" s="16">
        <v>1.85</v>
      </c>
      <c r="F312" s="12">
        <v>42226</v>
      </c>
      <c r="G312" s="25">
        <v>5.12</v>
      </c>
      <c r="H312" s="18">
        <f t="shared" si="28"/>
        <v>-7.7519379844961378E-3</v>
      </c>
      <c r="I312" s="66">
        <f t="shared" si="27"/>
        <v>-1.2084592145015116E-2</v>
      </c>
    </row>
    <row r="313" spans="2:9" x14ac:dyDescent="0.25">
      <c r="B313" s="10">
        <v>42226</v>
      </c>
      <c r="C313" s="13" t="s">
        <v>431</v>
      </c>
      <c r="D313" s="16">
        <v>3.41</v>
      </c>
      <c r="E313" s="16">
        <v>1.89</v>
      </c>
      <c r="F313" s="12">
        <v>42230</v>
      </c>
      <c r="G313" s="19">
        <v>4.95</v>
      </c>
      <c r="H313" s="18">
        <f t="shared" si="28"/>
        <v>0.45161290322580649</v>
      </c>
      <c r="I313" s="66">
        <f t="shared" si="27"/>
        <v>1.013157894736842</v>
      </c>
    </row>
    <row r="314" spans="2:9" x14ac:dyDescent="0.25">
      <c r="B314" s="10">
        <v>42234</v>
      </c>
      <c r="C314" s="13" t="s">
        <v>440</v>
      </c>
      <c r="D314" s="16">
        <v>4.18</v>
      </c>
      <c r="E314" s="16">
        <v>1.8</v>
      </c>
      <c r="F314" s="12">
        <v>42237</v>
      </c>
      <c r="G314" s="25">
        <v>1.63</v>
      </c>
      <c r="H314" s="18">
        <f>(G314/D314-1)</f>
        <v>-0.61004784688995217</v>
      </c>
      <c r="I314" s="66">
        <f>(G314-D314)/(D314-E314)</f>
        <v>-1.0714285714285714</v>
      </c>
    </row>
    <row r="315" spans="2:9" x14ac:dyDescent="0.25">
      <c r="B315" s="10">
        <v>42241</v>
      </c>
      <c r="C315" s="13" t="s">
        <v>451</v>
      </c>
      <c r="D315" s="16">
        <v>4.3099999999999996</v>
      </c>
      <c r="E315" s="16">
        <v>1.92</v>
      </c>
      <c r="F315" s="12">
        <v>42244</v>
      </c>
      <c r="G315" s="19">
        <v>6.62</v>
      </c>
      <c r="H315" s="18">
        <f t="shared" ref="H315:H321" si="29">(G315/D315-1)</f>
        <v>0.53596287703016254</v>
      </c>
      <c r="I315" s="66">
        <f t="shared" ref="I315:I318" si="30">(G315-D315)/(D315-E315)</f>
        <v>0.96652719665272002</v>
      </c>
    </row>
    <row r="316" spans="2:9" x14ac:dyDescent="0.25">
      <c r="B316" s="10">
        <v>42255</v>
      </c>
      <c r="C316" s="13" t="s">
        <v>476</v>
      </c>
      <c r="D316" s="16">
        <v>3.99</v>
      </c>
      <c r="E316" s="16">
        <v>1.96</v>
      </c>
      <c r="F316" s="12">
        <v>42255</v>
      </c>
      <c r="G316" s="19">
        <v>4.0599999999999996</v>
      </c>
      <c r="H316" s="18">
        <f t="shared" si="29"/>
        <v>1.754385964912264E-2</v>
      </c>
      <c r="I316" s="66">
        <f t="shared" si="30"/>
        <v>3.4482758620689356E-2</v>
      </c>
    </row>
    <row r="317" spans="2:9" x14ac:dyDescent="0.25">
      <c r="B317" s="10">
        <v>42279</v>
      </c>
      <c r="C317" s="13" t="s">
        <v>503</v>
      </c>
      <c r="D317" s="16">
        <v>3.49</v>
      </c>
      <c r="E317" s="16">
        <v>1.48</v>
      </c>
      <c r="F317" s="12">
        <v>42283</v>
      </c>
      <c r="G317" s="19">
        <v>3.74</v>
      </c>
      <c r="H317" s="18">
        <f t="shared" si="29"/>
        <v>7.1633237822349649E-2</v>
      </c>
      <c r="I317" s="66">
        <f t="shared" si="30"/>
        <v>0.12437810945273631</v>
      </c>
    </row>
    <row r="318" spans="2:9" x14ac:dyDescent="0.25">
      <c r="B318" s="10">
        <v>42282</v>
      </c>
      <c r="C318" s="13" t="s">
        <v>510</v>
      </c>
      <c r="D318" s="16">
        <v>3.29</v>
      </c>
      <c r="E318" s="16">
        <v>1.75</v>
      </c>
      <c r="F318" s="12">
        <v>42289</v>
      </c>
      <c r="G318" s="19">
        <v>4.08</v>
      </c>
      <c r="H318" s="18">
        <f t="shared" si="29"/>
        <v>0.24012158054711241</v>
      </c>
      <c r="I318" s="66">
        <f t="shared" si="30"/>
        <v>0.51298701298701299</v>
      </c>
    </row>
    <row r="319" spans="2:9" x14ac:dyDescent="0.25">
      <c r="B319" s="10" t="s">
        <v>532</v>
      </c>
      <c r="C319" s="13" t="s">
        <v>531</v>
      </c>
      <c r="D319" s="16">
        <v>2.94</v>
      </c>
      <c r="E319" s="16">
        <v>1.41</v>
      </c>
      <c r="F319" s="12">
        <v>42293</v>
      </c>
      <c r="G319" s="19">
        <v>2.2000000000000002</v>
      </c>
      <c r="H319" s="18">
        <f t="shared" si="29"/>
        <v>-0.25170068027210879</v>
      </c>
      <c r="I319" s="66">
        <f>(G319-D319)/(D319-E319)</f>
        <v>-0.48366013071895408</v>
      </c>
    </row>
    <row r="320" spans="2:9" x14ac:dyDescent="0.25">
      <c r="B320" s="10">
        <v>42296</v>
      </c>
      <c r="C320" s="13" t="s">
        <v>537</v>
      </c>
      <c r="D320" s="16">
        <v>3.75</v>
      </c>
      <c r="E320" s="16">
        <v>1.53</v>
      </c>
      <c r="F320" s="12">
        <v>42299</v>
      </c>
      <c r="G320" s="19">
        <v>3.34</v>
      </c>
      <c r="H320" s="18">
        <f t="shared" si="29"/>
        <v>-0.10933333333333339</v>
      </c>
      <c r="I320" s="66">
        <f t="shared" ref="I320" si="31">(G320-D320)/(D320-E320)</f>
        <v>-0.18468468468468477</v>
      </c>
    </row>
    <row r="321" spans="2:9" x14ac:dyDescent="0.25">
      <c r="B321" s="10">
        <v>42299</v>
      </c>
      <c r="C321" s="13" t="s">
        <v>544</v>
      </c>
      <c r="D321" s="16">
        <v>3.83</v>
      </c>
      <c r="E321" s="16">
        <v>2.63</v>
      </c>
      <c r="F321" s="12">
        <v>42299</v>
      </c>
      <c r="G321" s="19">
        <v>2.63</v>
      </c>
      <c r="H321" s="18">
        <f t="shared" si="29"/>
        <v>-0.3133159268929504</v>
      </c>
      <c r="I321" s="66">
        <f>(G321-D321)/(D321-E321)</f>
        <v>-1</v>
      </c>
    </row>
    <row r="322" spans="2:9" x14ac:dyDescent="0.25">
      <c r="B322" s="10">
        <v>42300</v>
      </c>
      <c r="C322" s="13" t="s">
        <v>546</v>
      </c>
      <c r="D322" s="16">
        <v>3.7</v>
      </c>
      <c r="E322" s="16">
        <v>1.7</v>
      </c>
      <c r="F322" s="12">
        <v>42300</v>
      </c>
      <c r="G322" s="19">
        <v>2.84</v>
      </c>
      <c r="H322" s="18">
        <f>(G322/D322-1)</f>
        <v>-0.2324324324324325</v>
      </c>
      <c r="I322" s="66">
        <f>(G322-D322)/(D322-E322)</f>
        <v>-0.43000000000000016</v>
      </c>
    </row>
    <row r="323" spans="2:9" x14ac:dyDescent="0.25">
      <c r="B323" s="10">
        <v>42300</v>
      </c>
      <c r="C323" s="13" t="s">
        <v>548</v>
      </c>
      <c r="D323" s="16">
        <v>2.67</v>
      </c>
      <c r="E323" s="16">
        <v>0.98</v>
      </c>
      <c r="F323" s="12">
        <v>42311</v>
      </c>
      <c r="G323" s="19">
        <v>2.61</v>
      </c>
      <c r="H323" s="18">
        <f t="shared" ref="H323:H325" si="32">(G323/D323-1)</f>
        <v>-2.2471910112359605E-2</v>
      </c>
      <c r="I323" s="66">
        <f t="shared" ref="I323:I325" si="33">(G323-D323)/(D323-E323)</f>
        <v>-3.5502958579881692E-2</v>
      </c>
    </row>
    <row r="324" spans="2:9" x14ac:dyDescent="0.25">
      <c r="B324" s="10">
        <v>42319</v>
      </c>
      <c r="C324" s="13" t="s">
        <v>581</v>
      </c>
      <c r="D324" s="16">
        <v>4.72</v>
      </c>
      <c r="E324" s="16">
        <v>2.14</v>
      </c>
      <c r="F324" s="12">
        <v>42320</v>
      </c>
      <c r="G324" s="19">
        <v>4.84</v>
      </c>
      <c r="H324" s="18">
        <f t="shared" si="32"/>
        <v>2.5423728813559254E-2</v>
      </c>
      <c r="I324" s="66">
        <f t="shared" si="33"/>
        <v>4.6511627906976792E-2</v>
      </c>
    </row>
    <row r="325" spans="2:9" x14ac:dyDescent="0.25">
      <c r="B325" s="10">
        <v>42321</v>
      </c>
      <c r="C325" s="13" t="s">
        <v>584</v>
      </c>
      <c r="D325" s="16">
        <v>3.26</v>
      </c>
      <c r="E325" s="16">
        <v>1.68</v>
      </c>
      <c r="F325" s="12">
        <v>21215</v>
      </c>
      <c r="G325" s="25">
        <v>5.15</v>
      </c>
      <c r="H325" s="18">
        <f t="shared" si="32"/>
        <v>0.57975460122699407</v>
      </c>
      <c r="I325" s="66">
        <f t="shared" si="33"/>
        <v>1.19620253164557</v>
      </c>
    </row>
    <row r="326" spans="2:9" x14ac:dyDescent="0.25">
      <c r="B326" s="10">
        <v>42338</v>
      </c>
      <c r="C326" s="13" t="s">
        <v>599</v>
      </c>
      <c r="D326" s="16">
        <v>2.76</v>
      </c>
      <c r="E326" s="16">
        <v>1.38</v>
      </c>
      <c r="F326" s="12">
        <v>42340</v>
      </c>
      <c r="G326" s="19">
        <v>2.14</v>
      </c>
      <c r="H326" s="18">
        <f>(G326/D326-1)</f>
        <v>-0.22463768115942018</v>
      </c>
      <c r="I326" s="66">
        <f>(G326-D326)/(D326-E326)</f>
        <v>-0.44927536231884035</v>
      </c>
    </row>
    <row r="327" spans="2:9" x14ac:dyDescent="0.25">
      <c r="B327" s="10">
        <v>42339</v>
      </c>
      <c r="C327" s="13" t="s">
        <v>601</v>
      </c>
      <c r="D327" s="16">
        <v>3.17</v>
      </c>
      <c r="E327" s="16">
        <v>1.23</v>
      </c>
      <c r="F327" s="12">
        <v>42341</v>
      </c>
      <c r="G327" s="19">
        <v>2.2400000000000002</v>
      </c>
      <c r="H327" s="18">
        <f>(G327/D327-1)</f>
        <v>-0.29337539432176651</v>
      </c>
      <c r="I327" s="66">
        <f>(G327-D327)/(D327-E327)</f>
        <v>-0.47938144329896892</v>
      </c>
    </row>
    <row r="328" spans="2:9" x14ac:dyDescent="0.25">
      <c r="B328" s="10">
        <v>42342</v>
      </c>
      <c r="C328" s="13" t="s">
        <v>614</v>
      </c>
      <c r="D328" s="16">
        <v>4.5199999999999996</v>
      </c>
      <c r="E328" s="16">
        <v>1.95</v>
      </c>
      <c r="F328" s="12">
        <v>42348</v>
      </c>
      <c r="G328" s="19">
        <v>5.41</v>
      </c>
      <c r="H328" s="18">
        <f t="shared" ref="H328:H329" si="34">(G328/D328-1)</f>
        <v>0.19690265486725678</v>
      </c>
      <c r="I328" s="66">
        <f>(G328-D328)/(D328-E328)</f>
        <v>0.34630350194552562</v>
      </c>
    </row>
    <row r="329" spans="2:9" x14ac:dyDescent="0.25">
      <c r="B329" s="10">
        <v>42346</v>
      </c>
      <c r="C329" s="13" t="s">
        <v>621</v>
      </c>
      <c r="D329" s="16">
        <v>2.91</v>
      </c>
      <c r="E329" s="16">
        <v>1.41</v>
      </c>
      <c r="F329" s="12">
        <v>42349</v>
      </c>
      <c r="G329" s="25">
        <v>1.83</v>
      </c>
      <c r="H329" s="18">
        <f t="shared" si="34"/>
        <v>-0.37113402061855671</v>
      </c>
      <c r="I329" s="66">
        <f t="shared" ref="I329" si="35">(G329-D329)/(D329-E329)</f>
        <v>-0.72</v>
      </c>
    </row>
    <row r="330" spans="2:9" x14ac:dyDescent="0.25">
      <c r="B330" s="10">
        <v>42354</v>
      </c>
      <c r="C330" s="13" t="s">
        <v>644</v>
      </c>
      <c r="D330" s="16">
        <v>2.4300000000000002</v>
      </c>
      <c r="E330" s="16">
        <v>1.1100000000000001</v>
      </c>
      <c r="F330" s="12">
        <v>42355</v>
      </c>
      <c r="G330" s="19">
        <v>1.1100000000000001</v>
      </c>
      <c r="H330" s="18">
        <f>(G330/D330-1)</f>
        <v>-0.54320987654320985</v>
      </c>
      <c r="I330" s="66">
        <f>(G330-D330)/(D330-E330)</f>
        <v>-1</v>
      </c>
    </row>
    <row r="331" spans="2:9" x14ac:dyDescent="0.25">
      <c r="B331" s="10">
        <v>42355</v>
      </c>
      <c r="C331" s="13" t="s">
        <v>647</v>
      </c>
      <c r="D331" s="16">
        <v>2.37</v>
      </c>
      <c r="E331" s="16">
        <v>1.08</v>
      </c>
      <c r="F331" s="12" t="s">
        <v>650</v>
      </c>
      <c r="G331" s="19">
        <v>1.08</v>
      </c>
      <c r="H331" s="18">
        <f t="shared" ref="H331" si="36">(G331/D331-1)</f>
        <v>-0.54430379746835444</v>
      </c>
      <c r="I331" s="66">
        <f t="shared" ref="I331" si="37">(G331-D331)/(D331-E331)</f>
        <v>-1</v>
      </c>
    </row>
    <row r="332" spans="2:9" x14ac:dyDescent="0.25">
      <c r="B332" s="10"/>
      <c r="C332" s="13"/>
      <c r="D332" s="16"/>
      <c r="E332" s="16"/>
      <c r="F332" s="12"/>
      <c r="G332" s="19"/>
      <c r="H332" s="18"/>
      <c r="I332" s="66"/>
    </row>
    <row r="333" spans="2:9" x14ac:dyDescent="0.25">
      <c r="B333" s="10"/>
      <c r="C333" s="22" t="s">
        <v>35</v>
      </c>
      <c r="D333" s="13"/>
      <c r="E333" s="13"/>
      <c r="F333" s="23" t="s">
        <v>1</v>
      </c>
      <c r="G333" s="62" t="s">
        <v>11</v>
      </c>
      <c r="H333" s="63" t="s">
        <v>9</v>
      </c>
      <c r="I333" s="69">
        <f>SUM(I270:I331)</f>
        <v>7.6988610504648705</v>
      </c>
    </row>
    <row r="334" spans="2:9" x14ac:dyDescent="0.25">
      <c r="B334" s="10"/>
      <c r="C334" s="22"/>
      <c r="D334" s="13"/>
      <c r="E334" s="13"/>
      <c r="F334" s="23"/>
      <c r="G334" s="62"/>
      <c r="H334" s="63"/>
      <c r="I334" s="60"/>
    </row>
    <row r="335" spans="2:9" ht="15.75" thickBot="1" x14ac:dyDescent="0.3">
      <c r="B335" s="27"/>
      <c r="C335" s="29" t="s">
        <v>1</v>
      </c>
      <c r="D335" s="29"/>
      <c r="E335" s="29"/>
      <c r="F335" s="36"/>
      <c r="G335" s="29"/>
      <c r="H335" s="64" t="s">
        <v>1</v>
      </c>
      <c r="I335" s="33"/>
    </row>
    <row r="336" spans="2:9" x14ac:dyDescent="0.25">
      <c r="B336" s="5"/>
      <c r="C336" s="50"/>
      <c r="D336" s="6"/>
      <c r="E336" s="6"/>
      <c r="F336" s="7"/>
      <c r="G336" s="8"/>
      <c r="H336" s="8"/>
      <c r="I336" s="9"/>
    </row>
    <row r="337" spans="2:9" x14ac:dyDescent="0.25">
      <c r="B337" s="10"/>
      <c r="C337" s="61" t="s">
        <v>28</v>
      </c>
      <c r="D337" s="13"/>
      <c r="E337" s="13"/>
      <c r="F337" s="23"/>
      <c r="G337" s="11"/>
      <c r="H337" s="24"/>
      <c r="I337" s="14"/>
    </row>
    <row r="338" spans="2:9" x14ac:dyDescent="0.25">
      <c r="B338" s="52" t="s">
        <v>2</v>
      </c>
      <c r="C338" s="53" t="s">
        <v>3</v>
      </c>
      <c r="D338" s="53" t="s">
        <v>2</v>
      </c>
      <c r="E338" s="53" t="s">
        <v>13</v>
      </c>
      <c r="F338" s="54" t="s">
        <v>4</v>
      </c>
      <c r="G338" s="53" t="s">
        <v>4</v>
      </c>
      <c r="H338" s="53" t="s">
        <v>5</v>
      </c>
      <c r="I338" s="55" t="s">
        <v>5</v>
      </c>
    </row>
    <row r="339" spans="2:9" x14ac:dyDescent="0.25">
      <c r="B339" s="52" t="s">
        <v>6</v>
      </c>
      <c r="C339" s="56"/>
      <c r="D339" s="53" t="s">
        <v>7</v>
      </c>
      <c r="E339" s="53" t="s">
        <v>14</v>
      </c>
      <c r="F339" s="54" t="s">
        <v>6</v>
      </c>
      <c r="G339" s="53" t="s">
        <v>8</v>
      </c>
      <c r="H339" s="53" t="s">
        <v>10</v>
      </c>
      <c r="I339" s="55" t="s">
        <v>15</v>
      </c>
    </row>
    <row r="340" spans="2:9" x14ac:dyDescent="0.25">
      <c r="B340" s="52"/>
      <c r="C340" s="53" t="s">
        <v>22</v>
      </c>
      <c r="D340" s="53"/>
      <c r="E340" s="53"/>
      <c r="F340" s="54"/>
      <c r="G340" s="53"/>
      <c r="H340" s="53"/>
      <c r="I340" s="55"/>
    </row>
    <row r="341" spans="2:9" x14ac:dyDescent="0.25">
      <c r="B341" s="52"/>
      <c r="C341" s="53" t="s">
        <v>1</v>
      </c>
      <c r="D341" s="53"/>
      <c r="E341" s="53"/>
      <c r="F341" s="54"/>
      <c r="G341" s="53"/>
      <c r="H341" s="53"/>
      <c r="I341" s="55"/>
    </row>
    <row r="342" spans="2:9" x14ac:dyDescent="0.25">
      <c r="B342" s="10">
        <v>42010</v>
      </c>
      <c r="C342" s="13" t="s">
        <v>49</v>
      </c>
      <c r="D342" s="16">
        <v>7.49</v>
      </c>
      <c r="E342" s="16">
        <v>4.28</v>
      </c>
      <c r="F342" s="12">
        <v>42019</v>
      </c>
      <c r="G342" s="19">
        <v>9.2100000000000009</v>
      </c>
      <c r="H342" s="18">
        <f t="shared" ref="H342:H350" si="38">(G342/D342-1)</f>
        <v>0.22963951935914562</v>
      </c>
      <c r="I342" s="66">
        <f t="shared" ref="I342:I349" si="39">(G342-D342)/(D342-E342)</f>
        <v>0.53582554517133973</v>
      </c>
    </row>
    <row r="343" spans="2:9" x14ac:dyDescent="0.25">
      <c r="B343" s="10">
        <v>42012</v>
      </c>
      <c r="C343" s="13" t="s">
        <v>56</v>
      </c>
      <c r="D343" s="16">
        <v>2.29</v>
      </c>
      <c r="E343" s="16">
        <v>1.38</v>
      </c>
      <c r="F343" s="12">
        <v>42020</v>
      </c>
      <c r="G343" s="19">
        <v>2.64</v>
      </c>
      <c r="H343" s="18">
        <f t="shared" si="38"/>
        <v>0.15283842794759828</v>
      </c>
      <c r="I343" s="66">
        <f t="shared" si="39"/>
        <v>0.38461538461538464</v>
      </c>
    </row>
    <row r="344" spans="2:9" x14ac:dyDescent="0.25">
      <c r="B344" s="10">
        <v>42019</v>
      </c>
      <c r="C344" s="13" t="s">
        <v>77</v>
      </c>
      <c r="D344" s="16">
        <v>4.3099999999999996</v>
      </c>
      <c r="E344" s="16">
        <v>3.07</v>
      </c>
      <c r="F344" s="12">
        <v>42024</v>
      </c>
      <c r="G344" s="19">
        <v>4.37</v>
      </c>
      <c r="H344" s="18">
        <f t="shared" si="38"/>
        <v>1.3921113689095321E-2</v>
      </c>
      <c r="I344" s="66">
        <f t="shared" si="39"/>
        <v>4.8387096774193956E-2</v>
      </c>
    </row>
    <row r="345" spans="2:9" x14ac:dyDescent="0.25">
      <c r="B345" s="10">
        <v>42026</v>
      </c>
      <c r="C345" s="13" t="s">
        <v>87</v>
      </c>
      <c r="D345" s="16">
        <v>1.48</v>
      </c>
      <c r="E345" s="16">
        <v>0.74</v>
      </c>
      <c r="F345" s="12">
        <v>42033</v>
      </c>
      <c r="G345" s="19">
        <v>1.21</v>
      </c>
      <c r="H345" s="18">
        <f t="shared" si="38"/>
        <v>-0.18243243243243246</v>
      </c>
      <c r="I345" s="66">
        <f t="shared" si="39"/>
        <v>-0.36486486486486491</v>
      </c>
    </row>
    <row r="346" spans="2:9" x14ac:dyDescent="0.25">
      <c r="B346" s="10">
        <v>42048</v>
      </c>
      <c r="C346" s="13" t="s">
        <v>133</v>
      </c>
      <c r="D346" s="16">
        <v>6.13</v>
      </c>
      <c r="E346" s="16">
        <v>3.25</v>
      </c>
      <c r="F346" s="12">
        <v>42053</v>
      </c>
      <c r="G346" s="19">
        <v>8.26</v>
      </c>
      <c r="H346" s="18">
        <f t="shared" si="38"/>
        <v>0.34747145187601958</v>
      </c>
      <c r="I346" s="66">
        <f t="shared" si="39"/>
        <v>0.73958333333333337</v>
      </c>
    </row>
    <row r="347" spans="2:9" x14ac:dyDescent="0.25">
      <c r="B347" s="10">
        <v>42065</v>
      </c>
      <c r="C347" s="13" t="s">
        <v>153</v>
      </c>
      <c r="D347" s="16">
        <v>1.18</v>
      </c>
      <c r="E347" s="16">
        <v>0.66</v>
      </c>
      <c r="F347" s="12">
        <v>42066</v>
      </c>
      <c r="G347" s="19">
        <v>0.75</v>
      </c>
      <c r="H347" s="18">
        <f t="shared" si="38"/>
        <v>-0.36440677966101687</v>
      </c>
      <c r="I347" s="66">
        <f t="shared" si="39"/>
        <v>-0.82692307692307698</v>
      </c>
    </row>
    <row r="348" spans="2:9" x14ac:dyDescent="0.25">
      <c r="B348" s="10">
        <v>42051</v>
      </c>
      <c r="C348" s="13" t="s">
        <v>134</v>
      </c>
      <c r="D348" s="16">
        <v>3.42</v>
      </c>
      <c r="E348" s="16">
        <v>2.09</v>
      </c>
      <c r="F348" s="12">
        <v>42069</v>
      </c>
      <c r="G348" s="19">
        <v>3.65</v>
      </c>
      <c r="H348" s="18">
        <f t="shared" si="38"/>
        <v>6.7251461988304007E-2</v>
      </c>
      <c r="I348" s="66">
        <f t="shared" si="39"/>
        <v>0.17293233082706766</v>
      </c>
    </row>
    <row r="349" spans="2:9" x14ac:dyDescent="0.25">
      <c r="B349" s="10">
        <v>42075</v>
      </c>
      <c r="C349" s="13" t="s">
        <v>181</v>
      </c>
      <c r="D349" s="16">
        <v>2.67</v>
      </c>
      <c r="E349" s="16">
        <v>1.72</v>
      </c>
      <c r="F349" s="12">
        <v>42080</v>
      </c>
      <c r="G349" s="19">
        <v>2.2000000000000002</v>
      </c>
      <c r="H349" s="18">
        <f t="shared" si="38"/>
        <v>-0.17602996254681635</v>
      </c>
      <c r="I349" s="66">
        <f t="shared" si="39"/>
        <v>-0.49473684210526292</v>
      </c>
    </row>
    <row r="350" spans="2:9" x14ac:dyDescent="0.25">
      <c r="B350" s="10">
        <v>42083</v>
      </c>
      <c r="C350" s="13" t="s">
        <v>203</v>
      </c>
      <c r="D350" s="16">
        <v>1.28</v>
      </c>
      <c r="E350" s="16">
        <v>0.54</v>
      </c>
      <c r="F350" s="12">
        <v>42090</v>
      </c>
      <c r="G350" s="19">
        <v>1.9</v>
      </c>
      <c r="H350" s="18">
        <f t="shared" si="38"/>
        <v>0.484375</v>
      </c>
      <c r="I350" s="66">
        <f t="shared" ref="I350:I367" si="40">(G350-D350)/(D350-E350)</f>
        <v>0.83783783783783772</v>
      </c>
    </row>
    <row r="351" spans="2:9" x14ac:dyDescent="0.25">
      <c r="B351" s="10">
        <v>42095</v>
      </c>
      <c r="C351" s="13" t="s">
        <v>217</v>
      </c>
      <c r="D351" s="16">
        <v>7.04</v>
      </c>
      <c r="E351" s="16">
        <v>3.12</v>
      </c>
      <c r="F351" s="12">
        <v>42102</v>
      </c>
      <c r="G351" s="19">
        <v>8.42</v>
      </c>
      <c r="H351" s="18">
        <f t="shared" ref="H351:H367" si="41">(G351/D351-1)</f>
        <v>0.19602272727272729</v>
      </c>
      <c r="I351" s="66">
        <f t="shared" si="40"/>
        <v>0.35204081632653061</v>
      </c>
    </row>
    <row r="352" spans="2:9" s="57" customFormat="1" x14ac:dyDescent="0.25">
      <c r="B352" s="10">
        <v>42104</v>
      </c>
      <c r="C352" s="13" t="s">
        <v>230</v>
      </c>
      <c r="D352" s="16">
        <v>1.06</v>
      </c>
      <c r="E352" s="16">
        <v>0.62</v>
      </c>
      <c r="F352" s="12">
        <v>42108</v>
      </c>
      <c r="G352" s="19">
        <v>0.62</v>
      </c>
      <c r="H352" s="18">
        <f t="shared" si="41"/>
        <v>-0.41509433962264153</v>
      </c>
      <c r="I352" s="66">
        <f t="shared" si="40"/>
        <v>-1</v>
      </c>
    </row>
    <row r="353" spans="2:9" x14ac:dyDescent="0.25">
      <c r="B353" s="10">
        <v>42121</v>
      </c>
      <c r="C353" s="13" t="s">
        <v>263</v>
      </c>
      <c r="D353" s="16">
        <v>1.41</v>
      </c>
      <c r="E353" s="16">
        <v>0.74</v>
      </c>
      <c r="F353" s="12">
        <v>42124</v>
      </c>
      <c r="G353" s="19">
        <v>1.29</v>
      </c>
      <c r="H353" s="18">
        <f t="shared" si="41"/>
        <v>-8.5106382978723305E-2</v>
      </c>
      <c r="I353" s="66">
        <f t="shared" si="40"/>
        <v>-0.17910447761194015</v>
      </c>
    </row>
    <row r="354" spans="2:9" x14ac:dyDescent="0.25">
      <c r="B354" s="10">
        <v>42137</v>
      </c>
      <c r="C354" s="13" t="s">
        <v>203</v>
      </c>
      <c r="D354" s="16">
        <v>1.84</v>
      </c>
      <c r="E354" s="16">
        <v>0.94</v>
      </c>
      <c r="F354" s="12">
        <v>42143</v>
      </c>
      <c r="G354" s="19">
        <v>1.88</v>
      </c>
      <c r="H354" s="18">
        <f t="shared" si="41"/>
        <v>2.1739130434782483E-2</v>
      </c>
      <c r="I354" s="66">
        <f t="shared" si="40"/>
        <v>4.4444444444444231E-2</v>
      </c>
    </row>
    <row r="355" spans="2:9" x14ac:dyDescent="0.25">
      <c r="B355" s="10">
        <v>42146</v>
      </c>
      <c r="C355" s="13" t="s">
        <v>314</v>
      </c>
      <c r="D355" s="16">
        <v>1.72</v>
      </c>
      <c r="E355" s="16">
        <v>0.95199999999999996</v>
      </c>
      <c r="F355" s="12">
        <v>42152</v>
      </c>
      <c r="G355" s="19">
        <v>1.3</v>
      </c>
      <c r="H355" s="18">
        <f t="shared" si="41"/>
        <v>-0.2441860465116279</v>
      </c>
      <c r="I355" s="66">
        <f t="shared" si="40"/>
        <v>-0.54687499999999989</v>
      </c>
    </row>
    <row r="356" spans="2:9" x14ac:dyDescent="0.25">
      <c r="B356" s="10">
        <v>42160</v>
      </c>
      <c r="C356" s="13" t="s">
        <v>331</v>
      </c>
      <c r="D356" s="16">
        <v>6.49</v>
      </c>
      <c r="E356" s="16">
        <v>2.83</v>
      </c>
      <c r="F356" s="12">
        <v>42133</v>
      </c>
      <c r="G356" s="19">
        <v>6.04</v>
      </c>
      <c r="H356" s="18">
        <f t="shared" si="41"/>
        <v>-6.9337442218798229E-2</v>
      </c>
      <c r="I356" s="66">
        <f t="shared" si="40"/>
        <v>-0.12295081967213119</v>
      </c>
    </row>
    <row r="357" spans="2:9" x14ac:dyDescent="0.25">
      <c r="B357" s="10">
        <v>42187</v>
      </c>
      <c r="C357" s="13" t="s">
        <v>380</v>
      </c>
      <c r="D357" s="16">
        <v>1.44</v>
      </c>
      <c r="E357" s="16">
        <v>0.59</v>
      </c>
      <c r="F357" s="12">
        <v>42191</v>
      </c>
      <c r="G357" s="19">
        <v>1.31</v>
      </c>
      <c r="H357" s="18">
        <f t="shared" si="41"/>
        <v>-9.0277777777777679E-2</v>
      </c>
      <c r="I357" s="66">
        <f t="shared" si="40"/>
        <v>-0.15294117647058811</v>
      </c>
    </row>
    <row r="358" spans="2:9" x14ac:dyDescent="0.25">
      <c r="B358" s="10">
        <v>42219</v>
      </c>
      <c r="C358" s="13" t="s">
        <v>420</v>
      </c>
      <c r="D358" s="16">
        <v>4.3099999999999996</v>
      </c>
      <c r="E358" s="16">
        <v>2</v>
      </c>
      <c r="F358" s="12">
        <v>42222</v>
      </c>
      <c r="G358" s="19">
        <v>4.91</v>
      </c>
      <c r="H358" s="18">
        <f t="shared" si="41"/>
        <v>0.13921113689095144</v>
      </c>
      <c r="I358" s="66">
        <f t="shared" si="40"/>
        <v>0.25974025974025999</v>
      </c>
    </row>
    <row r="359" spans="2:9" x14ac:dyDescent="0.25">
      <c r="B359" s="10">
        <v>42226</v>
      </c>
      <c r="C359" s="13" t="s">
        <v>430</v>
      </c>
      <c r="D359" s="16">
        <v>3.26</v>
      </c>
      <c r="E359" s="16">
        <v>1.75</v>
      </c>
      <c r="F359" s="12">
        <v>42236</v>
      </c>
      <c r="G359" s="19">
        <v>7.12</v>
      </c>
      <c r="H359" s="18">
        <f t="shared" si="41"/>
        <v>1.1840490797546015</v>
      </c>
      <c r="I359" s="66">
        <f t="shared" si="40"/>
        <v>2.5562913907284774</v>
      </c>
    </row>
    <row r="360" spans="2:9" x14ac:dyDescent="0.25">
      <c r="B360" s="10">
        <v>42237</v>
      </c>
      <c r="C360" s="13" t="s">
        <v>445</v>
      </c>
      <c r="D360" s="16">
        <v>4.42</v>
      </c>
      <c r="E360" s="16">
        <v>1.61</v>
      </c>
      <c r="F360" s="12">
        <v>42241</v>
      </c>
      <c r="G360" s="19">
        <v>1.61</v>
      </c>
      <c r="H360" s="18">
        <f t="shared" si="41"/>
        <v>-0.63574660633484159</v>
      </c>
      <c r="I360" s="66">
        <f t="shared" si="40"/>
        <v>-1</v>
      </c>
    </row>
    <row r="361" spans="2:9" x14ac:dyDescent="0.25">
      <c r="B361" s="10">
        <v>42250</v>
      </c>
      <c r="C361" s="13" t="s">
        <v>470</v>
      </c>
      <c r="D361" s="16">
        <v>5.48</v>
      </c>
      <c r="E361" s="16">
        <v>2.59</v>
      </c>
      <c r="F361" s="12">
        <v>42256</v>
      </c>
      <c r="G361" s="19">
        <v>4.75</v>
      </c>
      <c r="H361" s="18">
        <f t="shared" si="41"/>
        <v>-0.13321167883211682</v>
      </c>
      <c r="I361" s="66">
        <f t="shared" si="40"/>
        <v>-0.25259515570934266</v>
      </c>
    </row>
    <row r="362" spans="2:9" x14ac:dyDescent="0.25">
      <c r="B362" s="10">
        <v>42256</v>
      </c>
      <c r="C362" s="13" t="s">
        <v>481</v>
      </c>
      <c r="D362" s="16">
        <v>0.83</v>
      </c>
      <c r="E362" s="16">
        <v>0.48</v>
      </c>
      <c r="F362" s="12">
        <v>42258</v>
      </c>
      <c r="G362" s="19">
        <v>0.41</v>
      </c>
      <c r="H362" s="18">
        <f t="shared" si="41"/>
        <v>-0.50602409638554224</v>
      </c>
      <c r="I362" s="66">
        <f t="shared" si="40"/>
        <v>-1.2</v>
      </c>
    </row>
    <row r="363" spans="2:9" x14ac:dyDescent="0.25">
      <c r="B363" s="10">
        <v>42264</v>
      </c>
      <c r="C363" s="13" t="s">
        <v>487</v>
      </c>
      <c r="D363" s="16">
        <v>5.04</v>
      </c>
      <c r="E363" s="16">
        <v>3.03</v>
      </c>
      <c r="F363" s="12">
        <v>42275</v>
      </c>
      <c r="G363" s="19">
        <v>5.87</v>
      </c>
      <c r="H363" s="18">
        <f t="shared" si="41"/>
        <v>0.16468253968253976</v>
      </c>
      <c r="I363" s="66">
        <f t="shared" si="40"/>
        <v>0.41293532338308458</v>
      </c>
    </row>
    <row r="364" spans="2:9" x14ac:dyDescent="0.25">
      <c r="B364" s="10">
        <v>42283</v>
      </c>
      <c r="C364" s="13" t="s">
        <v>514</v>
      </c>
      <c r="D364" s="16">
        <v>5.92</v>
      </c>
      <c r="E364" s="16">
        <v>2.54</v>
      </c>
      <c r="F364" s="12">
        <v>42290</v>
      </c>
      <c r="G364" s="19">
        <v>6.86</v>
      </c>
      <c r="H364" s="18">
        <f t="shared" si="41"/>
        <v>0.15878378378378377</v>
      </c>
      <c r="I364" s="66">
        <f t="shared" si="40"/>
        <v>0.27810650887573979</v>
      </c>
    </row>
    <row r="365" spans="2:9" x14ac:dyDescent="0.25">
      <c r="B365" s="10">
        <v>42290</v>
      </c>
      <c r="C365" s="13" t="s">
        <v>529</v>
      </c>
      <c r="D365" s="16">
        <v>1.1399999999999999</v>
      </c>
      <c r="E365" s="16">
        <v>0.61</v>
      </c>
      <c r="F365" s="12">
        <v>42300</v>
      </c>
      <c r="G365" s="19">
        <v>1.04</v>
      </c>
      <c r="H365" s="18">
        <f t="shared" si="41"/>
        <v>-8.7719298245613975E-2</v>
      </c>
      <c r="I365" s="66">
        <f t="shared" si="40"/>
        <v>-0.18867924528301866</v>
      </c>
    </row>
    <row r="366" spans="2:9" x14ac:dyDescent="0.25">
      <c r="B366" s="10">
        <v>42303</v>
      </c>
      <c r="C366" s="13" t="s">
        <v>554</v>
      </c>
      <c r="D366" s="16">
        <v>1.07</v>
      </c>
      <c r="E366" s="16">
        <v>0.46</v>
      </c>
      <c r="F366" s="12">
        <v>42306</v>
      </c>
      <c r="G366" s="19">
        <v>0.78</v>
      </c>
      <c r="H366" s="18">
        <f t="shared" si="41"/>
        <v>-0.2710280373831776</v>
      </c>
      <c r="I366" s="66">
        <f t="shared" si="40"/>
        <v>-0.47540983606557374</v>
      </c>
    </row>
    <row r="367" spans="2:9" x14ac:dyDescent="0.25">
      <c r="B367" s="10">
        <v>42313</v>
      </c>
      <c r="C367" s="13" t="s">
        <v>573</v>
      </c>
      <c r="D367" s="16">
        <v>3.14</v>
      </c>
      <c r="E367" s="16">
        <v>1.62</v>
      </c>
      <c r="F367" s="12">
        <v>42314</v>
      </c>
      <c r="G367" s="19">
        <v>1.62</v>
      </c>
      <c r="H367" s="18">
        <f t="shared" si="41"/>
        <v>-0.48407643312101911</v>
      </c>
      <c r="I367" s="66">
        <f t="shared" si="40"/>
        <v>-1</v>
      </c>
    </row>
    <row r="368" spans="2:9" x14ac:dyDescent="0.25">
      <c r="B368" s="10">
        <v>42324</v>
      </c>
      <c r="C368" s="13" t="s">
        <v>590</v>
      </c>
      <c r="D368" s="16">
        <v>7.24</v>
      </c>
      <c r="E368" s="16">
        <v>3.13</v>
      </c>
      <c r="F368" s="12">
        <v>42326</v>
      </c>
      <c r="G368" s="19">
        <v>9.19</v>
      </c>
      <c r="H368" s="18">
        <f>(G368/D368-1)</f>
        <v>0.26933701657458542</v>
      </c>
      <c r="I368" s="66">
        <f>(G368-D368)/(D368-E368)</f>
        <v>0.47445255474452536</v>
      </c>
    </row>
    <row r="369" spans="2:9" x14ac:dyDescent="0.25">
      <c r="B369" s="10">
        <v>42326</v>
      </c>
      <c r="C369" s="13" t="s">
        <v>594</v>
      </c>
      <c r="D369" s="16">
        <v>3.59</v>
      </c>
      <c r="E369" s="16">
        <v>1.98</v>
      </c>
      <c r="F369" s="12">
        <v>42331</v>
      </c>
      <c r="G369" s="19">
        <v>2.91</v>
      </c>
      <c r="H369" s="18">
        <f t="shared" ref="H369:H375" si="42">(G369/D369-1)</f>
        <v>-0.18941504178272972</v>
      </c>
      <c r="I369" s="66">
        <f t="shared" ref="I369:I375" si="43">(G369-D369)/(D369-E369)</f>
        <v>-0.42236024844720482</v>
      </c>
    </row>
    <row r="370" spans="2:9" x14ac:dyDescent="0.25">
      <c r="B370" s="10">
        <v>42333</v>
      </c>
      <c r="C370" s="13" t="s">
        <v>594</v>
      </c>
      <c r="D370" s="16">
        <v>4.03</v>
      </c>
      <c r="E370" s="16">
        <v>2.38</v>
      </c>
      <c r="F370" s="12">
        <v>42335</v>
      </c>
      <c r="G370" s="19">
        <v>2.38</v>
      </c>
      <c r="H370" s="18">
        <f t="shared" si="42"/>
        <v>-0.40942928039702242</v>
      </c>
      <c r="I370" s="66">
        <f t="shared" si="43"/>
        <v>-1</v>
      </c>
    </row>
    <row r="371" spans="2:9" x14ac:dyDescent="0.25">
      <c r="B371" s="10">
        <v>42341</v>
      </c>
      <c r="C371" s="13" t="s">
        <v>610</v>
      </c>
      <c r="D371" s="16">
        <v>2.9</v>
      </c>
      <c r="E371" s="16">
        <v>1.66</v>
      </c>
      <c r="F371" s="12">
        <v>42342</v>
      </c>
      <c r="G371" s="19">
        <v>5.4</v>
      </c>
      <c r="H371" s="18">
        <f t="shared" si="42"/>
        <v>0.86206896551724155</v>
      </c>
      <c r="I371" s="66">
        <f t="shared" si="43"/>
        <v>2.0161290322580649</v>
      </c>
    </row>
    <row r="372" spans="2:9" x14ac:dyDescent="0.25">
      <c r="B372" s="10">
        <v>42346</v>
      </c>
      <c r="C372" s="13" t="s">
        <v>625</v>
      </c>
      <c r="D372" s="16">
        <v>1.24</v>
      </c>
      <c r="E372" s="16">
        <v>0.83</v>
      </c>
      <c r="F372" s="12">
        <v>42347</v>
      </c>
      <c r="G372" s="19">
        <v>1.1399999999999999</v>
      </c>
      <c r="H372" s="18">
        <f t="shared" si="42"/>
        <v>-8.064516129032262E-2</v>
      </c>
      <c r="I372" s="66">
        <f t="shared" si="43"/>
        <v>-0.24390243902439043</v>
      </c>
    </row>
    <row r="373" spans="2:9" x14ac:dyDescent="0.25">
      <c r="B373" s="10">
        <v>42345</v>
      </c>
      <c r="C373" s="13" t="s">
        <v>617</v>
      </c>
      <c r="D373" s="16">
        <v>5.05</v>
      </c>
      <c r="E373" s="16">
        <v>2.35</v>
      </c>
      <c r="F373" s="12">
        <v>42348</v>
      </c>
      <c r="G373" s="19">
        <v>4.0999999999999996</v>
      </c>
      <c r="H373" s="18">
        <f t="shared" si="42"/>
        <v>-0.18811881188118817</v>
      </c>
      <c r="I373" s="66">
        <f t="shared" si="43"/>
        <v>-0.35185185185185197</v>
      </c>
    </row>
    <row r="374" spans="2:9" x14ac:dyDescent="0.25">
      <c r="B374" s="10">
        <v>42354</v>
      </c>
      <c r="C374" s="13" t="s">
        <v>643</v>
      </c>
      <c r="D374" s="16">
        <v>0.87</v>
      </c>
      <c r="E374" s="16">
        <v>0.35</v>
      </c>
      <c r="F374" s="12">
        <v>42355</v>
      </c>
      <c r="G374" s="19">
        <v>0.54</v>
      </c>
      <c r="H374" s="18">
        <f t="shared" si="42"/>
        <v>-0.37931034482758619</v>
      </c>
      <c r="I374" s="66">
        <f t="shared" si="43"/>
        <v>-0.63461538461538447</v>
      </c>
    </row>
    <row r="375" spans="2:9" x14ac:dyDescent="0.25">
      <c r="B375" s="10">
        <v>42353</v>
      </c>
      <c r="C375" s="13" t="s">
        <v>640</v>
      </c>
      <c r="D375" s="16">
        <v>10.3</v>
      </c>
      <c r="E375" s="16">
        <v>4.21</v>
      </c>
      <c r="F375" s="12">
        <v>42008</v>
      </c>
      <c r="G375" s="19">
        <v>9.9499999999999993</v>
      </c>
      <c r="H375" s="18">
        <f t="shared" si="42"/>
        <v>-3.3980582524271941E-2</v>
      </c>
      <c r="I375" s="66">
        <f t="shared" si="43"/>
        <v>-5.747126436781632E-2</v>
      </c>
    </row>
    <row r="376" spans="2:9" x14ac:dyDescent="0.25">
      <c r="B376" s="10"/>
      <c r="C376" s="13"/>
      <c r="D376" s="16"/>
      <c r="E376" s="16"/>
      <c r="F376" s="12"/>
      <c r="G376" s="19"/>
      <c r="H376" s="18"/>
      <c r="I376" s="66"/>
    </row>
    <row r="377" spans="2:9" x14ac:dyDescent="0.25">
      <c r="B377" s="10"/>
      <c r="C377" s="22" t="s">
        <v>35</v>
      </c>
      <c r="D377" s="13"/>
      <c r="E377" s="13"/>
      <c r="F377" s="23" t="s">
        <v>1</v>
      </c>
      <c r="G377" s="62" t="s">
        <v>11</v>
      </c>
      <c r="H377" s="63" t="s">
        <v>9</v>
      </c>
      <c r="I377" s="69">
        <f>SUM(I341:I375)</f>
        <v>-1.4019598239521631</v>
      </c>
    </row>
    <row r="378" spans="2:9" x14ac:dyDescent="0.25">
      <c r="B378" s="10"/>
      <c r="C378" s="22"/>
      <c r="D378" s="13"/>
      <c r="E378" s="13"/>
      <c r="F378" s="23"/>
      <c r="G378" s="62"/>
      <c r="H378" s="63"/>
      <c r="I378" s="60"/>
    </row>
    <row r="379" spans="2:9" ht="15.75" thickBot="1" x14ac:dyDescent="0.3">
      <c r="B379" s="27"/>
      <c r="C379" s="29" t="s">
        <v>1</v>
      </c>
      <c r="D379" s="29"/>
      <c r="E379" s="29"/>
      <c r="F379" s="36"/>
      <c r="G379" s="29"/>
      <c r="H379" s="64" t="s">
        <v>1</v>
      </c>
      <c r="I379" s="33"/>
    </row>
    <row r="380" spans="2:9" s="57" customFormat="1" x14ac:dyDescent="0.25">
      <c r="B380" s="5"/>
      <c r="C380" s="50"/>
      <c r="D380" s="6"/>
      <c r="E380" s="6"/>
      <c r="F380" s="7"/>
      <c r="G380" s="8"/>
      <c r="H380" s="8"/>
      <c r="I380" s="9"/>
    </row>
    <row r="381" spans="2:9" x14ac:dyDescent="0.25">
      <c r="B381" s="10"/>
      <c r="C381" s="61" t="s">
        <v>19</v>
      </c>
      <c r="D381" s="13"/>
      <c r="E381" s="13"/>
      <c r="F381" s="23"/>
      <c r="G381" s="11"/>
      <c r="H381" s="24"/>
      <c r="I381" s="14"/>
    </row>
    <row r="382" spans="2:9" x14ac:dyDescent="0.25">
      <c r="B382" s="52" t="s">
        <v>2</v>
      </c>
      <c r="C382" s="53" t="s">
        <v>3</v>
      </c>
      <c r="D382" s="53" t="s">
        <v>2</v>
      </c>
      <c r="E382" s="53" t="s">
        <v>13</v>
      </c>
      <c r="F382" s="54" t="s">
        <v>4</v>
      </c>
      <c r="G382" s="53" t="s">
        <v>4</v>
      </c>
      <c r="H382" s="53" t="s">
        <v>5</v>
      </c>
      <c r="I382" s="55" t="s">
        <v>5</v>
      </c>
    </row>
    <row r="383" spans="2:9" x14ac:dyDescent="0.25">
      <c r="B383" s="52" t="s">
        <v>6</v>
      </c>
      <c r="C383" s="56"/>
      <c r="D383" s="53" t="s">
        <v>7</v>
      </c>
      <c r="E383" s="53" t="s">
        <v>14</v>
      </c>
      <c r="F383" s="54" t="s">
        <v>6</v>
      </c>
      <c r="G383" s="53" t="s">
        <v>8</v>
      </c>
      <c r="H383" s="53" t="s">
        <v>10</v>
      </c>
      <c r="I383" s="55" t="s">
        <v>15</v>
      </c>
    </row>
    <row r="384" spans="2:9" x14ac:dyDescent="0.25">
      <c r="B384" s="52"/>
      <c r="C384" s="53" t="s">
        <v>22</v>
      </c>
      <c r="D384" s="53"/>
      <c r="E384" s="53"/>
      <c r="F384" s="54"/>
      <c r="G384" s="53"/>
      <c r="H384" s="53"/>
      <c r="I384" s="55"/>
    </row>
    <row r="385" spans="2:9" x14ac:dyDescent="0.25">
      <c r="B385" s="52"/>
      <c r="C385" s="53" t="s">
        <v>1</v>
      </c>
      <c r="D385" s="53"/>
      <c r="E385" s="53"/>
      <c r="F385" s="54"/>
      <c r="G385" s="53"/>
      <c r="H385" s="53"/>
      <c r="I385" s="55"/>
    </row>
    <row r="386" spans="2:9" x14ac:dyDescent="0.25">
      <c r="B386" s="10">
        <v>42011</v>
      </c>
      <c r="C386" s="13" t="s">
        <v>53</v>
      </c>
      <c r="D386" s="16">
        <v>5.57</v>
      </c>
      <c r="E386" s="16">
        <v>2.89</v>
      </c>
      <c r="F386" s="12">
        <v>42016</v>
      </c>
      <c r="G386" s="19">
        <v>4.4400000000000004</v>
      </c>
      <c r="H386" s="18">
        <f t="shared" ref="H386:H394" si="44">(G386/D386-1)</f>
        <v>-0.20287253141831241</v>
      </c>
      <c r="I386" s="66">
        <f t="shared" ref="I386:I394" si="45">(G386-D386)/(D386-E386)</f>
        <v>-0.42164179104477606</v>
      </c>
    </row>
    <row r="387" spans="2:9" x14ac:dyDescent="0.25">
      <c r="B387" s="10">
        <v>42037</v>
      </c>
      <c r="C387" s="13" t="s">
        <v>108</v>
      </c>
      <c r="D387" s="16">
        <v>8.83</v>
      </c>
      <c r="E387" s="16">
        <v>4.4800000000000004</v>
      </c>
      <c r="F387" s="12">
        <v>42038</v>
      </c>
      <c r="G387" s="19">
        <v>11.77</v>
      </c>
      <c r="H387" s="18">
        <f t="shared" si="44"/>
        <v>0.33295583238958093</v>
      </c>
      <c r="I387" s="66">
        <f t="shared" si="45"/>
        <v>0.67586206896551715</v>
      </c>
    </row>
    <row r="388" spans="2:9" x14ac:dyDescent="0.25">
      <c r="B388" s="10">
        <v>42040</v>
      </c>
      <c r="C388" s="13" t="s">
        <v>121</v>
      </c>
      <c r="D388" s="16">
        <v>8.82</v>
      </c>
      <c r="E388" s="16">
        <v>4.51</v>
      </c>
      <c r="F388" s="12">
        <v>42044</v>
      </c>
      <c r="G388" s="19">
        <v>11.42</v>
      </c>
      <c r="H388" s="18">
        <f t="shared" si="44"/>
        <v>0.29478458049886624</v>
      </c>
      <c r="I388" s="66">
        <f t="shared" si="45"/>
        <v>0.60324825986078867</v>
      </c>
    </row>
    <row r="389" spans="2:9" x14ac:dyDescent="0.25">
      <c r="B389" s="10">
        <v>42059</v>
      </c>
      <c r="C389" s="13" t="s">
        <v>148</v>
      </c>
      <c r="D389" s="16">
        <v>6.85</v>
      </c>
      <c r="E389" s="16">
        <v>3.22</v>
      </c>
      <c r="F389" s="12">
        <v>42069</v>
      </c>
      <c r="G389" s="19">
        <v>7.12</v>
      </c>
      <c r="H389" s="18">
        <f t="shared" si="44"/>
        <v>3.9416058394160736E-2</v>
      </c>
      <c r="I389" s="66">
        <f t="shared" si="45"/>
        <v>7.4380165289256339E-2</v>
      </c>
    </row>
    <row r="390" spans="2:9" x14ac:dyDescent="0.25">
      <c r="B390" s="10">
        <v>42103</v>
      </c>
      <c r="C390" s="13" t="s">
        <v>225</v>
      </c>
      <c r="D390" s="16">
        <v>7.59</v>
      </c>
      <c r="E390" s="16">
        <v>3.61</v>
      </c>
      <c r="F390" s="12">
        <v>42122</v>
      </c>
      <c r="G390" s="19">
        <v>11.21</v>
      </c>
      <c r="H390" s="18">
        <f t="shared" si="44"/>
        <v>0.47694334650856396</v>
      </c>
      <c r="I390" s="66">
        <f t="shared" si="45"/>
        <v>0.90954773869346761</v>
      </c>
    </row>
    <row r="391" spans="2:9" x14ac:dyDescent="0.25">
      <c r="B391" s="10">
        <v>42178</v>
      </c>
      <c r="C391" s="13" t="s">
        <v>363</v>
      </c>
      <c r="D391" s="16">
        <v>0.57999999999999996</v>
      </c>
      <c r="E391" s="16">
        <v>0.3</v>
      </c>
      <c r="F391" s="12">
        <v>42185</v>
      </c>
      <c r="G391" s="19">
        <v>0.55000000000000004</v>
      </c>
      <c r="H391" s="18">
        <f t="shared" si="44"/>
        <v>-5.1724137931034364E-2</v>
      </c>
      <c r="I391" s="66">
        <f t="shared" si="45"/>
        <v>-0.10714285714285686</v>
      </c>
    </row>
    <row r="392" spans="2:9" x14ac:dyDescent="0.25">
      <c r="B392" s="10">
        <v>42264</v>
      </c>
      <c r="C392" s="13" t="s">
        <v>488</v>
      </c>
      <c r="D392" s="16">
        <v>8.27</v>
      </c>
      <c r="E392" s="16">
        <v>3.55</v>
      </c>
      <c r="F392" s="12">
        <v>42271</v>
      </c>
      <c r="G392" s="19">
        <v>5.35</v>
      </c>
      <c r="H392" s="18">
        <f t="shared" si="44"/>
        <v>-0.35308343409915355</v>
      </c>
      <c r="I392" s="66">
        <f t="shared" si="45"/>
        <v>-0.61864406779661019</v>
      </c>
    </row>
    <row r="393" spans="2:9" ht="15" customHeight="1" x14ac:dyDescent="0.25">
      <c r="B393" s="10">
        <v>42277</v>
      </c>
      <c r="C393" s="13" t="s">
        <v>498</v>
      </c>
      <c r="D393" s="16">
        <v>4.05</v>
      </c>
      <c r="E393" s="16">
        <v>1.55</v>
      </c>
      <c r="F393" s="12">
        <v>42279</v>
      </c>
      <c r="G393" s="19">
        <v>3.31</v>
      </c>
      <c r="H393" s="18">
        <f t="shared" si="44"/>
        <v>-0.18271604938271602</v>
      </c>
      <c r="I393" s="66">
        <f t="shared" si="45"/>
        <v>-0.29599999999999993</v>
      </c>
    </row>
    <row r="394" spans="2:9" x14ac:dyDescent="0.25">
      <c r="B394" s="10">
        <v>42283</v>
      </c>
      <c r="C394" s="13" t="s">
        <v>509</v>
      </c>
      <c r="D394" s="16">
        <v>3.9</v>
      </c>
      <c r="E394" s="16">
        <v>1.01</v>
      </c>
      <c r="F394" s="12">
        <v>42289</v>
      </c>
      <c r="G394" s="19">
        <v>5.18</v>
      </c>
      <c r="H394" s="18">
        <f t="shared" si="44"/>
        <v>0.32820512820512815</v>
      </c>
      <c r="I394" s="66">
        <f t="shared" si="45"/>
        <v>0.44290657439446363</v>
      </c>
    </row>
    <row r="395" spans="2:9" x14ac:dyDescent="0.25">
      <c r="B395" s="10" t="s">
        <v>532</v>
      </c>
      <c r="C395" s="13" t="s">
        <v>533</v>
      </c>
      <c r="D395" s="16">
        <v>4.3949999999999996</v>
      </c>
      <c r="E395" s="16">
        <v>1.61</v>
      </c>
      <c r="F395" s="12">
        <v>42298</v>
      </c>
      <c r="G395" s="19">
        <v>3.72</v>
      </c>
      <c r="H395" s="18">
        <f>(G395/D395-1)</f>
        <v>-0.15358361774744012</v>
      </c>
      <c r="I395" s="66">
        <f>(G395-D395)/(D395-E395)</f>
        <v>-0.24236983842010756</v>
      </c>
    </row>
    <row r="396" spans="2:9" x14ac:dyDescent="0.25">
      <c r="B396" s="10">
        <v>42317</v>
      </c>
      <c r="C396" s="13" t="s">
        <v>577</v>
      </c>
      <c r="D396" s="16">
        <v>6.17</v>
      </c>
      <c r="E396" s="16">
        <v>2.19</v>
      </c>
      <c r="F396" s="12">
        <v>42320</v>
      </c>
      <c r="G396" s="19">
        <v>4.92</v>
      </c>
      <c r="H396" s="18">
        <f t="shared" ref="H396" si="46">(G396/D396-1)</f>
        <v>-0.20259319286871957</v>
      </c>
      <c r="I396" s="66">
        <f t="shared" ref="I396" si="47">(G396-D396)/(D396-E396)</f>
        <v>-0.314070351758794</v>
      </c>
    </row>
    <row r="397" spans="2:9" x14ac:dyDescent="0.25">
      <c r="B397" s="10"/>
      <c r="C397" s="13"/>
      <c r="D397" s="19"/>
      <c r="E397" s="19"/>
      <c r="F397" s="12"/>
      <c r="G397" s="21" t="s">
        <v>1</v>
      </c>
      <c r="H397" s="18"/>
      <c r="I397" s="14"/>
    </row>
    <row r="398" spans="2:9" x14ac:dyDescent="0.25">
      <c r="B398" s="10"/>
      <c r="C398" s="22" t="s">
        <v>35</v>
      </c>
      <c r="D398" s="13"/>
      <c r="E398" s="13"/>
      <c r="F398" s="23" t="s">
        <v>1</v>
      </c>
      <c r="G398" s="62" t="s">
        <v>11</v>
      </c>
      <c r="H398" s="63" t="s">
        <v>9</v>
      </c>
      <c r="I398" s="69">
        <f>SUM(I385:I397)</f>
        <v>0.70607590104034879</v>
      </c>
    </row>
    <row r="399" spans="2:9" x14ac:dyDescent="0.25">
      <c r="B399" s="10"/>
      <c r="C399" s="22"/>
      <c r="D399" s="13"/>
      <c r="E399" s="13"/>
      <c r="F399" s="23"/>
      <c r="G399" s="62"/>
      <c r="H399" s="63"/>
      <c r="I399" s="60"/>
    </row>
    <row r="400" spans="2:9" ht="15.75" thickBot="1" x14ac:dyDescent="0.3">
      <c r="B400" s="27"/>
      <c r="C400" s="29" t="s">
        <v>1</v>
      </c>
      <c r="D400" s="29"/>
      <c r="E400" s="29"/>
      <c r="F400" s="36"/>
      <c r="G400" s="29"/>
      <c r="H400" s="64" t="s">
        <v>1</v>
      </c>
      <c r="I400" s="33"/>
    </row>
    <row r="401" spans="2:9" x14ac:dyDescent="0.25">
      <c r="B401" s="5"/>
      <c r="C401" s="50"/>
      <c r="D401" s="6"/>
      <c r="E401" s="6"/>
      <c r="F401" s="7"/>
      <c r="G401" s="8"/>
      <c r="H401" s="8"/>
      <c r="I401" s="9"/>
    </row>
    <row r="402" spans="2:9" x14ac:dyDescent="0.25">
      <c r="B402" s="10"/>
      <c r="C402" s="61" t="s">
        <v>20</v>
      </c>
      <c r="D402" s="13"/>
      <c r="E402" s="13"/>
      <c r="F402" s="23"/>
      <c r="G402" s="11"/>
      <c r="H402" s="24"/>
      <c r="I402" s="14"/>
    </row>
    <row r="403" spans="2:9" x14ac:dyDescent="0.25">
      <c r="B403" s="52" t="s">
        <v>2</v>
      </c>
      <c r="C403" s="53" t="s">
        <v>3</v>
      </c>
      <c r="D403" s="53" t="s">
        <v>2</v>
      </c>
      <c r="E403" s="53" t="s">
        <v>13</v>
      </c>
      <c r="F403" s="54" t="s">
        <v>4</v>
      </c>
      <c r="G403" s="53" t="s">
        <v>4</v>
      </c>
      <c r="H403" s="53" t="s">
        <v>5</v>
      </c>
      <c r="I403" s="55" t="s">
        <v>5</v>
      </c>
    </row>
    <row r="404" spans="2:9" x14ac:dyDescent="0.25">
      <c r="B404" s="52" t="s">
        <v>6</v>
      </c>
      <c r="C404" s="56"/>
      <c r="D404" s="53" t="s">
        <v>7</v>
      </c>
      <c r="E404" s="53" t="s">
        <v>14</v>
      </c>
      <c r="F404" s="54" t="s">
        <v>6</v>
      </c>
      <c r="G404" s="53" t="s">
        <v>8</v>
      </c>
      <c r="H404" s="53" t="s">
        <v>10</v>
      </c>
      <c r="I404" s="55" t="s">
        <v>15</v>
      </c>
    </row>
    <row r="405" spans="2:9" x14ac:dyDescent="0.25">
      <c r="B405" s="52"/>
      <c r="C405" s="53" t="s">
        <v>22</v>
      </c>
      <c r="D405" s="53"/>
      <c r="E405" s="53"/>
      <c r="F405" s="54"/>
      <c r="G405" s="53"/>
      <c r="H405" s="53"/>
      <c r="I405" s="55"/>
    </row>
    <row r="406" spans="2:9" x14ac:dyDescent="0.25">
      <c r="B406" s="52"/>
      <c r="C406" s="53" t="s">
        <v>1</v>
      </c>
      <c r="D406" s="53"/>
      <c r="E406" s="53"/>
      <c r="F406" s="54"/>
      <c r="G406" s="53"/>
      <c r="H406" s="53"/>
      <c r="I406" s="55"/>
    </row>
    <row r="407" spans="2:9" x14ac:dyDescent="0.25">
      <c r="B407" s="10">
        <v>42016</v>
      </c>
      <c r="C407" s="13" t="s">
        <v>65</v>
      </c>
      <c r="D407" s="16">
        <v>0.82</v>
      </c>
      <c r="E407" s="16">
        <v>0.53</v>
      </c>
      <c r="F407" s="12">
        <v>42018</v>
      </c>
      <c r="G407" s="19">
        <v>1.02</v>
      </c>
      <c r="H407" s="18">
        <f t="shared" ref="H407:H413" si="48">(G407/D407-1)</f>
        <v>0.24390243902439024</v>
      </c>
      <c r="I407" s="66">
        <f t="shared" ref="I407:I413" si="49">(G407-D407)/(D407-E407)</f>
        <v>0.68965517241379348</v>
      </c>
    </row>
    <row r="408" spans="2:9" x14ac:dyDescent="0.25">
      <c r="B408" s="10">
        <v>42017</v>
      </c>
      <c r="C408" s="13" t="s">
        <v>68</v>
      </c>
      <c r="D408" s="16">
        <v>0.99</v>
      </c>
      <c r="E408" s="16">
        <v>0.63</v>
      </c>
      <c r="F408" s="12">
        <v>42019</v>
      </c>
      <c r="G408" s="19">
        <v>1.07</v>
      </c>
      <c r="H408" s="18">
        <f t="shared" si="48"/>
        <v>8.0808080808080884E-2</v>
      </c>
      <c r="I408" s="66">
        <f t="shared" si="49"/>
        <v>0.22222222222222243</v>
      </c>
    </row>
    <row r="409" spans="2:9" x14ac:dyDescent="0.25">
      <c r="B409" s="10">
        <v>42024</v>
      </c>
      <c r="C409" s="13" t="s">
        <v>83</v>
      </c>
      <c r="D409" s="16">
        <v>0.35</v>
      </c>
      <c r="E409" s="16">
        <v>0.17</v>
      </c>
      <c r="F409" s="12">
        <v>42025</v>
      </c>
      <c r="G409" s="19">
        <v>0.31</v>
      </c>
      <c r="H409" s="18">
        <f t="shared" si="48"/>
        <v>-0.11428571428571421</v>
      </c>
      <c r="I409" s="66">
        <f t="shared" si="49"/>
        <v>-0.22222222222222215</v>
      </c>
    </row>
    <row r="410" spans="2:9" x14ac:dyDescent="0.25">
      <c r="B410" s="10">
        <v>42026</v>
      </c>
      <c r="C410" s="13" t="s">
        <v>88</v>
      </c>
      <c r="D410" s="16">
        <v>0.43</v>
      </c>
      <c r="E410" s="16">
        <v>0.22</v>
      </c>
      <c r="F410" s="12">
        <v>42027</v>
      </c>
      <c r="G410" s="19">
        <v>0.63</v>
      </c>
      <c r="H410" s="18">
        <f t="shared" si="48"/>
        <v>0.46511627906976738</v>
      </c>
      <c r="I410" s="66">
        <f t="shared" si="49"/>
        <v>0.95238095238095244</v>
      </c>
    </row>
    <row r="411" spans="2:9" x14ac:dyDescent="0.25">
      <c r="B411" s="10">
        <v>42025</v>
      </c>
      <c r="C411" s="13" t="s">
        <v>86</v>
      </c>
      <c r="D411" s="16">
        <v>3.29</v>
      </c>
      <c r="E411" s="16">
        <v>1.96</v>
      </c>
      <c r="F411" s="12">
        <v>42030</v>
      </c>
      <c r="G411" s="19">
        <v>2.7</v>
      </c>
      <c r="H411" s="18">
        <f t="shared" si="48"/>
        <v>-0.1793313069908814</v>
      </c>
      <c r="I411" s="66">
        <f t="shared" si="49"/>
        <v>-0.44360902255639084</v>
      </c>
    </row>
    <row r="412" spans="2:9" x14ac:dyDescent="0.25">
      <c r="B412" s="10">
        <v>42031</v>
      </c>
      <c r="C412" s="13" t="s">
        <v>95</v>
      </c>
      <c r="D412" s="16">
        <v>0.59</v>
      </c>
      <c r="E412" s="16">
        <v>0.26</v>
      </c>
      <c r="F412" s="12">
        <v>42032</v>
      </c>
      <c r="G412" s="19">
        <v>0.39</v>
      </c>
      <c r="H412" s="18">
        <f t="shared" si="48"/>
        <v>-0.33898305084745761</v>
      </c>
      <c r="I412" s="66">
        <f t="shared" si="49"/>
        <v>-0.60606060606060597</v>
      </c>
    </row>
    <row r="413" spans="2:9" x14ac:dyDescent="0.25">
      <c r="B413" s="10">
        <v>42032</v>
      </c>
      <c r="C413" s="13" t="s">
        <v>99</v>
      </c>
      <c r="D413" s="16">
        <v>0.5</v>
      </c>
      <c r="E413" s="16">
        <v>0.26</v>
      </c>
      <c r="F413" s="12">
        <v>42034</v>
      </c>
      <c r="G413" s="19">
        <v>0.62</v>
      </c>
      <c r="H413" s="18">
        <f t="shared" si="48"/>
        <v>0.24</v>
      </c>
      <c r="I413" s="66">
        <f t="shared" si="49"/>
        <v>0.5</v>
      </c>
    </row>
    <row r="414" spans="2:9" x14ac:dyDescent="0.25">
      <c r="B414" s="10">
        <v>42033</v>
      </c>
      <c r="C414" s="13" t="s">
        <v>103</v>
      </c>
      <c r="D414" s="16">
        <v>0.27</v>
      </c>
      <c r="E414" s="16">
        <v>7.0000000000000007E-2</v>
      </c>
      <c r="F414" s="12">
        <v>42034</v>
      </c>
      <c r="G414" s="19">
        <v>0.3</v>
      </c>
      <c r="H414" s="18">
        <f t="shared" ref="H414:H419" si="50">(G414/D414-1)</f>
        <v>0.11111111111111094</v>
      </c>
      <c r="I414" s="66">
        <f t="shared" ref="I414:I419" si="51">(G414-D414)/(D414-E414)</f>
        <v>0.14999999999999986</v>
      </c>
    </row>
    <row r="415" spans="2:9" x14ac:dyDescent="0.25">
      <c r="B415" s="10">
        <v>42038</v>
      </c>
      <c r="C415" s="13" t="s">
        <v>116</v>
      </c>
      <c r="D415" s="16">
        <v>0.82</v>
      </c>
      <c r="E415" s="16">
        <v>0.36</v>
      </c>
      <c r="F415" s="12">
        <v>42040</v>
      </c>
      <c r="G415" s="19">
        <v>0.36</v>
      </c>
      <c r="H415" s="18">
        <f t="shared" si="50"/>
        <v>-0.56097560975609762</v>
      </c>
      <c r="I415" s="66">
        <f t="shared" si="51"/>
        <v>-1</v>
      </c>
    </row>
    <row r="416" spans="2:9" x14ac:dyDescent="0.25">
      <c r="B416" s="10">
        <v>42047</v>
      </c>
      <c r="C416" s="13" t="s">
        <v>131</v>
      </c>
      <c r="D416" s="16">
        <v>0.61</v>
      </c>
      <c r="E416" s="16">
        <v>0.17</v>
      </c>
      <c r="F416" s="12">
        <v>42048</v>
      </c>
      <c r="G416" s="19">
        <v>0.8</v>
      </c>
      <c r="H416" s="18">
        <f t="shared" si="50"/>
        <v>0.3114754098360657</v>
      </c>
      <c r="I416" s="66">
        <f t="shared" si="51"/>
        <v>0.43181818181818199</v>
      </c>
    </row>
    <row r="417" spans="2:9" x14ac:dyDescent="0.25">
      <c r="B417" s="10">
        <v>42045</v>
      </c>
      <c r="C417" s="13" t="s">
        <v>129</v>
      </c>
      <c r="D417" s="16">
        <v>0.96</v>
      </c>
      <c r="E417" s="16">
        <v>0.46</v>
      </c>
      <c r="F417" s="12">
        <v>42053</v>
      </c>
      <c r="G417" s="19">
        <v>0.71</v>
      </c>
      <c r="H417" s="18">
        <f t="shared" si="50"/>
        <v>-0.26041666666666663</v>
      </c>
      <c r="I417" s="66">
        <f t="shared" si="51"/>
        <v>-0.5</v>
      </c>
    </row>
    <row r="418" spans="2:9" x14ac:dyDescent="0.25">
      <c r="B418" s="10">
        <v>42054</v>
      </c>
      <c r="C418" s="13" t="s">
        <v>141</v>
      </c>
      <c r="D418" s="16">
        <v>0.68</v>
      </c>
      <c r="E418" s="16">
        <v>0.34</v>
      </c>
      <c r="F418" s="12">
        <v>42058</v>
      </c>
      <c r="G418" s="19">
        <v>0.87</v>
      </c>
      <c r="H418" s="18">
        <f t="shared" si="50"/>
        <v>0.27941176470588225</v>
      </c>
      <c r="I418" s="66">
        <f t="shared" si="51"/>
        <v>0.5588235294117645</v>
      </c>
    </row>
    <row r="419" spans="2:9" x14ac:dyDescent="0.25">
      <c r="B419" s="10">
        <v>42058</v>
      </c>
      <c r="C419" s="13" t="s">
        <v>145</v>
      </c>
      <c r="D419" s="16">
        <v>0.85</v>
      </c>
      <c r="E419" s="16">
        <v>0.36</v>
      </c>
      <c r="F419" s="12">
        <v>42060</v>
      </c>
      <c r="G419" s="19">
        <v>0.65</v>
      </c>
      <c r="H419" s="18">
        <f t="shared" si="50"/>
        <v>-0.23529411764705876</v>
      </c>
      <c r="I419" s="66">
        <f t="shared" si="51"/>
        <v>-0.40816326530612235</v>
      </c>
    </row>
    <row r="420" spans="2:9" x14ac:dyDescent="0.25">
      <c r="B420" s="10">
        <v>42066</v>
      </c>
      <c r="C420" s="13" t="s">
        <v>156</v>
      </c>
      <c r="D420" s="16">
        <v>0.37</v>
      </c>
      <c r="E420" s="16">
        <v>0.25</v>
      </c>
      <c r="F420" s="12">
        <v>42067</v>
      </c>
      <c r="G420" s="19">
        <v>0.4</v>
      </c>
      <c r="H420" s="18">
        <f t="shared" ref="H420:H442" si="52">(G420/D420-1)</f>
        <v>8.1081081081081141E-2</v>
      </c>
      <c r="I420" s="66">
        <f t="shared" ref="I420:I442" si="53">(G420-D420)/(D420-E420)</f>
        <v>0.25000000000000022</v>
      </c>
    </row>
    <row r="421" spans="2:9" x14ac:dyDescent="0.25">
      <c r="B421" s="10">
        <v>42067</v>
      </c>
      <c r="C421" s="13" t="s">
        <v>160</v>
      </c>
      <c r="D421" s="16">
        <v>0.77</v>
      </c>
      <c r="E421" s="16">
        <v>0.34</v>
      </c>
      <c r="F421" s="12">
        <v>42068</v>
      </c>
      <c r="G421" s="19">
        <v>1.01</v>
      </c>
      <c r="H421" s="18">
        <f t="shared" si="52"/>
        <v>0.31168831168831157</v>
      </c>
      <c r="I421" s="66">
        <f t="shared" si="53"/>
        <v>0.55813953488372092</v>
      </c>
    </row>
    <row r="422" spans="2:9" x14ac:dyDescent="0.25">
      <c r="B422" s="10">
        <v>42074</v>
      </c>
      <c r="C422" s="13" t="s">
        <v>178</v>
      </c>
      <c r="D422" s="16">
        <v>1.32</v>
      </c>
      <c r="E422" s="16">
        <v>0.59</v>
      </c>
      <c r="F422" s="12">
        <v>42075</v>
      </c>
      <c r="G422" s="19">
        <v>1.81</v>
      </c>
      <c r="H422" s="18">
        <f t="shared" si="52"/>
        <v>0.3712121212121211</v>
      </c>
      <c r="I422" s="66">
        <f t="shared" si="53"/>
        <v>0.67123287671232867</v>
      </c>
    </row>
    <row r="423" spans="2:9" x14ac:dyDescent="0.25">
      <c r="B423" s="10">
        <v>42074</v>
      </c>
      <c r="C423" s="13" t="s">
        <v>177</v>
      </c>
      <c r="D423" s="16">
        <v>0.37</v>
      </c>
      <c r="E423" s="16">
        <v>0.18</v>
      </c>
      <c r="F423" s="12">
        <v>42075</v>
      </c>
      <c r="G423" s="19">
        <v>0.28000000000000003</v>
      </c>
      <c r="H423" s="18">
        <f t="shared" si="52"/>
        <v>-0.2432432432432432</v>
      </c>
      <c r="I423" s="66">
        <f t="shared" si="53"/>
        <v>-0.4736842105263156</v>
      </c>
    </row>
    <row r="424" spans="2:9" x14ac:dyDescent="0.25">
      <c r="B424" s="10">
        <v>41722</v>
      </c>
      <c r="C424" s="13" t="s">
        <v>204</v>
      </c>
      <c r="D424" s="16">
        <v>0.51</v>
      </c>
      <c r="E424" s="16">
        <v>0.36</v>
      </c>
      <c r="F424" s="12">
        <v>42089</v>
      </c>
      <c r="G424" s="19">
        <v>0.34</v>
      </c>
      <c r="H424" s="18">
        <f t="shared" si="52"/>
        <v>-0.33333333333333326</v>
      </c>
      <c r="I424" s="66">
        <f t="shared" si="53"/>
        <v>-1.1333333333333331</v>
      </c>
    </row>
    <row r="425" spans="2:9" x14ac:dyDescent="0.25">
      <c r="B425" s="10">
        <v>42094</v>
      </c>
      <c r="C425" s="13" t="s">
        <v>215</v>
      </c>
      <c r="D425" s="16">
        <v>0.88</v>
      </c>
      <c r="E425" s="16">
        <v>0.35</v>
      </c>
      <c r="F425" s="12">
        <v>42095</v>
      </c>
      <c r="G425" s="19">
        <v>0.9</v>
      </c>
      <c r="H425" s="18">
        <f t="shared" si="52"/>
        <v>2.2727272727272707E-2</v>
      </c>
      <c r="I425" s="66">
        <f t="shared" si="53"/>
        <v>3.7735849056603807E-2</v>
      </c>
    </row>
    <row r="426" spans="2:9" x14ac:dyDescent="0.25">
      <c r="B426" s="10">
        <v>42103</v>
      </c>
      <c r="C426" s="13" t="s">
        <v>224</v>
      </c>
      <c r="D426" s="16">
        <v>0.85</v>
      </c>
      <c r="E426" s="16">
        <v>0.5</v>
      </c>
      <c r="F426" s="12">
        <v>42104</v>
      </c>
      <c r="G426" s="19">
        <v>0.5</v>
      </c>
      <c r="H426" s="18">
        <f t="shared" si="52"/>
        <v>-0.41176470588235292</v>
      </c>
      <c r="I426" s="66">
        <f t="shared" si="53"/>
        <v>-1</v>
      </c>
    </row>
    <row r="427" spans="2:9" x14ac:dyDescent="0.25">
      <c r="B427" s="10">
        <v>42107</v>
      </c>
      <c r="C427" s="13" t="s">
        <v>233</v>
      </c>
      <c r="D427" s="16">
        <v>0.67</v>
      </c>
      <c r="E427" s="16">
        <v>0.25</v>
      </c>
      <c r="F427" s="12">
        <v>42108</v>
      </c>
      <c r="G427" s="19">
        <v>0.72</v>
      </c>
      <c r="H427" s="18">
        <f t="shared" si="52"/>
        <v>7.4626865671641784E-2</v>
      </c>
      <c r="I427" s="66">
        <f t="shared" si="53"/>
        <v>0.11904761904761887</v>
      </c>
    </row>
    <row r="428" spans="2:9" x14ac:dyDescent="0.25">
      <c r="B428" s="10">
        <v>42108</v>
      </c>
      <c r="C428" s="13" t="s">
        <v>237</v>
      </c>
      <c r="D428" s="16">
        <v>5.57</v>
      </c>
      <c r="E428" s="16">
        <v>2.17</v>
      </c>
      <c r="F428" s="12">
        <v>42109</v>
      </c>
      <c r="G428" s="19">
        <v>4.91</v>
      </c>
      <c r="H428" s="18">
        <f t="shared" si="52"/>
        <v>-0.11849192100538597</v>
      </c>
      <c r="I428" s="66">
        <f t="shared" si="53"/>
        <v>-0.19411764705882356</v>
      </c>
    </row>
    <row r="429" spans="2:9" x14ac:dyDescent="0.25">
      <c r="B429" s="10">
        <v>42115</v>
      </c>
      <c r="C429" s="13" t="s">
        <v>253</v>
      </c>
      <c r="D429" s="16">
        <v>1.01</v>
      </c>
      <c r="E429" s="16">
        <v>0.43</v>
      </c>
      <c r="F429" s="12">
        <v>42116</v>
      </c>
      <c r="G429" s="19">
        <v>0.8</v>
      </c>
      <c r="H429" s="18">
        <f t="shared" si="52"/>
        <v>-0.20792079207920788</v>
      </c>
      <c r="I429" s="66">
        <f t="shared" si="53"/>
        <v>-0.36206896551724127</v>
      </c>
    </row>
    <row r="430" spans="2:9" s="57" customFormat="1" x14ac:dyDescent="0.25">
      <c r="B430" s="10">
        <v>42117</v>
      </c>
      <c r="C430" s="13" t="s">
        <v>258</v>
      </c>
      <c r="D430" s="16">
        <v>0.61</v>
      </c>
      <c r="E430" s="16">
        <v>0.33</v>
      </c>
      <c r="F430" s="12">
        <v>42118</v>
      </c>
      <c r="G430" s="19">
        <v>0.33</v>
      </c>
      <c r="H430" s="18">
        <f t="shared" si="52"/>
        <v>-0.45901639344262291</v>
      </c>
      <c r="I430" s="66">
        <f t="shared" si="53"/>
        <v>-1</v>
      </c>
    </row>
    <row r="431" spans="2:9" s="57" customFormat="1" ht="13.5" customHeight="1" x14ac:dyDescent="0.25">
      <c r="B431" s="10">
        <v>42121</v>
      </c>
      <c r="C431" s="13" t="s">
        <v>259</v>
      </c>
      <c r="D431" s="16">
        <v>3.15</v>
      </c>
      <c r="E431" s="16">
        <v>1.95</v>
      </c>
      <c r="F431" s="12">
        <v>42123</v>
      </c>
      <c r="G431" s="19">
        <v>4.1100000000000003</v>
      </c>
      <c r="H431" s="18">
        <f t="shared" si="52"/>
        <v>0.30476190476190479</v>
      </c>
      <c r="I431" s="66">
        <f t="shared" si="53"/>
        <v>0.80000000000000038</v>
      </c>
    </row>
    <row r="432" spans="2:9" s="57" customFormat="1" x14ac:dyDescent="0.25">
      <c r="B432" s="10">
        <v>41749</v>
      </c>
      <c r="C432" s="13" t="s">
        <v>245</v>
      </c>
      <c r="D432" s="16">
        <v>0.78</v>
      </c>
      <c r="E432" s="16">
        <v>0.36</v>
      </c>
      <c r="F432" s="12">
        <v>42123</v>
      </c>
      <c r="G432" s="19">
        <v>0.36</v>
      </c>
      <c r="H432" s="18">
        <f t="shared" si="52"/>
        <v>-0.53846153846153855</v>
      </c>
      <c r="I432" s="66">
        <f t="shared" si="53"/>
        <v>-1</v>
      </c>
    </row>
    <row r="433" spans="1:9" s="57" customFormat="1" x14ac:dyDescent="0.25">
      <c r="B433" s="10">
        <v>42124</v>
      </c>
      <c r="C433" s="13" t="s">
        <v>271</v>
      </c>
      <c r="D433" s="16">
        <v>1.64</v>
      </c>
      <c r="E433" s="16">
        <v>0.73</v>
      </c>
      <c r="F433" s="12">
        <v>42130</v>
      </c>
      <c r="G433" s="19">
        <v>1.17</v>
      </c>
      <c r="H433" s="18">
        <f t="shared" si="52"/>
        <v>-0.28658536585365857</v>
      </c>
      <c r="I433" s="66">
        <f t="shared" si="53"/>
        <v>-0.51648351648351654</v>
      </c>
    </row>
    <row r="434" spans="1:9" x14ac:dyDescent="0.25">
      <c r="B434" s="10">
        <v>42153</v>
      </c>
      <c r="C434" s="13" t="s">
        <v>326</v>
      </c>
      <c r="D434" s="16">
        <v>1.73</v>
      </c>
      <c r="E434" s="16">
        <v>0.78</v>
      </c>
      <c r="F434" s="12">
        <v>42157</v>
      </c>
      <c r="G434" s="19">
        <v>1.05</v>
      </c>
      <c r="H434" s="18">
        <f t="shared" si="52"/>
        <v>-0.39306358381502882</v>
      </c>
      <c r="I434" s="66">
        <f t="shared" si="53"/>
        <v>-0.71578947368421053</v>
      </c>
    </row>
    <row r="435" spans="1:9" ht="14.25" customHeight="1" x14ac:dyDescent="0.25">
      <c r="A435" s="49" t="s">
        <v>1</v>
      </c>
      <c r="B435" s="10">
        <v>42158</v>
      </c>
      <c r="C435" s="13" t="s">
        <v>330</v>
      </c>
      <c r="D435" s="16">
        <v>0.45</v>
      </c>
      <c r="E435" s="16">
        <v>0.24</v>
      </c>
      <c r="F435" s="12">
        <v>42163</v>
      </c>
      <c r="G435" s="19">
        <v>0.62</v>
      </c>
      <c r="H435" s="18">
        <f t="shared" si="52"/>
        <v>0.37777777777777777</v>
      </c>
      <c r="I435" s="66">
        <f t="shared" si="53"/>
        <v>0.80952380952380942</v>
      </c>
    </row>
    <row r="436" spans="1:9" x14ac:dyDescent="0.25">
      <c r="B436" s="10">
        <v>42163</v>
      </c>
      <c r="C436" s="13" t="s">
        <v>337</v>
      </c>
      <c r="D436" s="16">
        <v>0.35</v>
      </c>
      <c r="E436" s="16">
        <v>0.19</v>
      </c>
      <c r="F436" s="12">
        <v>42164</v>
      </c>
      <c r="G436" s="19">
        <v>0.19</v>
      </c>
      <c r="H436" s="18">
        <f t="shared" si="52"/>
        <v>-0.45714285714285707</v>
      </c>
      <c r="I436" s="66">
        <f t="shared" si="53"/>
        <v>-1</v>
      </c>
    </row>
    <row r="437" spans="1:9" x14ac:dyDescent="0.25">
      <c r="B437" s="10">
        <v>42171</v>
      </c>
      <c r="C437" s="13" t="s">
        <v>354</v>
      </c>
      <c r="D437" s="16">
        <v>0.8</v>
      </c>
      <c r="E437" s="16">
        <v>0.42</v>
      </c>
      <c r="F437" s="12">
        <v>42172</v>
      </c>
      <c r="G437" s="19">
        <v>0.72</v>
      </c>
      <c r="H437" s="18">
        <f t="shared" si="52"/>
        <v>-0.10000000000000009</v>
      </c>
      <c r="I437" s="66">
        <f t="shared" si="53"/>
        <v>-0.21052631578947384</v>
      </c>
    </row>
    <row r="438" spans="1:9" x14ac:dyDescent="0.25">
      <c r="B438" s="10">
        <v>42180</v>
      </c>
      <c r="C438" s="13" t="s">
        <v>368</v>
      </c>
      <c r="D438" s="16">
        <v>2.97</v>
      </c>
      <c r="E438" s="16">
        <v>1.1599999999999999</v>
      </c>
      <c r="F438" s="12">
        <v>42184</v>
      </c>
      <c r="G438" s="19">
        <v>3.46</v>
      </c>
      <c r="H438" s="18">
        <f t="shared" si="52"/>
        <v>0.16498316498316479</v>
      </c>
      <c r="I438" s="66">
        <f t="shared" si="53"/>
        <v>0.2707182320441987</v>
      </c>
    </row>
    <row r="439" spans="1:9" ht="15" customHeight="1" x14ac:dyDescent="0.25">
      <c r="B439" s="10">
        <v>42221</v>
      </c>
      <c r="C439" s="13" t="s">
        <v>424</v>
      </c>
      <c r="D439" s="16">
        <v>2.88</v>
      </c>
      <c r="E439" s="16">
        <v>1.31</v>
      </c>
      <c r="F439" s="12">
        <v>42222</v>
      </c>
      <c r="G439" s="25">
        <v>1.31</v>
      </c>
      <c r="H439" s="18">
        <f t="shared" si="52"/>
        <v>-0.54513888888888884</v>
      </c>
      <c r="I439" s="66">
        <f t="shared" si="53"/>
        <v>-1</v>
      </c>
    </row>
    <row r="440" spans="1:9" x14ac:dyDescent="0.25">
      <c r="B440" s="10">
        <v>42223</v>
      </c>
      <c r="C440" s="13" t="s">
        <v>427</v>
      </c>
      <c r="D440" s="16">
        <v>0.48</v>
      </c>
      <c r="E440" s="16">
        <v>0.27</v>
      </c>
      <c r="F440" s="12">
        <v>42226</v>
      </c>
      <c r="G440" s="19">
        <v>0.42</v>
      </c>
      <c r="H440" s="18">
        <f t="shared" si="52"/>
        <v>-0.125</v>
      </c>
      <c r="I440" s="66">
        <f t="shared" si="53"/>
        <v>-0.28571428571428575</v>
      </c>
    </row>
    <row r="441" spans="1:9" x14ac:dyDescent="0.25">
      <c r="B441" s="10">
        <v>42226</v>
      </c>
      <c r="C441" s="13" t="s">
        <v>429</v>
      </c>
      <c r="D441" s="16">
        <v>0.51</v>
      </c>
      <c r="E441" s="16">
        <v>0.35</v>
      </c>
      <c r="F441" s="12">
        <v>42227</v>
      </c>
      <c r="G441" s="19">
        <v>0.34</v>
      </c>
      <c r="H441" s="18">
        <f t="shared" si="52"/>
        <v>-0.33333333333333326</v>
      </c>
      <c r="I441" s="66">
        <f t="shared" si="53"/>
        <v>-1.0624999999999998</v>
      </c>
    </row>
    <row r="442" spans="1:9" x14ac:dyDescent="0.25">
      <c r="B442" s="10">
        <v>42222</v>
      </c>
      <c r="C442" s="13" t="s">
        <v>426</v>
      </c>
      <c r="D442" s="16">
        <v>0.85</v>
      </c>
      <c r="E442" s="16">
        <v>0.46</v>
      </c>
      <c r="F442" s="12">
        <v>42228</v>
      </c>
      <c r="G442" s="19">
        <v>0.44</v>
      </c>
      <c r="H442" s="18">
        <f t="shared" si="52"/>
        <v>-0.48235294117647054</v>
      </c>
      <c r="I442" s="66">
        <f t="shared" si="53"/>
        <v>-1.0512820512820513</v>
      </c>
    </row>
    <row r="443" spans="1:9" x14ac:dyDescent="0.25">
      <c r="B443" s="10">
        <v>42235</v>
      </c>
      <c r="C443" s="13" t="s">
        <v>443</v>
      </c>
      <c r="D443" s="16">
        <v>0.55000000000000004</v>
      </c>
      <c r="E443" s="16">
        <v>0.17</v>
      </c>
      <c r="F443" s="12">
        <v>42237</v>
      </c>
      <c r="G443" s="19">
        <v>0.88</v>
      </c>
      <c r="H443" s="18">
        <f>(G443/D443-1)</f>
        <v>0.59999999999999987</v>
      </c>
      <c r="I443" s="66">
        <f>(G443-D443)/(D443-E443)</f>
        <v>0.86842105263157887</v>
      </c>
    </row>
    <row r="444" spans="1:9" x14ac:dyDescent="0.25">
      <c r="B444" s="10">
        <v>42235</v>
      </c>
      <c r="C444" s="13" t="s">
        <v>442</v>
      </c>
      <c r="D444" s="16">
        <v>0.88</v>
      </c>
      <c r="E444" s="16">
        <v>0.19</v>
      </c>
      <c r="F444" s="12">
        <v>42237</v>
      </c>
      <c r="G444" s="19">
        <v>0.16</v>
      </c>
      <c r="H444" s="18">
        <f>(G444/D444-1)</f>
        <v>-0.81818181818181812</v>
      </c>
      <c r="I444" s="66">
        <f>(G444-D444)/(D444-E444)</f>
        <v>-1.0434782608695652</v>
      </c>
    </row>
    <row r="445" spans="1:9" x14ac:dyDescent="0.25">
      <c r="B445" s="10">
        <v>42240</v>
      </c>
      <c r="C445" s="13" t="s">
        <v>448</v>
      </c>
      <c r="D445" s="16">
        <v>0.79</v>
      </c>
      <c r="E445" s="16">
        <v>0.48</v>
      </c>
      <c r="F445" s="12">
        <v>42240</v>
      </c>
      <c r="G445" s="19">
        <v>0.48</v>
      </c>
      <c r="H445" s="18">
        <f>(G445/D445-1)</f>
        <v>-0.39240506329113933</v>
      </c>
      <c r="I445" s="66">
        <f>(G445-D445)/(D445-E445)</f>
        <v>-1</v>
      </c>
    </row>
    <row r="446" spans="1:9" x14ac:dyDescent="0.25">
      <c r="B446" s="10">
        <v>42247</v>
      </c>
      <c r="C446" s="13" t="s">
        <v>459</v>
      </c>
      <c r="D446" s="16">
        <v>3.53</v>
      </c>
      <c r="E446" s="16">
        <v>2.16</v>
      </c>
      <c r="F446" s="12">
        <v>42248</v>
      </c>
      <c r="G446" s="19">
        <v>2.85</v>
      </c>
      <c r="H446" s="18">
        <f t="shared" ref="H446:H454" si="54">(G446/D446-1)</f>
        <v>-0.19263456090651554</v>
      </c>
      <c r="I446" s="66">
        <f t="shared" ref="I446:I454" si="55">(G446-D446)/(D446-E446)</f>
        <v>-0.49635036496350354</v>
      </c>
    </row>
    <row r="447" spans="1:9" x14ac:dyDescent="0.25">
      <c r="B447" s="10">
        <v>42249</v>
      </c>
      <c r="C447" s="13" t="s">
        <v>469</v>
      </c>
      <c r="D447" s="16">
        <v>1.21</v>
      </c>
      <c r="E447" s="16">
        <v>0.73</v>
      </c>
      <c r="F447" s="12">
        <v>42250</v>
      </c>
      <c r="G447" s="19">
        <v>1.3</v>
      </c>
      <c r="H447" s="18">
        <f t="shared" si="54"/>
        <v>7.4380165289256173E-2</v>
      </c>
      <c r="I447" s="66">
        <f t="shared" si="55"/>
        <v>0.18750000000000017</v>
      </c>
    </row>
    <row r="448" spans="1:9" x14ac:dyDescent="0.25">
      <c r="B448" s="10">
        <v>42254</v>
      </c>
      <c r="C448" s="13" t="s">
        <v>474</v>
      </c>
      <c r="D448" s="16">
        <v>0.4</v>
      </c>
      <c r="E448" s="16">
        <v>0.21</v>
      </c>
      <c r="F448" s="12">
        <v>42255</v>
      </c>
      <c r="G448" s="19">
        <v>0.37</v>
      </c>
      <c r="H448" s="18">
        <f t="shared" si="54"/>
        <v>-7.5000000000000067E-2</v>
      </c>
      <c r="I448" s="66">
        <f t="shared" si="55"/>
        <v>-0.15789473684210537</v>
      </c>
    </row>
    <row r="449" spans="2:9" x14ac:dyDescent="0.25">
      <c r="B449" s="10">
        <v>42278</v>
      </c>
      <c r="C449" s="13" t="s">
        <v>499</v>
      </c>
      <c r="D449" s="16">
        <v>0.56999999999999995</v>
      </c>
      <c r="E449" s="16">
        <v>0.31</v>
      </c>
      <c r="F449" s="12">
        <v>42279</v>
      </c>
      <c r="G449" s="19">
        <v>0.31</v>
      </c>
      <c r="H449" s="18">
        <f t="shared" si="54"/>
        <v>-0.45614035087719296</v>
      </c>
      <c r="I449" s="66">
        <f t="shared" si="55"/>
        <v>-1</v>
      </c>
    </row>
    <row r="450" spans="2:9" x14ac:dyDescent="0.25">
      <c r="B450" s="10">
        <v>42282</v>
      </c>
      <c r="C450" s="13" t="s">
        <v>507</v>
      </c>
      <c r="D450" s="16">
        <v>0.65</v>
      </c>
      <c r="E450" s="16">
        <v>0.33</v>
      </c>
      <c r="F450" s="12">
        <v>42289</v>
      </c>
      <c r="G450" s="19">
        <v>0.74</v>
      </c>
      <c r="H450" s="18">
        <f t="shared" si="54"/>
        <v>0.13846153846153841</v>
      </c>
      <c r="I450" s="66">
        <f t="shared" si="55"/>
        <v>0.28124999999999989</v>
      </c>
    </row>
    <row r="451" spans="2:9" x14ac:dyDescent="0.25">
      <c r="B451" s="10">
        <v>42289</v>
      </c>
      <c r="C451" s="13" t="s">
        <v>526</v>
      </c>
      <c r="D451" s="16">
        <v>0.7</v>
      </c>
      <c r="E451" s="16">
        <v>0.35</v>
      </c>
      <c r="F451" s="12">
        <v>42290</v>
      </c>
      <c r="G451" s="19">
        <v>0.87</v>
      </c>
      <c r="H451" s="18">
        <f t="shared" si="54"/>
        <v>0.24285714285714288</v>
      </c>
      <c r="I451" s="66">
        <f t="shared" si="55"/>
        <v>0.48571428571428588</v>
      </c>
    </row>
    <row r="452" spans="2:9" x14ac:dyDescent="0.25">
      <c r="B452" s="10">
        <v>42285</v>
      </c>
      <c r="C452" s="13" t="s">
        <v>534</v>
      </c>
      <c r="D452" s="16">
        <v>0.88</v>
      </c>
      <c r="E452" s="16">
        <v>0.34</v>
      </c>
      <c r="F452" s="12">
        <v>42290</v>
      </c>
      <c r="G452" s="19">
        <v>1.21</v>
      </c>
      <c r="H452" s="18">
        <f t="shared" si="54"/>
        <v>0.375</v>
      </c>
      <c r="I452" s="66">
        <f t="shared" si="55"/>
        <v>0.61111111111111105</v>
      </c>
    </row>
    <row r="453" spans="2:9" x14ac:dyDescent="0.25">
      <c r="B453" s="10">
        <v>42293</v>
      </c>
      <c r="C453" s="13" t="s">
        <v>534</v>
      </c>
      <c r="D453" s="16">
        <v>1.1200000000000001</v>
      </c>
      <c r="E453" s="16">
        <v>0.5</v>
      </c>
      <c r="F453" s="12">
        <v>42297</v>
      </c>
      <c r="G453" s="19">
        <v>1.07</v>
      </c>
      <c r="H453" s="18">
        <f t="shared" si="54"/>
        <v>-4.4642857142857206E-2</v>
      </c>
      <c r="I453" s="66">
        <f t="shared" si="55"/>
        <v>-8.0645161290322634E-2</v>
      </c>
    </row>
    <row r="454" spans="2:9" x14ac:dyDescent="0.25">
      <c r="B454" s="10">
        <v>42293</v>
      </c>
      <c r="C454" s="13" t="s">
        <v>535</v>
      </c>
      <c r="D454" s="16">
        <v>0.41</v>
      </c>
      <c r="E454" s="16">
        <v>0.21</v>
      </c>
      <c r="F454" s="12">
        <v>42297</v>
      </c>
      <c r="G454" s="19">
        <v>0.46</v>
      </c>
      <c r="H454" s="18">
        <f t="shared" si="54"/>
        <v>0.12195121951219523</v>
      </c>
      <c r="I454" s="66">
        <f t="shared" si="55"/>
        <v>0.25000000000000022</v>
      </c>
    </row>
    <row r="455" spans="2:9" x14ac:dyDescent="0.25">
      <c r="B455" s="10">
        <v>42305</v>
      </c>
      <c r="C455" s="13" t="s">
        <v>558</v>
      </c>
      <c r="D455" s="16">
        <v>0.45</v>
      </c>
      <c r="E455" s="16">
        <v>0.26</v>
      </c>
      <c r="F455" s="12">
        <v>42306</v>
      </c>
      <c r="G455" s="19">
        <v>0.26</v>
      </c>
      <c r="H455" s="18">
        <f>(G455/D455-1)</f>
        <v>-0.42222222222222217</v>
      </c>
      <c r="I455" s="66">
        <f>(G455-D455)/(D455-E455)</f>
        <v>-1</v>
      </c>
    </row>
    <row r="456" spans="2:9" x14ac:dyDescent="0.25">
      <c r="B456" s="10">
        <v>42304</v>
      </c>
      <c r="C456" s="13" t="s">
        <v>555</v>
      </c>
      <c r="D456" s="16">
        <v>0.72</v>
      </c>
      <c r="E456" s="16">
        <v>0.37</v>
      </c>
      <c r="F456" s="12">
        <v>42310</v>
      </c>
      <c r="G456" s="19">
        <v>0.78</v>
      </c>
      <c r="H456" s="18">
        <f t="shared" ref="H456" si="56">(G456/D456-1)</f>
        <v>8.3333333333333481E-2</v>
      </c>
      <c r="I456" s="66">
        <f t="shared" ref="I456" si="57">(G456-D456)/(D456-E456)</f>
        <v>0.1714285714285716</v>
      </c>
    </row>
    <row r="457" spans="2:9" x14ac:dyDescent="0.25">
      <c r="B457" s="10">
        <v>42314</v>
      </c>
      <c r="C457" s="13" t="s">
        <v>572</v>
      </c>
      <c r="D457" s="16">
        <v>0.65</v>
      </c>
      <c r="E457" s="16">
        <v>0.36</v>
      </c>
      <c r="F457" s="12">
        <v>42317</v>
      </c>
      <c r="G457" s="19">
        <v>0.81</v>
      </c>
      <c r="H457" s="18">
        <f>(G457/D457-1)</f>
        <v>0.24615384615384617</v>
      </c>
      <c r="I457" s="66">
        <f>(G457-D457)/(D457-E457)</f>
        <v>0.55172413793103448</v>
      </c>
    </row>
    <row r="458" spans="2:9" x14ac:dyDescent="0.25">
      <c r="B458" s="10">
        <v>42310</v>
      </c>
      <c r="C458" s="13" t="s">
        <v>565</v>
      </c>
      <c r="D458" s="16">
        <v>0.45</v>
      </c>
      <c r="E458" s="16">
        <v>0.25</v>
      </c>
      <c r="F458" s="12">
        <v>42318</v>
      </c>
      <c r="G458" s="19">
        <v>0.51</v>
      </c>
      <c r="H458" s="18">
        <f t="shared" ref="H458" si="58">(G458/D458-1)</f>
        <v>0.1333333333333333</v>
      </c>
      <c r="I458" s="66">
        <f t="shared" ref="I458" si="59">(G458-D458)/(D458-E458)</f>
        <v>0.3</v>
      </c>
    </row>
    <row r="459" spans="2:9" x14ac:dyDescent="0.25">
      <c r="B459" s="10">
        <v>42317</v>
      </c>
      <c r="C459" s="13" t="s">
        <v>575</v>
      </c>
      <c r="D459" s="16">
        <v>1.05</v>
      </c>
      <c r="E459" s="16">
        <v>0.56999999999999995</v>
      </c>
      <c r="F459" s="12">
        <v>42319</v>
      </c>
      <c r="G459" s="19">
        <v>1.05</v>
      </c>
      <c r="H459" s="18">
        <f>(G459/D459-1)</f>
        <v>0</v>
      </c>
      <c r="I459" s="66">
        <f>(G459-D459)/(D459-E459)</f>
        <v>0</v>
      </c>
    </row>
    <row r="460" spans="2:9" x14ac:dyDescent="0.25">
      <c r="B460" s="10">
        <v>42320</v>
      </c>
      <c r="C460" s="13" t="s">
        <v>583</v>
      </c>
      <c r="D460" s="16">
        <v>0.35</v>
      </c>
      <c r="E460" s="16">
        <v>0.17</v>
      </c>
      <c r="F460" s="12">
        <v>42321</v>
      </c>
      <c r="G460" s="19">
        <v>0.43</v>
      </c>
      <c r="H460" s="18">
        <f t="shared" ref="H460" si="60">(G460/D460-1)</f>
        <v>0.22857142857142865</v>
      </c>
      <c r="I460" s="66">
        <f t="shared" ref="I460" si="61">(G460-D460)/(D460-E460)</f>
        <v>0.44444444444444464</v>
      </c>
    </row>
    <row r="461" spans="2:9" x14ac:dyDescent="0.25">
      <c r="B461" s="10">
        <v>42321</v>
      </c>
      <c r="C461" s="13" t="s">
        <v>585</v>
      </c>
      <c r="D461" s="16">
        <v>0.91</v>
      </c>
      <c r="E461" s="16">
        <v>0.46</v>
      </c>
      <c r="F461" s="12">
        <v>42325</v>
      </c>
      <c r="G461" s="19">
        <v>1.28</v>
      </c>
      <c r="H461" s="18">
        <f t="shared" ref="H461:H467" si="62">(G461/D461-1)</f>
        <v>0.40659340659340648</v>
      </c>
      <c r="I461" s="66">
        <f>(G461-D461)/(D461-E461)</f>
        <v>0.82222222222222219</v>
      </c>
    </row>
    <row r="462" spans="2:9" ht="15" customHeight="1" x14ac:dyDescent="0.25">
      <c r="B462" s="10">
        <v>42325</v>
      </c>
      <c r="C462" s="13" t="s">
        <v>591</v>
      </c>
      <c r="D462" s="16">
        <v>0.43</v>
      </c>
      <c r="E462" s="16">
        <v>0.21</v>
      </c>
      <c r="F462" s="12">
        <v>42333</v>
      </c>
      <c r="G462" s="19">
        <v>0.43</v>
      </c>
      <c r="H462" s="18">
        <f t="shared" si="62"/>
        <v>0</v>
      </c>
      <c r="I462" s="66">
        <f>(G462-D462)/(D462-E462)</f>
        <v>0</v>
      </c>
    </row>
    <row r="463" spans="2:9" x14ac:dyDescent="0.25">
      <c r="B463" s="10">
        <v>42332</v>
      </c>
      <c r="C463" s="13" t="s">
        <v>597</v>
      </c>
      <c r="D463" s="16">
        <v>0.86</v>
      </c>
      <c r="E463" s="16">
        <v>0.33</v>
      </c>
      <c r="F463" s="12">
        <v>42338</v>
      </c>
      <c r="G463" s="19">
        <v>0.97</v>
      </c>
      <c r="H463" s="18">
        <f t="shared" si="62"/>
        <v>0.12790697674418605</v>
      </c>
      <c r="I463" s="66">
        <f>(G463-D463)/(D463-E463)/2</f>
        <v>0.10377358490566035</v>
      </c>
    </row>
    <row r="464" spans="2:9" ht="15" customHeight="1" x14ac:dyDescent="0.25">
      <c r="B464" s="10">
        <v>42341</v>
      </c>
      <c r="C464" s="13" t="s">
        <v>605</v>
      </c>
      <c r="D464" s="16">
        <v>2.9</v>
      </c>
      <c r="E464" s="16">
        <v>1.43</v>
      </c>
      <c r="F464" s="12">
        <v>42341</v>
      </c>
      <c r="G464" s="19">
        <v>3.45</v>
      </c>
      <c r="H464" s="18">
        <f t="shared" si="62"/>
        <v>0.18965517241379315</v>
      </c>
      <c r="I464" s="66">
        <f t="shared" ref="I464:I469" si="63">(G464-D464)/(D464-E464)</f>
        <v>0.37414965986394577</v>
      </c>
    </row>
    <row r="465" spans="2:9" x14ac:dyDescent="0.25">
      <c r="B465" s="10">
        <v>42339</v>
      </c>
      <c r="C465" s="13" t="s">
        <v>602</v>
      </c>
      <c r="D465" s="16">
        <v>0.37</v>
      </c>
      <c r="E465" s="16">
        <v>0.19</v>
      </c>
      <c r="F465" s="12">
        <v>42342</v>
      </c>
      <c r="G465" s="19">
        <v>0.39</v>
      </c>
      <c r="H465" s="18">
        <f t="shared" si="62"/>
        <v>5.4054054054054168E-2</v>
      </c>
      <c r="I465" s="66">
        <f t="shared" si="63"/>
        <v>0.11111111111111122</v>
      </c>
    </row>
    <row r="466" spans="2:9" ht="15" customHeight="1" x14ac:dyDescent="0.25">
      <c r="B466" s="10">
        <v>42345</v>
      </c>
      <c r="C466" s="13" t="s">
        <v>618</v>
      </c>
      <c r="D466" s="16">
        <v>2.71</v>
      </c>
      <c r="E466" s="16">
        <v>1.37</v>
      </c>
      <c r="F466" s="12">
        <v>42346</v>
      </c>
      <c r="G466" s="19">
        <v>3.5</v>
      </c>
      <c r="H466" s="18">
        <f t="shared" si="62"/>
        <v>0.29151291512915134</v>
      </c>
      <c r="I466" s="66">
        <f t="shared" si="63"/>
        <v>0.58955223880597019</v>
      </c>
    </row>
    <row r="467" spans="2:9" ht="15" customHeight="1" x14ac:dyDescent="0.25">
      <c r="B467" s="10">
        <v>42346</v>
      </c>
      <c r="C467" s="13" t="s">
        <v>622</v>
      </c>
      <c r="D467" s="16">
        <v>0.54</v>
      </c>
      <c r="E467" s="16">
        <v>0.23</v>
      </c>
      <c r="F467" s="12">
        <v>42346</v>
      </c>
      <c r="G467" s="19">
        <v>0.72</v>
      </c>
      <c r="H467" s="18">
        <f t="shared" si="62"/>
        <v>0.33333333333333326</v>
      </c>
      <c r="I467" s="66">
        <f t="shared" si="63"/>
        <v>0.58064516129032229</v>
      </c>
    </row>
    <row r="468" spans="2:9" ht="15" customHeight="1" x14ac:dyDescent="0.25">
      <c r="B468" s="10">
        <v>42346</v>
      </c>
      <c r="C468" s="13" t="s">
        <v>630</v>
      </c>
      <c r="D468" s="16">
        <v>1.52</v>
      </c>
      <c r="E468" s="16">
        <v>0.66</v>
      </c>
      <c r="F468" s="12">
        <v>42348</v>
      </c>
      <c r="G468" s="19">
        <v>1.44</v>
      </c>
      <c r="H468" s="18">
        <f>(G468/D468-1)</f>
        <v>-5.2631578947368474E-2</v>
      </c>
      <c r="I468" s="66">
        <f t="shared" si="63"/>
        <v>-9.302325581395357E-2</v>
      </c>
    </row>
    <row r="469" spans="2:9" ht="15" customHeight="1" x14ac:dyDescent="0.25">
      <c r="B469" s="10">
        <v>42346</v>
      </c>
      <c r="C469" s="13" t="s">
        <v>623</v>
      </c>
      <c r="D469" s="16">
        <v>1.51</v>
      </c>
      <c r="E469" s="16">
        <v>0.76</v>
      </c>
      <c r="F469" s="12">
        <v>42349</v>
      </c>
      <c r="G469" s="19">
        <v>1</v>
      </c>
      <c r="H469" s="18">
        <f>(G469/D469-1)</f>
        <v>-0.33774834437086088</v>
      </c>
      <c r="I469" s="66">
        <f t="shared" si="63"/>
        <v>-0.68</v>
      </c>
    </row>
    <row r="470" spans="2:9" x14ac:dyDescent="0.25">
      <c r="B470" s="10">
        <v>42359</v>
      </c>
      <c r="C470" s="13" t="s">
        <v>654</v>
      </c>
      <c r="D470" s="16">
        <v>0.48</v>
      </c>
      <c r="E470" s="16">
        <v>0.21</v>
      </c>
      <c r="F470" s="12">
        <v>42360</v>
      </c>
      <c r="G470" s="25">
        <v>0.56999999999999995</v>
      </c>
      <c r="H470" s="18">
        <f>(G470/D470-1)</f>
        <v>0.1875</v>
      </c>
      <c r="I470" s="66">
        <f>(G470-D470)/(D470-E470)</f>
        <v>0.3333333333333332</v>
      </c>
    </row>
    <row r="471" spans="2:9" x14ac:dyDescent="0.25">
      <c r="B471" s="10">
        <v>42353</v>
      </c>
      <c r="C471" s="13" t="s">
        <v>658</v>
      </c>
      <c r="D471" s="16">
        <v>0.39</v>
      </c>
      <c r="E471" s="16">
        <v>0.22</v>
      </c>
      <c r="F471" s="12">
        <v>42008</v>
      </c>
      <c r="G471" s="19">
        <v>0.49</v>
      </c>
      <c r="H471" s="18">
        <f t="shared" ref="H471" si="64">(G471/D471-1)</f>
        <v>0.25641025641025639</v>
      </c>
      <c r="I471" s="66">
        <f>(G471-D471)/(D471-E471)/2</f>
        <v>0.29411764705882343</v>
      </c>
    </row>
    <row r="472" spans="2:9" x14ac:dyDescent="0.25">
      <c r="B472" s="10"/>
      <c r="C472" s="13"/>
      <c r="D472" s="16"/>
      <c r="E472" s="16"/>
      <c r="F472" s="12"/>
      <c r="G472" s="19"/>
      <c r="H472" s="18"/>
      <c r="I472" s="66"/>
    </row>
    <row r="473" spans="2:9" x14ac:dyDescent="0.25">
      <c r="B473" s="10"/>
      <c r="C473" s="22" t="s">
        <v>36</v>
      </c>
      <c r="D473" s="13"/>
      <c r="E473" s="13"/>
      <c r="F473" s="23" t="s">
        <v>1</v>
      </c>
      <c r="G473" s="62" t="s">
        <v>11</v>
      </c>
      <c r="H473" s="63" t="s">
        <v>9</v>
      </c>
      <c r="I473" s="69">
        <f>SUM(I406:I471)</f>
        <v>-5.3551501539464343</v>
      </c>
    </row>
    <row r="474" spans="2:9" x14ac:dyDescent="0.25">
      <c r="B474" s="10"/>
      <c r="C474" s="22"/>
      <c r="D474" s="13"/>
      <c r="E474" s="13"/>
      <c r="F474" s="23"/>
      <c r="G474" s="62"/>
      <c r="H474" s="63"/>
      <c r="I474" s="60"/>
    </row>
    <row r="475" spans="2:9" ht="15.75" thickBot="1" x14ac:dyDescent="0.3">
      <c r="B475" s="10"/>
      <c r="C475" s="22"/>
      <c r="D475" s="13"/>
      <c r="E475" s="13"/>
      <c r="F475" s="23"/>
      <c r="G475" s="62"/>
      <c r="H475" s="63"/>
      <c r="I475" s="78" t="s">
        <v>24</v>
      </c>
    </row>
    <row r="476" spans="2:9" x14ac:dyDescent="0.25">
      <c r="B476" s="5"/>
      <c r="C476" s="71"/>
      <c r="D476" s="8"/>
      <c r="E476" s="8"/>
      <c r="F476" s="72"/>
      <c r="G476" s="73"/>
      <c r="H476" s="74"/>
      <c r="I476" s="75"/>
    </row>
    <row r="477" spans="2:9" ht="15.75" thickBot="1" x14ac:dyDescent="0.3">
      <c r="B477" s="27"/>
      <c r="C477" s="28" t="s">
        <v>37</v>
      </c>
      <c r="D477" s="29"/>
      <c r="E477" s="29"/>
      <c r="F477" s="30"/>
      <c r="G477" s="76" t="s">
        <v>11</v>
      </c>
      <c r="H477" s="77" t="s">
        <v>9</v>
      </c>
      <c r="I477" s="94">
        <f>I187+I236+I262+I333+I377+I398+I473</f>
        <v>36.327320074248746</v>
      </c>
    </row>
    <row r="478" spans="2:9" ht="15.75" thickBot="1" x14ac:dyDescent="0.3">
      <c r="B478" s="27"/>
      <c r="C478" s="29" t="s">
        <v>1</v>
      </c>
      <c r="D478" s="29"/>
      <c r="E478" s="29"/>
      <c r="F478" s="36"/>
      <c r="G478" s="29"/>
      <c r="H478" s="64" t="s">
        <v>1</v>
      </c>
      <c r="I478" s="33"/>
    </row>
    <row r="479" spans="2:9" ht="15.75" thickBot="1" x14ac:dyDescent="0.3">
      <c r="B479" s="27" t="s">
        <v>1</v>
      </c>
      <c r="C479" s="29"/>
      <c r="D479" s="35" t="s">
        <v>1</v>
      </c>
      <c r="E479" s="35"/>
      <c r="F479" s="36" t="s">
        <v>1</v>
      </c>
      <c r="G479" s="20" t="s">
        <v>1</v>
      </c>
      <c r="H479" s="37" t="s">
        <v>1</v>
      </c>
      <c r="I479" s="33" t="s">
        <v>1</v>
      </c>
    </row>
    <row r="480" spans="2:9" ht="18.75" thickBot="1" x14ac:dyDescent="0.3">
      <c r="B480" s="27"/>
      <c r="C480" s="47" t="s">
        <v>232</v>
      </c>
      <c r="D480" s="29"/>
      <c r="E480" s="29"/>
      <c r="F480" s="36"/>
      <c r="G480" s="29"/>
      <c r="H480" s="29"/>
      <c r="I480" s="33"/>
    </row>
    <row r="481" spans="2:9" x14ac:dyDescent="0.25">
      <c r="B481" s="38"/>
      <c r="C481" s="42"/>
      <c r="D481" s="17"/>
      <c r="E481" s="17"/>
      <c r="F481" s="41"/>
      <c r="G481" s="21"/>
      <c r="H481" s="39"/>
      <c r="I481" s="40"/>
    </row>
    <row r="482" spans="2:9" x14ac:dyDescent="0.25">
      <c r="B482" s="38"/>
      <c r="C482" s="42"/>
      <c r="D482" s="17"/>
      <c r="E482" s="17"/>
      <c r="F482" s="41"/>
      <c r="G482" s="21"/>
      <c r="H482" s="39"/>
      <c r="I482" s="40"/>
    </row>
    <row r="483" spans="2:9" x14ac:dyDescent="0.25">
      <c r="B483" s="52" t="s">
        <v>2</v>
      </c>
      <c r="C483" s="53" t="s">
        <v>3</v>
      </c>
      <c r="D483" s="53" t="s">
        <v>2</v>
      </c>
      <c r="E483" s="53" t="s">
        <v>13</v>
      </c>
      <c r="F483" s="54" t="s">
        <v>4</v>
      </c>
      <c r="G483" s="53" t="s">
        <v>4</v>
      </c>
      <c r="H483" s="53" t="s">
        <v>5</v>
      </c>
      <c r="I483" s="55" t="s">
        <v>5</v>
      </c>
    </row>
    <row r="484" spans="2:9" x14ac:dyDescent="0.25">
      <c r="B484" s="52" t="s">
        <v>6</v>
      </c>
      <c r="C484" s="56"/>
      <c r="D484" s="53" t="s">
        <v>7</v>
      </c>
      <c r="E484" s="53" t="s">
        <v>14</v>
      </c>
      <c r="F484" s="54" t="s">
        <v>6</v>
      </c>
      <c r="G484" s="53" t="s">
        <v>8</v>
      </c>
      <c r="H484" s="53" t="s">
        <v>10</v>
      </c>
      <c r="I484" s="55" t="s">
        <v>15</v>
      </c>
    </row>
    <row r="485" spans="2:9" x14ac:dyDescent="0.25">
      <c r="B485" s="52"/>
      <c r="C485" s="53" t="s">
        <v>22</v>
      </c>
      <c r="D485" s="53"/>
      <c r="E485" s="53"/>
      <c r="F485" s="54"/>
      <c r="G485" s="53"/>
      <c r="H485" s="53"/>
      <c r="I485" s="55"/>
    </row>
    <row r="486" spans="2:9" x14ac:dyDescent="0.25">
      <c r="B486" s="52"/>
      <c r="C486" s="53"/>
      <c r="D486" s="53"/>
      <c r="E486" s="53"/>
      <c r="F486" s="54"/>
      <c r="G486" s="53"/>
      <c r="H486" s="53"/>
      <c r="I486" s="55"/>
    </row>
    <row r="487" spans="2:9" x14ac:dyDescent="0.25">
      <c r="B487" s="10">
        <v>41995</v>
      </c>
      <c r="C487" s="13" t="s">
        <v>43</v>
      </c>
      <c r="D487" s="16">
        <v>5.43</v>
      </c>
      <c r="E487" s="16">
        <v>3.27</v>
      </c>
      <c r="F487" s="12">
        <v>42006</v>
      </c>
      <c r="G487" s="19">
        <v>4.96</v>
      </c>
      <c r="H487" s="18">
        <f>(G487/D487-1)</f>
        <v>-8.6556169429097607E-2</v>
      </c>
      <c r="I487" s="66">
        <f>(G487-D487)/(D487-E487)</f>
        <v>-0.2175925925925925</v>
      </c>
    </row>
    <row r="488" spans="2:9" x14ac:dyDescent="0.25">
      <c r="B488" s="10">
        <v>41982</v>
      </c>
      <c r="C488" s="13" t="s">
        <v>40</v>
      </c>
      <c r="D488" s="16">
        <v>1.68</v>
      </c>
      <c r="E488" s="16">
        <v>1.03</v>
      </c>
      <c r="F488" s="12">
        <v>42006</v>
      </c>
      <c r="G488" s="25">
        <v>2.57</v>
      </c>
      <c r="H488" s="18">
        <f>(G488/D488-1)</f>
        <v>0.52976190476190466</v>
      </c>
      <c r="I488" s="66">
        <f>(G488-D488)/(D488-E488)</f>
        <v>1.3692307692307693</v>
      </c>
    </row>
    <row r="489" spans="2:9" x14ac:dyDescent="0.25">
      <c r="B489" s="10">
        <v>41992</v>
      </c>
      <c r="C489" s="13" t="s">
        <v>42</v>
      </c>
      <c r="D489" s="16">
        <v>0.89</v>
      </c>
      <c r="E489" s="16">
        <v>0.56999999999999995</v>
      </c>
      <c r="F489" s="12">
        <v>42006</v>
      </c>
      <c r="G489" s="25">
        <v>0.89</v>
      </c>
      <c r="H489" s="18">
        <f>(G489/D489-1)</f>
        <v>0</v>
      </c>
      <c r="I489" s="66">
        <f>(G489-D489)/(D489-E489)</f>
        <v>0</v>
      </c>
    </row>
    <row r="490" spans="2:9" x14ac:dyDescent="0.25">
      <c r="B490" s="10">
        <v>41991</v>
      </c>
      <c r="C490" s="13" t="s">
        <v>41</v>
      </c>
      <c r="D490" s="16">
        <v>3.42</v>
      </c>
      <c r="E490" s="16">
        <v>2.14</v>
      </c>
      <c r="F490" s="12">
        <v>42006</v>
      </c>
      <c r="G490" s="25">
        <v>2.14</v>
      </c>
      <c r="H490" s="18">
        <f>(G490/D490-1)</f>
        <v>-0.3742690058479532</v>
      </c>
      <c r="I490" s="66">
        <f>(G490-D490)/(D490-E490)</f>
        <v>-1</v>
      </c>
    </row>
    <row r="491" spans="2:9" x14ac:dyDescent="0.25">
      <c r="B491" s="10">
        <v>42009</v>
      </c>
      <c r="C491" s="13" t="s">
        <v>47</v>
      </c>
      <c r="D491" s="16">
        <v>7.47</v>
      </c>
      <c r="E491" s="16">
        <v>3.97</v>
      </c>
      <c r="F491" s="12">
        <v>42019</v>
      </c>
      <c r="G491" s="19">
        <v>9.1300000000000008</v>
      </c>
      <c r="H491" s="18">
        <f t="shared" ref="H491:H496" si="65">(G491/D491-1)</f>
        <v>0.22222222222222232</v>
      </c>
      <c r="I491" s="66">
        <f>(G491-D491)/(D491-E491)/2</f>
        <v>0.23714285714285732</v>
      </c>
    </row>
    <row r="492" spans="2:9" x14ac:dyDescent="0.25">
      <c r="B492" s="10">
        <v>42013</v>
      </c>
      <c r="C492" s="13" t="s">
        <v>57</v>
      </c>
      <c r="D492" s="16">
        <v>7.78</v>
      </c>
      <c r="E492" s="16">
        <v>3.76</v>
      </c>
      <c r="F492" s="12">
        <v>42019</v>
      </c>
      <c r="G492" s="19">
        <v>7.57</v>
      </c>
      <c r="H492" s="18">
        <f t="shared" si="65"/>
        <v>-2.6992287917737778E-2</v>
      </c>
      <c r="I492" s="66">
        <f>(G492-D492)/(D492-E492)/2</f>
        <v>-2.6119402985074619E-2</v>
      </c>
    </row>
    <row r="493" spans="2:9" x14ac:dyDescent="0.25">
      <c r="B493" s="10" t="s">
        <v>60</v>
      </c>
      <c r="C493" s="13" t="s">
        <v>62</v>
      </c>
      <c r="D493" s="16">
        <v>2.75</v>
      </c>
      <c r="E493" s="16">
        <v>1.54</v>
      </c>
      <c r="F493" s="12">
        <v>42031</v>
      </c>
      <c r="G493" s="19">
        <v>3.89</v>
      </c>
      <c r="H493" s="18">
        <f t="shared" si="65"/>
        <v>0.41454545454545455</v>
      </c>
      <c r="I493" s="66">
        <f t="shared" ref="I493:I499" si="66">(G493-D493)/(D493-E493)</f>
        <v>0.94214876033057859</v>
      </c>
    </row>
    <row r="494" spans="2:9" x14ac:dyDescent="0.25">
      <c r="B494" s="10">
        <v>42031</v>
      </c>
      <c r="C494" s="13" t="s">
        <v>94</v>
      </c>
      <c r="D494" s="16">
        <v>1.53</v>
      </c>
      <c r="E494" s="16">
        <v>0.91</v>
      </c>
      <c r="F494" s="12">
        <v>42037</v>
      </c>
      <c r="G494" s="25">
        <v>0.91</v>
      </c>
      <c r="H494" s="18">
        <f t="shared" si="65"/>
        <v>-0.40522875816993464</v>
      </c>
      <c r="I494" s="66">
        <f t="shared" si="66"/>
        <v>-1</v>
      </c>
    </row>
    <row r="495" spans="2:9" x14ac:dyDescent="0.25">
      <c r="B495" s="10" t="s">
        <v>61</v>
      </c>
      <c r="C495" s="13" t="s">
        <v>55</v>
      </c>
      <c r="D495" s="16">
        <v>1.17</v>
      </c>
      <c r="E495" s="16">
        <v>0.37</v>
      </c>
      <c r="F495" s="12">
        <v>42037</v>
      </c>
      <c r="G495" s="19">
        <v>2.91</v>
      </c>
      <c r="H495" s="18">
        <f t="shared" si="65"/>
        <v>1.4871794871794877</v>
      </c>
      <c r="I495" s="66">
        <f t="shared" si="66"/>
        <v>2.1750000000000003</v>
      </c>
    </row>
    <row r="496" spans="2:9" x14ac:dyDescent="0.25">
      <c r="B496" s="10">
        <v>42020</v>
      </c>
      <c r="C496" s="13" t="s">
        <v>78</v>
      </c>
      <c r="D496" s="16">
        <v>6.95</v>
      </c>
      <c r="E496" s="16">
        <v>3.49</v>
      </c>
      <c r="F496" s="12">
        <v>42037</v>
      </c>
      <c r="G496" s="19">
        <v>14.94</v>
      </c>
      <c r="H496" s="18">
        <f t="shared" si="65"/>
        <v>1.1496402877697842</v>
      </c>
      <c r="I496" s="66">
        <f t="shared" si="66"/>
        <v>2.3092485549132946</v>
      </c>
    </row>
    <row r="497" spans="2:9" x14ac:dyDescent="0.25">
      <c r="B497" s="10">
        <v>42024</v>
      </c>
      <c r="C497" s="13" t="s">
        <v>82</v>
      </c>
      <c r="D497" s="16">
        <v>8.52</v>
      </c>
      <c r="E497" s="16">
        <v>3.79</v>
      </c>
      <c r="F497" s="12">
        <v>42038</v>
      </c>
      <c r="G497" s="19">
        <v>6.99</v>
      </c>
      <c r="H497" s="18">
        <f t="shared" ref="H497:H531" si="67">(G497/D497-1)</f>
        <v>-0.17957746478873238</v>
      </c>
      <c r="I497" s="66">
        <f t="shared" si="66"/>
        <v>-0.32346723044397452</v>
      </c>
    </row>
    <row r="498" spans="2:9" x14ac:dyDescent="0.25">
      <c r="B498" s="10">
        <v>42033</v>
      </c>
      <c r="C498" s="13" t="s">
        <v>104</v>
      </c>
      <c r="D498" s="16">
        <v>1.81</v>
      </c>
      <c r="E498" s="16">
        <v>0.94</v>
      </c>
      <c r="F498" s="12">
        <v>42040</v>
      </c>
      <c r="G498" s="19">
        <v>1.55</v>
      </c>
      <c r="H498" s="18">
        <f t="shared" si="67"/>
        <v>-0.14364640883977897</v>
      </c>
      <c r="I498" s="66">
        <f t="shared" si="66"/>
        <v>-0.29885057471264365</v>
      </c>
    </row>
    <row r="499" spans="2:9" x14ac:dyDescent="0.25">
      <c r="B499" s="10">
        <v>42053</v>
      </c>
      <c r="C499" s="13" t="s">
        <v>140</v>
      </c>
      <c r="D499" s="16">
        <v>4.8899999999999997</v>
      </c>
      <c r="E499" s="16">
        <v>2.35</v>
      </c>
      <c r="F499" s="12">
        <v>42061</v>
      </c>
      <c r="G499" s="19">
        <v>3.77</v>
      </c>
      <c r="H499" s="18">
        <f t="shared" si="67"/>
        <v>-0.22903885480572594</v>
      </c>
      <c r="I499" s="66">
        <f t="shared" si="66"/>
        <v>-0.44094488188976372</v>
      </c>
    </row>
    <row r="500" spans="2:9" x14ac:dyDescent="0.25">
      <c r="B500" s="10">
        <v>42044</v>
      </c>
      <c r="C500" s="13" t="s">
        <v>124</v>
      </c>
      <c r="D500" s="16">
        <v>1.59</v>
      </c>
      <c r="E500" s="16">
        <v>1.0900000000000001</v>
      </c>
      <c r="F500" s="12">
        <v>42066</v>
      </c>
      <c r="G500" s="19">
        <v>1.85</v>
      </c>
      <c r="H500" s="18">
        <f t="shared" si="67"/>
        <v>0.16352201257861632</v>
      </c>
      <c r="I500" s="66">
        <f t="shared" ref="I500:I510" si="68">(G500-D500)/(D500-E500)</f>
        <v>0.52</v>
      </c>
    </row>
    <row r="501" spans="2:9" x14ac:dyDescent="0.25">
      <c r="B501" s="10">
        <v>42040</v>
      </c>
      <c r="C501" s="13" t="s">
        <v>123</v>
      </c>
      <c r="D501" s="16">
        <v>0.86</v>
      </c>
      <c r="E501" s="16">
        <v>0.36</v>
      </c>
      <c r="F501" s="12">
        <v>42067</v>
      </c>
      <c r="G501" s="19">
        <v>1.39</v>
      </c>
      <c r="H501" s="18">
        <f t="shared" si="67"/>
        <v>0.61627906976744184</v>
      </c>
      <c r="I501" s="66">
        <f t="shared" si="68"/>
        <v>1.0599999999999998</v>
      </c>
    </row>
    <row r="502" spans="2:9" x14ac:dyDescent="0.25">
      <c r="B502" s="10">
        <v>42052</v>
      </c>
      <c r="C502" s="13" t="s">
        <v>136</v>
      </c>
      <c r="D502" s="16">
        <v>6.12</v>
      </c>
      <c r="E502" s="16">
        <v>3.39</v>
      </c>
      <c r="F502" s="12">
        <v>42067</v>
      </c>
      <c r="G502" s="19">
        <v>12</v>
      </c>
      <c r="H502" s="18">
        <f t="shared" si="67"/>
        <v>0.96078431372549011</v>
      </c>
      <c r="I502" s="66">
        <f t="shared" si="68"/>
        <v>2.1538461538461537</v>
      </c>
    </row>
    <row r="503" spans="2:9" x14ac:dyDescent="0.25">
      <c r="B503" s="10">
        <v>42045</v>
      </c>
      <c r="C503" s="13" t="s">
        <v>126</v>
      </c>
      <c r="D503" s="16">
        <v>1.22</v>
      </c>
      <c r="E503" s="16">
        <v>0.64</v>
      </c>
      <c r="F503" s="12">
        <v>42072</v>
      </c>
      <c r="G503" s="19">
        <v>2.65</v>
      </c>
      <c r="H503" s="18">
        <f t="shared" si="67"/>
        <v>1.1721311475409837</v>
      </c>
      <c r="I503" s="66">
        <f t="shared" si="68"/>
        <v>2.4655172413793105</v>
      </c>
    </row>
    <row r="504" spans="2:9" x14ac:dyDescent="0.25">
      <c r="B504" s="10">
        <v>42059</v>
      </c>
      <c r="C504" s="13" t="s">
        <v>147</v>
      </c>
      <c r="D504" s="16">
        <v>4</v>
      </c>
      <c r="E504" s="16">
        <v>1.84</v>
      </c>
      <c r="F504" s="12">
        <v>42069</v>
      </c>
      <c r="G504" s="19">
        <v>3.85</v>
      </c>
      <c r="H504" s="18">
        <f t="shared" si="67"/>
        <v>-3.7499999999999978E-2</v>
      </c>
      <c r="I504" s="66">
        <f t="shared" si="68"/>
        <v>-6.9444444444444392E-2</v>
      </c>
    </row>
    <row r="505" spans="2:9" x14ac:dyDescent="0.25">
      <c r="B505" s="10">
        <v>42061</v>
      </c>
      <c r="C505" s="13" t="s">
        <v>151</v>
      </c>
      <c r="D505" s="16">
        <v>0.82</v>
      </c>
      <c r="E505" s="16">
        <v>0.32</v>
      </c>
      <c r="F505" s="12">
        <v>42072</v>
      </c>
      <c r="G505" s="19">
        <v>0.88</v>
      </c>
      <c r="H505" s="18">
        <f t="shared" si="67"/>
        <v>7.3170731707317138E-2</v>
      </c>
      <c r="I505" s="66">
        <f t="shared" si="68"/>
        <v>0.12000000000000012</v>
      </c>
    </row>
    <row r="506" spans="2:9" x14ac:dyDescent="0.25">
      <c r="B506" s="10">
        <v>42067</v>
      </c>
      <c r="C506" s="13" t="s">
        <v>157</v>
      </c>
      <c r="D506" s="16">
        <v>3.65</v>
      </c>
      <c r="E506" s="16">
        <v>2.11</v>
      </c>
      <c r="F506" s="12">
        <v>42072</v>
      </c>
      <c r="G506" s="19">
        <v>2.96</v>
      </c>
      <c r="H506" s="18">
        <f t="shared" si="67"/>
        <v>-0.18904109589041096</v>
      </c>
      <c r="I506" s="66">
        <f t="shared" si="68"/>
        <v>-0.44805194805194803</v>
      </c>
    </row>
    <row r="507" spans="2:9" x14ac:dyDescent="0.25">
      <c r="B507" s="10">
        <v>42068</v>
      </c>
      <c r="C507" s="13" t="s">
        <v>162</v>
      </c>
      <c r="D507" s="16">
        <v>1.8</v>
      </c>
      <c r="E507" s="16">
        <v>1.1000000000000001</v>
      </c>
      <c r="F507" s="12">
        <v>42073</v>
      </c>
      <c r="G507" s="19">
        <v>1.57</v>
      </c>
      <c r="H507" s="18">
        <f t="shared" si="67"/>
        <v>-0.12777777777777777</v>
      </c>
      <c r="I507" s="66">
        <f t="shared" si="68"/>
        <v>-0.32857142857142857</v>
      </c>
    </row>
    <row r="508" spans="2:9" x14ac:dyDescent="0.25">
      <c r="B508" s="10">
        <v>42073</v>
      </c>
      <c r="C508" s="13" t="s">
        <v>175</v>
      </c>
      <c r="D508" s="16">
        <v>6.08</v>
      </c>
      <c r="E508" s="16">
        <v>2.82</v>
      </c>
      <c r="F508" s="12">
        <v>42074</v>
      </c>
      <c r="G508" s="19">
        <v>9.07</v>
      </c>
      <c r="H508" s="18">
        <f t="shared" si="67"/>
        <v>0.49177631578947367</v>
      </c>
      <c r="I508" s="66">
        <f t="shared" si="68"/>
        <v>0.91717791411042948</v>
      </c>
    </row>
    <row r="509" spans="2:9" x14ac:dyDescent="0.25">
      <c r="B509" s="10">
        <v>42076</v>
      </c>
      <c r="C509" s="13" t="s">
        <v>184</v>
      </c>
      <c r="D509" s="16">
        <v>0.76</v>
      </c>
      <c r="E509" s="16">
        <v>0.26</v>
      </c>
      <c r="F509" s="12">
        <v>42083</v>
      </c>
      <c r="G509" s="19">
        <v>1.05</v>
      </c>
      <c r="H509" s="18">
        <f t="shared" si="67"/>
        <v>0.38157894736842102</v>
      </c>
      <c r="I509" s="66">
        <f t="shared" si="68"/>
        <v>0.58000000000000007</v>
      </c>
    </row>
    <row r="510" spans="2:9" x14ac:dyDescent="0.25">
      <c r="B510" s="10">
        <v>42081</v>
      </c>
      <c r="C510" s="13" t="s">
        <v>195</v>
      </c>
      <c r="D510" s="16">
        <v>4.34</v>
      </c>
      <c r="E510" s="16">
        <v>1.93</v>
      </c>
      <c r="F510" s="12">
        <v>42083</v>
      </c>
      <c r="G510" s="19">
        <v>5.0599999999999996</v>
      </c>
      <c r="H510" s="18">
        <f t="shared" si="67"/>
        <v>0.16589861751152069</v>
      </c>
      <c r="I510" s="66">
        <f t="shared" si="68"/>
        <v>0.29875518672199158</v>
      </c>
    </row>
    <row r="511" spans="2:9" x14ac:dyDescent="0.25">
      <c r="B511" s="10">
        <v>42080</v>
      </c>
      <c r="C511" s="13" t="s">
        <v>192</v>
      </c>
      <c r="D511" s="16">
        <v>0.34</v>
      </c>
      <c r="E511" s="16">
        <v>0.22</v>
      </c>
      <c r="F511" s="12">
        <v>42088</v>
      </c>
      <c r="G511" s="19">
        <v>0.3</v>
      </c>
      <c r="H511" s="18">
        <f t="shared" si="67"/>
        <v>-0.11764705882352955</v>
      </c>
      <c r="I511" s="66">
        <f>(G511-D511)/(D511-E511)/3</f>
        <v>-0.1111111111111112</v>
      </c>
    </row>
    <row r="512" spans="2:9" x14ac:dyDescent="0.25">
      <c r="B512" s="10">
        <v>42080</v>
      </c>
      <c r="C512" s="13" t="s">
        <v>190</v>
      </c>
      <c r="D512" s="16">
        <v>4.63</v>
      </c>
      <c r="E512" s="16">
        <v>2.4900000000000002</v>
      </c>
      <c r="F512" s="12">
        <v>42088</v>
      </c>
      <c r="G512" s="19">
        <v>5.53</v>
      </c>
      <c r="H512" s="18">
        <f t="shared" si="67"/>
        <v>0.19438444924406051</v>
      </c>
      <c r="I512" s="66">
        <f>(G512-D512)/(D512-E512)/3</f>
        <v>0.14018691588785054</v>
      </c>
    </row>
    <row r="513" spans="2:9" x14ac:dyDescent="0.25">
      <c r="B513" s="10">
        <v>42080</v>
      </c>
      <c r="C513" s="13" t="s">
        <v>191</v>
      </c>
      <c r="D513" s="16">
        <v>1.96</v>
      </c>
      <c r="E513" s="16">
        <v>1.06</v>
      </c>
      <c r="F513" s="12">
        <v>42088</v>
      </c>
      <c r="G513" s="19">
        <v>1.82</v>
      </c>
      <c r="H513" s="18">
        <f t="shared" si="67"/>
        <v>-7.1428571428571397E-2</v>
      </c>
      <c r="I513" s="66">
        <f>(G513-D513)/(D513-E513)/3</f>
        <v>-5.1851851851851823E-2</v>
      </c>
    </row>
    <row r="514" spans="2:9" x14ac:dyDescent="0.25">
      <c r="B514" s="10">
        <v>42055</v>
      </c>
      <c r="C514" s="13" t="s">
        <v>202</v>
      </c>
      <c r="D514" s="16">
        <v>6.41</v>
      </c>
      <c r="E514" s="16">
        <v>2.66</v>
      </c>
      <c r="F514" s="12">
        <v>42089</v>
      </c>
      <c r="G514" s="19">
        <v>5.36</v>
      </c>
      <c r="H514" s="18">
        <f t="shared" si="67"/>
        <v>-0.1638065522620904</v>
      </c>
      <c r="I514" s="66">
        <f t="shared" ref="I514:I544" si="69">(G514-D514)/(D514-E514)</f>
        <v>-0.27999999999999997</v>
      </c>
    </row>
    <row r="515" spans="2:9" x14ac:dyDescent="0.25">
      <c r="B515" s="10">
        <v>42075</v>
      </c>
      <c r="C515" s="13" t="s">
        <v>182</v>
      </c>
      <c r="D515" s="16">
        <v>3.44</v>
      </c>
      <c r="E515" s="16">
        <v>1.44</v>
      </c>
      <c r="F515" s="12">
        <v>42090</v>
      </c>
      <c r="G515" s="19">
        <v>3.25</v>
      </c>
      <c r="H515" s="18">
        <f t="shared" si="67"/>
        <v>-5.5232558139534871E-2</v>
      </c>
      <c r="I515" s="66">
        <f t="shared" si="69"/>
        <v>-9.4999999999999973E-2</v>
      </c>
    </row>
    <row r="516" spans="2:9" x14ac:dyDescent="0.25">
      <c r="B516" s="10">
        <v>42089</v>
      </c>
      <c r="C516" s="13" t="s">
        <v>207</v>
      </c>
      <c r="D516" s="16">
        <v>6.87</v>
      </c>
      <c r="E516" s="16">
        <v>3.14</v>
      </c>
      <c r="F516" s="12">
        <v>42095</v>
      </c>
      <c r="G516" s="19">
        <v>10.33</v>
      </c>
      <c r="H516" s="18">
        <f t="shared" si="67"/>
        <v>0.50363901018922852</v>
      </c>
      <c r="I516" s="66">
        <f t="shared" si="69"/>
        <v>0.92761394101876671</v>
      </c>
    </row>
    <row r="517" spans="2:9" x14ac:dyDescent="0.25">
      <c r="B517" s="10">
        <v>42093</v>
      </c>
      <c r="C517" s="13" t="s">
        <v>211</v>
      </c>
      <c r="D517" s="16">
        <v>1.1499999999999999</v>
      </c>
      <c r="E517" s="16">
        <v>0.62</v>
      </c>
      <c r="F517" s="12">
        <v>42095</v>
      </c>
      <c r="G517" s="19">
        <v>1.27</v>
      </c>
      <c r="H517" s="18">
        <f t="shared" si="67"/>
        <v>0.10434782608695659</v>
      </c>
      <c r="I517" s="66">
        <f t="shared" si="69"/>
        <v>0.22641509433962287</v>
      </c>
    </row>
    <row r="518" spans="2:9" x14ac:dyDescent="0.25">
      <c r="B518" s="10">
        <v>42093</v>
      </c>
      <c r="C518" s="13" t="s">
        <v>214</v>
      </c>
      <c r="D518" s="16">
        <v>1.39</v>
      </c>
      <c r="E518" s="16">
        <v>0.65</v>
      </c>
      <c r="F518" s="12">
        <v>42095</v>
      </c>
      <c r="G518" s="19">
        <v>1.1499999999999999</v>
      </c>
      <c r="H518" s="18">
        <f t="shared" si="67"/>
        <v>-0.17266187050359716</v>
      </c>
      <c r="I518" s="66">
        <f t="shared" si="69"/>
        <v>-0.32432432432432434</v>
      </c>
    </row>
    <row r="519" spans="2:9" x14ac:dyDescent="0.25">
      <c r="B519" s="10">
        <v>42089</v>
      </c>
      <c r="C519" s="13" t="s">
        <v>208</v>
      </c>
      <c r="D519" s="16">
        <v>6.23</v>
      </c>
      <c r="E519" s="16">
        <v>3.24</v>
      </c>
      <c r="F519" s="12">
        <v>42096</v>
      </c>
      <c r="G519" s="19">
        <v>4.5999999999999996</v>
      </c>
      <c r="H519" s="18">
        <f t="shared" si="67"/>
        <v>-0.26163723916532911</v>
      </c>
      <c r="I519" s="66">
        <f t="shared" si="69"/>
        <v>-0.54515050167224099</v>
      </c>
    </row>
    <row r="520" spans="2:9" x14ac:dyDescent="0.25">
      <c r="B520" s="10">
        <v>42095</v>
      </c>
      <c r="C520" s="13" t="s">
        <v>218</v>
      </c>
      <c r="D520" s="16">
        <v>2.6</v>
      </c>
      <c r="E520" s="16">
        <v>1.39</v>
      </c>
      <c r="F520" s="12">
        <v>42101</v>
      </c>
      <c r="G520" s="19">
        <v>2.17</v>
      </c>
      <c r="H520" s="18">
        <f t="shared" si="67"/>
        <v>-0.16538461538461546</v>
      </c>
      <c r="I520" s="66">
        <f t="shared" si="69"/>
        <v>-0.35537190082644637</v>
      </c>
    </row>
    <row r="521" spans="2:9" x14ac:dyDescent="0.25">
      <c r="B521" s="10">
        <v>42102</v>
      </c>
      <c r="C521" s="13" t="s">
        <v>221</v>
      </c>
      <c r="D521" s="16">
        <v>3.73</v>
      </c>
      <c r="E521" s="16">
        <v>1.78</v>
      </c>
      <c r="F521" s="12">
        <v>42104</v>
      </c>
      <c r="G521" s="19">
        <v>2.57</v>
      </c>
      <c r="H521" s="18">
        <f t="shared" si="67"/>
        <v>-0.31099195710455763</v>
      </c>
      <c r="I521" s="66">
        <f t="shared" si="69"/>
        <v>-0.59487179487179498</v>
      </c>
    </row>
    <row r="522" spans="2:9" x14ac:dyDescent="0.25">
      <c r="B522" s="10">
        <v>42096</v>
      </c>
      <c r="C522" s="13" t="s">
        <v>219</v>
      </c>
      <c r="D522" s="16">
        <v>6.82</v>
      </c>
      <c r="E522" s="16">
        <v>3.37</v>
      </c>
      <c r="F522" s="12">
        <v>42107</v>
      </c>
      <c r="G522" s="19">
        <v>5.86</v>
      </c>
      <c r="H522" s="18">
        <f t="shared" si="67"/>
        <v>-0.14076246334310849</v>
      </c>
      <c r="I522" s="66">
        <f t="shared" si="69"/>
        <v>-0.27826086956521734</v>
      </c>
    </row>
    <row r="523" spans="2:9" x14ac:dyDescent="0.25">
      <c r="B523" s="10">
        <v>42088</v>
      </c>
      <c r="C523" s="13" t="s">
        <v>206</v>
      </c>
      <c r="D523" s="16">
        <v>4.29</v>
      </c>
      <c r="E523" s="16">
        <v>2.4700000000000002</v>
      </c>
      <c r="F523" s="12">
        <v>42098</v>
      </c>
      <c r="G523" s="19">
        <v>3.55</v>
      </c>
      <c r="H523" s="18">
        <f t="shared" si="67"/>
        <v>-0.17249417249417254</v>
      </c>
      <c r="I523" s="66">
        <f t="shared" si="69"/>
        <v>-0.40659340659340676</v>
      </c>
    </row>
    <row r="524" spans="2:9" x14ac:dyDescent="0.25">
      <c r="B524" s="10" t="s">
        <v>228</v>
      </c>
      <c r="C524" s="13" t="s">
        <v>211</v>
      </c>
      <c r="D524" s="16">
        <v>1.68</v>
      </c>
      <c r="E524" s="16">
        <v>0.64</v>
      </c>
      <c r="F524" s="12">
        <v>42109</v>
      </c>
      <c r="G524" s="19">
        <v>1.94</v>
      </c>
      <c r="H524" s="18">
        <f t="shared" si="67"/>
        <v>0.15476190476190488</v>
      </c>
      <c r="I524" s="66">
        <f t="shared" si="69"/>
        <v>0.25</v>
      </c>
    </row>
    <row r="525" spans="2:9" x14ac:dyDescent="0.25">
      <c r="B525" s="10" t="s">
        <v>228</v>
      </c>
      <c r="C525" s="13" t="s">
        <v>229</v>
      </c>
      <c r="D525" s="16">
        <v>2.84</v>
      </c>
      <c r="E525" s="16">
        <v>1.27</v>
      </c>
      <c r="F525" s="12">
        <v>42109</v>
      </c>
      <c r="G525" s="19">
        <v>2.95</v>
      </c>
      <c r="H525" s="18">
        <f t="shared" si="67"/>
        <v>3.8732394366197243E-2</v>
      </c>
      <c r="I525" s="66">
        <f t="shared" si="69"/>
        <v>7.006369426751613E-2</v>
      </c>
    </row>
    <row r="526" spans="2:9" x14ac:dyDescent="0.25">
      <c r="B526" s="10">
        <v>42114</v>
      </c>
      <c r="C526" s="13" t="s">
        <v>211</v>
      </c>
      <c r="D526" s="16">
        <v>1.41</v>
      </c>
      <c r="E526" s="16">
        <v>0.64</v>
      </c>
      <c r="F526" s="12">
        <v>42115</v>
      </c>
      <c r="G526" s="19">
        <v>1.72</v>
      </c>
      <c r="H526" s="18">
        <f t="shared" si="67"/>
        <v>0.21985815602836878</v>
      </c>
      <c r="I526" s="66">
        <f t="shared" si="69"/>
        <v>0.40259740259740273</v>
      </c>
    </row>
    <row r="527" spans="2:9" x14ac:dyDescent="0.25">
      <c r="B527" s="10">
        <v>42110</v>
      </c>
      <c r="C527" s="13" t="s">
        <v>242</v>
      </c>
      <c r="D527" s="16">
        <v>4.99</v>
      </c>
      <c r="E527" s="16">
        <v>2.63</v>
      </c>
      <c r="F527" s="12">
        <v>42118</v>
      </c>
      <c r="G527" s="105">
        <v>2.63</v>
      </c>
      <c r="H527" s="18">
        <f t="shared" si="67"/>
        <v>-0.47294589178356716</v>
      </c>
      <c r="I527" s="66">
        <f t="shared" si="69"/>
        <v>-1</v>
      </c>
    </row>
    <row r="528" spans="2:9" x14ac:dyDescent="0.25">
      <c r="B528" s="10">
        <v>42117</v>
      </c>
      <c r="C528" s="13" t="s">
        <v>255</v>
      </c>
      <c r="D528" s="16">
        <v>1.91</v>
      </c>
      <c r="E528" s="16">
        <v>0.85</v>
      </c>
      <c r="F528" s="12">
        <v>42121</v>
      </c>
      <c r="G528" s="19">
        <v>2.82</v>
      </c>
      <c r="H528" s="18">
        <f t="shared" si="67"/>
        <v>0.47643979057591612</v>
      </c>
      <c r="I528" s="66">
        <f t="shared" si="69"/>
        <v>0.85849056603773577</v>
      </c>
    </row>
    <row r="529" spans="2:9" x14ac:dyDescent="0.25">
      <c r="B529" s="10">
        <v>42107</v>
      </c>
      <c r="C529" s="13" t="s">
        <v>234</v>
      </c>
      <c r="D529" s="16">
        <v>4.78</v>
      </c>
      <c r="E529" s="16">
        <v>1.44</v>
      </c>
      <c r="F529" s="12">
        <v>42123</v>
      </c>
      <c r="G529" s="19">
        <v>3.42</v>
      </c>
      <c r="H529" s="18">
        <f t="shared" si="67"/>
        <v>-0.28451882845188292</v>
      </c>
      <c r="I529" s="66">
        <f t="shared" si="69"/>
        <v>-0.40718562874251502</v>
      </c>
    </row>
    <row r="530" spans="2:9" x14ac:dyDescent="0.25">
      <c r="B530" s="10">
        <v>42109</v>
      </c>
      <c r="C530" s="13" t="s">
        <v>239</v>
      </c>
      <c r="D530" s="16">
        <v>5.67</v>
      </c>
      <c r="E530" s="16">
        <v>2.57</v>
      </c>
      <c r="F530" s="12">
        <v>42128</v>
      </c>
      <c r="G530" s="19">
        <v>9.44</v>
      </c>
      <c r="H530" s="18">
        <f t="shared" si="67"/>
        <v>0.66490299823633148</v>
      </c>
      <c r="I530" s="66">
        <f t="shared" si="69"/>
        <v>1.2161290322580642</v>
      </c>
    </row>
    <row r="531" spans="2:9" x14ac:dyDescent="0.25">
      <c r="B531" s="10">
        <v>42123</v>
      </c>
      <c r="C531" s="13" t="s">
        <v>264</v>
      </c>
      <c r="D531" s="16">
        <v>5.48</v>
      </c>
      <c r="E531" s="16">
        <v>2.4</v>
      </c>
      <c r="F531" s="12">
        <v>42128</v>
      </c>
      <c r="G531" s="19">
        <v>4.3499999999999996</v>
      </c>
      <c r="H531" s="18">
        <f t="shared" si="67"/>
        <v>-0.20620437956204396</v>
      </c>
      <c r="I531" s="66">
        <f t="shared" si="69"/>
        <v>-0.36688311688311709</v>
      </c>
    </row>
    <row r="532" spans="2:9" x14ac:dyDescent="0.25">
      <c r="B532" s="10">
        <v>42128</v>
      </c>
      <c r="C532" s="13" t="s">
        <v>276</v>
      </c>
      <c r="D532" s="16">
        <v>6.22</v>
      </c>
      <c r="E532" s="16">
        <v>3.07</v>
      </c>
      <c r="F532" s="12">
        <v>42130</v>
      </c>
      <c r="G532" s="19">
        <v>3.95</v>
      </c>
      <c r="H532" s="18">
        <f t="shared" ref="H532:H539" si="70">(G532/D532-1)</f>
        <v>-0.36495176848874589</v>
      </c>
      <c r="I532" s="66">
        <f t="shared" si="69"/>
        <v>-0.72063492063492052</v>
      </c>
    </row>
    <row r="533" spans="2:9" x14ac:dyDescent="0.25">
      <c r="B533" s="10">
        <v>42123</v>
      </c>
      <c r="C533" s="13" t="s">
        <v>268</v>
      </c>
      <c r="D533" s="16">
        <v>1.87</v>
      </c>
      <c r="E533" s="16">
        <v>0.93</v>
      </c>
      <c r="F533" s="12">
        <v>42130</v>
      </c>
      <c r="G533" s="19">
        <v>1.43</v>
      </c>
      <c r="H533" s="18">
        <f t="shared" si="70"/>
        <v>-0.23529411764705888</v>
      </c>
      <c r="I533" s="66">
        <f t="shared" si="69"/>
        <v>-0.4680851063829789</v>
      </c>
    </row>
    <row r="534" spans="2:9" x14ac:dyDescent="0.25">
      <c r="B534" s="10">
        <v>42124</v>
      </c>
      <c r="C534" s="13" t="s">
        <v>275</v>
      </c>
      <c r="D534" s="16">
        <v>5.43</v>
      </c>
      <c r="E534" s="16">
        <v>2.5099999999999998</v>
      </c>
      <c r="F534" s="12">
        <v>42131</v>
      </c>
      <c r="G534" s="19">
        <v>5.59</v>
      </c>
      <c r="H534" s="18">
        <f t="shared" si="70"/>
        <v>2.9465930018416131E-2</v>
      </c>
      <c r="I534" s="66">
        <f t="shared" si="69"/>
        <v>5.4794520547945258E-2</v>
      </c>
    </row>
    <row r="535" spans="2:9" x14ac:dyDescent="0.25">
      <c r="B535" s="10">
        <v>42128</v>
      </c>
      <c r="C535" s="13" t="s">
        <v>277</v>
      </c>
      <c r="D535" s="16">
        <v>8.32</v>
      </c>
      <c r="E535" s="16">
        <v>3.61</v>
      </c>
      <c r="F535" s="12">
        <v>42131</v>
      </c>
      <c r="G535" s="19">
        <v>9.16</v>
      </c>
      <c r="H535" s="18">
        <f t="shared" si="70"/>
        <v>0.10096153846153855</v>
      </c>
      <c r="I535" s="66">
        <f t="shared" si="69"/>
        <v>0.17834394904458592</v>
      </c>
    </row>
    <row r="536" spans="2:9" x14ac:dyDescent="0.25">
      <c r="B536" s="10">
        <v>42123</v>
      </c>
      <c r="C536" s="13" t="s">
        <v>267</v>
      </c>
      <c r="D536" s="16">
        <v>7.56</v>
      </c>
      <c r="E536" s="16">
        <v>3.81</v>
      </c>
      <c r="F536" s="12">
        <v>42131</v>
      </c>
      <c r="G536" s="19">
        <v>5.5</v>
      </c>
      <c r="H536" s="18">
        <f t="shared" si="70"/>
        <v>-0.27248677248677244</v>
      </c>
      <c r="I536" s="66">
        <f t="shared" si="69"/>
        <v>-0.54933333333333334</v>
      </c>
    </row>
    <row r="537" spans="2:9" x14ac:dyDescent="0.25">
      <c r="B537" s="10">
        <v>42124</v>
      </c>
      <c r="C537" s="13" t="s">
        <v>272</v>
      </c>
      <c r="D537" s="16">
        <v>2.96</v>
      </c>
      <c r="E537" s="16">
        <v>1.48</v>
      </c>
      <c r="F537" s="12">
        <v>42131</v>
      </c>
      <c r="G537" s="19">
        <v>2.16</v>
      </c>
      <c r="H537" s="18">
        <f t="shared" si="70"/>
        <v>-0.27027027027027017</v>
      </c>
      <c r="I537" s="66">
        <f t="shared" si="69"/>
        <v>-0.54054054054054046</v>
      </c>
    </row>
    <row r="538" spans="2:9" x14ac:dyDescent="0.25">
      <c r="B538" s="10">
        <v>42129</v>
      </c>
      <c r="C538" s="13" t="s">
        <v>278</v>
      </c>
      <c r="D538" s="16">
        <v>4.58</v>
      </c>
      <c r="E538" s="16">
        <v>1.97</v>
      </c>
      <c r="F538" s="12">
        <v>42138</v>
      </c>
      <c r="G538" s="19">
        <v>2.38</v>
      </c>
      <c r="H538" s="18">
        <f t="shared" si="70"/>
        <v>-0.48034934497816595</v>
      </c>
      <c r="I538" s="66">
        <f t="shared" si="69"/>
        <v>-0.84291187739463602</v>
      </c>
    </row>
    <row r="539" spans="2:9" x14ac:dyDescent="0.25">
      <c r="B539" s="10">
        <v>42132</v>
      </c>
      <c r="C539" s="13" t="s">
        <v>289</v>
      </c>
      <c r="D539" s="16">
        <v>5.31</v>
      </c>
      <c r="E539" s="16">
        <v>2.52</v>
      </c>
      <c r="F539" s="12">
        <v>42137</v>
      </c>
      <c r="G539" s="19">
        <v>4.1500000000000004</v>
      </c>
      <c r="H539" s="18">
        <f t="shared" si="70"/>
        <v>-0.21845574387947253</v>
      </c>
      <c r="I539" s="66">
        <f t="shared" si="69"/>
        <v>-0.41577060931899623</v>
      </c>
    </row>
    <row r="540" spans="2:9" x14ac:dyDescent="0.25">
      <c r="B540" s="10">
        <v>42131</v>
      </c>
      <c r="C540" s="13" t="s">
        <v>286</v>
      </c>
      <c r="D540" s="16">
        <v>2.97</v>
      </c>
      <c r="E540" s="16">
        <v>1.59</v>
      </c>
      <c r="F540" s="12">
        <v>42143</v>
      </c>
      <c r="G540" s="25">
        <v>2.61</v>
      </c>
      <c r="H540" s="18">
        <f>(G540/D540-1)</f>
        <v>-0.12121212121212133</v>
      </c>
      <c r="I540" s="66">
        <f t="shared" si="69"/>
        <v>-0.26086956521739152</v>
      </c>
    </row>
    <row r="541" spans="2:9" x14ac:dyDescent="0.25">
      <c r="B541" s="10">
        <v>42145</v>
      </c>
      <c r="C541" s="13" t="s">
        <v>309</v>
      </c>
      <c r="D541" s="16">
        <v>3.08</v>
      </c>
      <c r="E541" s="16">
        <v>0.79</v>
      </c>
      <c r="F541" s="12">
        <v>42150</v>
      </c>
      <c r="G541" s="19">
        <v>5.65</v>
      </c>
      <c r="H541" s="18">
        <f t="shared" ref="H541:H546" si="71">(G541/D541-1)</f>
        <v>0.8344155844155845</v>
      </c>
      <c r="I541" s="66">
        <f t="shared" si="69"/>
        <v>1.1222707423580787</v>
      </c>
    </row>
    <row r="542" spans="2:9" x14ac:dyDescent="0.25">
      <c r="B542" s="10">
        <v>42139</v>
      </c>
      <c r="C542" s="13" t="s">
        <v>299</v>
      </c>
      <c r="D542" s="16">
        <v>8.08</v>
      </c>
      <c r="E542" s="16">
        <v>3.63</v>
      </c>
      <c r="F542" s="12">
        <v>42150</v>
      </c>
      <c r="G542" s="19">
        <v>5.86</v>
      </c>
      <c r="H542" s="18">
        <f t="shared" si="71"/>
        <v>-0.27475247524752477</v>
      </c>
      <c r="I542" s="66">
        <f t="shared" si="69"/>
        <v>-0.49887640449438192</v>
      </c>
    </row>
    <row r="543" spans="2:9" x14ac:dyDescent="0.25">
      <c r="B543" s="10">
        <v>42132</v>
      </c>
      <c r="C543" s="13" t="s">
        <v>290</v>
      </c>
      <c r="D543" s="16">
        <v>2.3199999999999998</v>
      </c>
      <c r="E543" s="16">
        <v>1.65</v>
      </c>
      <c r="F543" s="12">
        <v>42150</v>
      </c>
      <c r="G543" s="19">
        <v>2.38</v>
      </c>
      <c r="H543" s="18">
        <f t="shared" si="71"/>
        <v>2.5862068965517349E-2</v>
      </c>
      <c r="I543" s="66">
        <f t="shared" si="69"/>
        <v>8.9552238805970241E-2</v>
      </c>
    </row>
    <row r="544" spans="2:9" x14ac:dyDescent="0.25">
      <c r="B544" s="10">
        <v>42136</v>
      </c>
      <c r="C544" s="13" t="s">
        <v>298</v>
      </c>
      <c r="D544" s="16">
        <v>0.32</v>
      </c>
      <c r="E544" s="16">
        <v>0.14000000000000001</v>
      </c>
      <c r="F544" s="12">
        <v>42150</v>
      </c>
      <c r="G544" s="19">
        <v>0.32</v>
      </c>
      <c r="H544" s="18">
        <f t="shared" si="71"/>
        <v>0</v>
      </c>
      <c r="I544" s="66">
        <f t="shared" si="69"/>
        <v>0</v>
      </c>
    </row>
    <row r="545" spans="2:9" x14ac:dyDescent="0.25">
      <c r="B545" s="10">
        <v>42137</v>
      </c>
      <c r="C545" s="13" t="s">
        <v>214</v>
      </c>
      <c r="D545" s="16">
        <v>1.69</v>
      </c>
      <c r="E545" s="16">
        <v>0.77</v>
      </c>
      <c r="F545" s="12">
        <v>42150</v>
      </c>
      <c r="G545" s="19">
        <v>2.23</v>
      </c>
      <c r="H545" s="18">
        <f t="shared" si="71"/>
        <v>0.31952662721893499</v>
      </c>
      <c r="I545" s="66">
        <f t="shared" ref="I545:I550" si="72">(G545-D545)/(D545-E545)</f>
        <v>0.58695652173913049</v>
      </c>
    </row>
    <row r="546" spans="2:9" x14ac:dyDescent="0.25">
      <c r="B546" s="10">
        <v>42135</v>
      </c>
      <c r="C546" s="13" t="s">
        <v>293</v>
      </c>
      <c r="D546" s="16">
        <v>1.41</v>
      </c>
      <c r="E546" s="16">
        <v>0.67</v>
      </c>
      <c r="F546" s="12">
        <v>42150</v>
      </c>
      <c r="G546" s="19">
        <v>1.61</v>
      </c>
      <c r="H546" s="18">
        <f t="shared" si="71"/>
        <v>0.14184397163120588</v>
      </c>
      <c r="I546" s="66">
        <f t="shared" si="72"/>
        <v>0.27027027027027056</v>
      </c>
    </row>
    <row r="547" spans="2:9" x14ac:dyDescent="0.25">
      <c r="B547" s="10">
        <v>42153</v>
      </c>
      <c r="C547" s="13" t="s">
        <v>327</v>
      </c>
      <c r="D547" s="16">
        <v>5.1100000000000003</v>
      </c>
      <c r="E547" s="16">
        <v>2.4900000000000002</v>
      </c>
      <c r="F547" s="12">
        <v>42158</v>
      </c>
      <c r="G547" s="19">
        <v>7.7</v>
      </c>
      <c r="H547" s="18">
        <f t="shared" ref="H547:H561" si="73">(G547/D547-1)</f>
        <v>0.50684931506849318</v>
      </c>
      <c r="I547" s="66">
        <f t="shared" si="72"/>
        <v>0.98854961832061061</v>
      </c>
    </row>
    <row r="548" spans="2:9" x14ac:dyDescent="0.25">
      <c r="B548" s="10">
        <v>42153</v>
      </c>
      <c r="C548" s="13" t="s">
        <v>325</v>
      </c>
      <c r="D548" s="16">
        <v>0.63</v>
      </c>
      <c r="E548" s="16">
        <v>0.32</v>
      </c>
      <c r="F548" s="12">
        <v>42159</v>
      </c>
      <c r="G548" s="19">
        <v>0.42</v>
      </c>
      <c r="H548" s="18">
        <f t="shared" si="73"/>
        <v>-0.33333333333333337</v>
      </c>
      <c r="I548" s="66">
        <f t="shared" si="72"/>
        <v>-0.67741935483870974</v>
      </c>
    </row>
    <row r="549" spans="2:9" x14ac:dyDescent="0.25">
      <c r="B549" s="10">
        <v>42157</v>
      </c>
      <c r="C549" s="13" t="s">
        <v>329</v>
      </c>
      <c r="D549" s="16">
        <v>4.47</v>
      </c>
      <c r="E549" s="16">
        <v>2.19</v>
      </c>
      <c r="F549" s="12">
        <v>42160</v>
      </c>
      <c r="G549" s="19">
        <v>5.09</v>
      </c>
      <c r="H549" s="18">
        <f t="shared" si="73"/>
        <v>0.13870246085011195</v>
      </c>
      <c r="I549" s="66">
        <f t="shared" si="72"/>
        <v>0.27192982456140358</v>
      </c>
    </row>
    <row r="550" spans="2:9" x14ac:dyDescent="0.25">
      <c r="B550" s="10" t="s">
        <v>332</v>
      </c>
      <c r="C550" s="13" t="s">
        <v>333</v>
      </c>
      <c r="D550" s="16">
        <v>1.86</v>
      </c>
      <c r="E550" s="16">
        <v>1</v>
      </c>
      <c r="F550" s="12">
        <v>42164</v>
      </c>
      <c r="G550" s="19">
        <v>1</v>
      </c>
      <c r="H550" s="18">
        <f t="shared" si="73"/>
        <v>-0.4623655913978495</v>
      </c>
      <c r="I550" s="66">
        <f t="shared" si="72"/>
        <v>-1</v>
      </c>
    </row>
    <row r="551" spans="2:9" x14ac:dyDescent="0.25">
      <c r="B551" s="10">
        <v>42163</v>
      </c>
      <c r="C551" s="13" t="s">
        <v>336</v>
      </c>
      <c r="D551" s="16">
        <v>5.12</v>
      </c>
      <c r="E551" s="16">
        <v>2.57</v>
      </c>
      <c r="F551" s="12">
        <v>42166</v>
      </c>
      <c r="G551" s="19">
        <v>5.98</v>
      </c>
      <c r="H551" s="18">
        <f t="shared" si="73"/>
        <v>0.16796875</v>
      </c>
      <c r="I551" s="66">
        <f t="shared" ref="I551:I559" si="74">(G551-D551)/(D551-E551)</f>
        <v>0.33725490196078439</v>
      </c>
    </row>
    <row r="552" spans="2:9" x14ac:dyDescent="0.25">
      <c r="B552" s="10">
        <v>42152</v>
      </c>
      <c r="C552" s="13" t="s">
        <v>321</v>
      </c>
      <c r="D552" s="16">
        <v>1.33</v>
      </c>
      <c r="E552" s="16">
        <v>0.65</v>
      </c>
      <c r="F552" s="12">
        <v>42171</v>
      </c>
      <c r="G552" s="25">
        <v>0.77</v>
      </c>
      <c r="H552" s="18">
        <f t="shared" si="73"/>
        <v>-0.42105263157894735</v>
      </c>
      <c r="I552" s="66">
        <f t="shared" si="74"/>
        <v>-0.82352941176470595</v>
      </c>
    </row>
    <row r="553" spans="2:9" x14ac:dyDescent="0.25">
      <c r="B553" s="10">
        <v>42165</v>
      </c>
      <c r="C553" s="13" t="s">
        <v>344</v>
      </c>
      <c r="D553" s="16">
        <v>0.9</v>
      </c>
      <c r="E553" s="16">
        <v>0.4</v>
      </c>
      <c r="F553" s="12">
        <v>42171</v>
      </c>
      <c r="G553" s="25">
        <v>0.51</v>
      </c>
      <c r="H553" s="18">
        <f t="shared" si="73"/>
        <v>-0.43333333333333335</v>
      </c>
      <c r="I553" s="66">
        <f t="shared" si="74"/>
        <v>-0.78</v>
      </c>
    </row>
    <row r="554" spans="2:9" x14ac:dyDescent="0.25">
      <c r="B554" s="10">
        <v>42167</v>
      </c>
      <c r="C554" s="13" t="s">
        <v>350</v>
      </c>
      <c r="D554" s="16">
        <v>1.08</v>
      </c>
      <c r="E554" s="16">
        <v>0.56000000000000005</v>
      </c>
      <c r="F554" s="12">
        <v>42171</v>
      </c>
      <c r="G554" s="25">
        <v>0.56000000000000005</v>
      </c>
      <c r="H554" s="18">
        <f t="shared" si="73"/>
        <v>-0.48148148148148151</v>
      </c>
      <c r="I554" s="66">
        <f t="shared" si="74"/>
        <v>-1</v>
      </c>
    </row>
    <row r="555" spans="2:9" x14ac:dyDescent="0.25">
      <c r="B555" s="10">
        <v>42170</v>
      </c>
      <c r="C555" s="13" t="s">
        <v>351</v>
      </c>
      <c r="D555" s="16">
        <v>3.7</v>
      </c>
      <c r="E555" s="16">
        <v>1.9</v>
      </c>
      <c r="F555" s="12">
        <v>42171</v>
      </c>
      <c r="G555" s="19">
        <v>5.1100000000000003</v>
      </c>
      <c r="H555" s="18">
        <f t="shared" si="73"/>
        <v>0.38108108108108119</v>
      </c>
      <c r="I555" s="66">
        <f t="shared" si="74"/>
        <v>0.78333333333333333</v>
      </c>
    </row>
    <row r="556" spans="2:9" x14ac:dyDescent="0.25">
      <c r="B556" s="10">
        <v>42172</v>
      </c>
      <c r="C556" s="13" t="s">
        <v>355</v>
      </c>
      <c r="D556" s="16">
        <v>5.27</v>
      </c>
      <c r="E556" s="16">
        <v>2.23</v>
      </c>
      <c r="F556" s="12">
        <v>42172</v>
      </c>
      <c r="G556" s="19">
        <v>3.6</v>
      </c>
      <c r="H556" s="18">
        <f t="shared" si="73"/>
        <v>-0.31688804554079686</v>
      </c>
      <c r="I556" s="66">
        <f t="shared" si="74"/>
        <v>-0.54934210526315785</v>
      </c>
    </row>
    <row r="557" spans="2:9" x14ac:dyDescent="0.25">
      <c r="B557" s="10">
        <v>42174</v>
      </c>
      <c r="C557" s="13" t="s">
        <v>360</v>
      </c>
      <c r="D557" s="16">
        <v>5.79</v>
      </c>
      <c r="E557" s="16">
        <v>2.99</v>
      </c>
      <c r="F557" s="12">
        <v>42178</v>
      </c>
      <c r="G557" s="19">
        <v>10.3</v>
      </c>
      <c r="H557" s="18">
        <f t="shared" si="73"/>
        <v>0.7789291882556133</v>
      </c>
      <c r="I557" s="66">
        <f t="shared" si="74"/>
        <v>1.610714285714286</v>
      </c>
    </row>
    <row r="558" spans="2:9" x14ac:dyDescent="0.25">
      <c r="B558" s="10">
        <v>42166</v>
      </c>
      <c r="C558" s="13" t="s">
        <v>345</v>
      </c>
      <c r="D558" s="16">
        <v>5.61</v>
      </c>
      <c r="E558" s="16">
        <v>2.6</v>
      </c>
      <c r="F558" s="12">
        <v>42179</v>
      </c>
      <c r="G558" s="19">
        <v>6.34</v>
      </c>
      <c r="H558" s="18">
        <f t="shared" si="73"/>
        <v>0.13012477718360071</v>
      </c>
      <c r="I558" s="66">
        <f t="shared" si="74"/>
        <v>0.24252491694352143</v>
      </c>
    </row>
    <row r="559" spans="2:9" x14ac:dyDescent="0.25">
      <c r="B559" s="10">
        <v>42173</v>
      </c>
      <c r="C559" s="13" t="s">
        <v>358</v>
      </c>
      <c r="D559" s="16">
        <v>2.35</v>
      </c>
      <c r="E559" s="16">
        <v>1.01</v>
      </c>
      <c r="F559" s="12">
        <v>42184</v>
      </c>
      <c r="G559" s="25">
        <v>2.73</v>
      </c>
      <c r="H559" s="18">
        <f t="shared" si="73"/>
        <v>0.16170212765957448</v>
      </c>
      <c r="I559" s="66">
        <f t="shared" si="74"/>
        <v>0.28358208955223874</v>
      </c>
    </row>
    <row r="560" spans="2:9" x14ac:dyDescent="0.25">
      <c r="B560" s="10">
        <v>42181</v>
      </c>
      <c r="C560" s="13" t="s">
        <v>369</v>
      </c>
      <c r="D560" s="16">
        <v>0.7</v>
      </c>
      <c r="E560" s="16">
        <v>0.37</v>
      </c>
      <c r="F560" s="12">
        <v>42185</v>
      </c>
      <c r="G560" s="19">
        <v>1.02</v>
      </c>
      <c r="H560" s="18">
        <f t="shared" si="73"/>
        <v>0.4571428571428573</v>
      </c>
      <c r="I560" s="66">
        <f t="shared" ref="I560:I573" si="75">(G560-D560)/(D560-E560)</f>
        <v>0.96969696969697006</v>
      </c>
    </row>
    <row r="561" spans="2:9" x14ac:dyDescent="0.25">
      <c r="B561" s="10">
        <v>42185</v>
      </c>
      <c r="C561" s="13" t="s">
        <v>366</v>
      </c>
      <c r="D561" s="16">
        <v>2.38</v>
      </c>
      <c r="E561" s="16">
        <v>1.25</v>
      </c>
      <c r="F561" s="12">
        <v>42186</v>
      </c>
      <c r="G561" s="19">
        <v>2.99</v>
      </c>
      <c r="H561" s="18">
        <f t="shared" si="73"/>
        <v>0.25630252100840356</v>
      </c>
      <c r="I561" s="66">
        <f t="shared" si="75"/>
        <v>0.53982300884955781</v>
      </c>
    </row>
    <row r="562" spans="2:9" x14ac:dyDescent="0.25">
      <c r="B562" s="10">
        <v>42186</v>
      </c>
      <c r="C562" s="13" t="s">
        <v>376</v>
      </c>
      <c r="D562" s="16">
        <v>1.1599999999999999</v>
      </c>
      <c r="E562" s="16">
        <v>0.56000000000000005</v>
      </c>
      <c r="F562" s="12">
        <v>42188</v>
      </c>
      <c r="G562" s="19">
        <v>0.96</v>
      </c>
      <c r="H562" s="18">
        <f t="shared" ref="H562:H578" si="76">(G562/D562-1)</f>
        <v>-0.17241379310344829</v>
      </c>
      <c r="I562" s="66">
        <f t="shared" si="75"/>
        <v>-0.33333333333333331</v>
      </c>
    </row>
    <row r="563" spans="2:9" x14ac:dyDescent="0.25">
      <c r="B563" s="10">
        <v>42191</v>
      </c>
      <c r="C563" s="13" t="s">
        <v>383</v>
      </c>
      <c r="D563" s="16">
        <v>1.2</v>
      </c>
      <c r="E563" s="16">
        <v>0.57999999999999996</v>
      </c>
      <c r="F563" s="12">
        <v>42192</v>
      </c>
      <c r="G563" s="19">
        <v>1.04</v>
      </c>
      <c r="H563" s="18">
        <f t="shared" si="76"/>
        <v>-0.1333333333333333</v>
      </c>
      <c r="I563" s="66">
        <f t="shared" si="75"/>
        <v>-0.25806451612903214</v>
      </c>
    </row>
    <row r="564" spans="2:9" ht="15.75" customHeight="1" x14ac:dyDescent="0.25">
      <c r="B564" s="10">
        <v>42194</v>
      </c>
      <c r="C564" s="13" t="s">
        <v>386</v>
      </c>
      <c r="D564" s="16">
        <v>1.64</v>
      </c>
      <c r="E564" s="16">
        <v>0.99</v>
      </c>
      <c r="F564" s="12">
        <v>42199</v>
      </c>
      <c r="G564" s="19">
        <v>1.54</v>
      </c>
      <c r="H564" s="18">
        <f t="shared" si="76"/>
        <v>-6.0975609756097504E-2</v>
      </c>
      <c r="I564" s="66">
        <f t="shared" si="75"/>
        <v>-0.15384615384615366</v>
      </c>
    </row>
    <row r="565" spans="2:9" x14ac:dyDescent="0.25">
      <c r="B565" s="10">
        <v>42198</v>
      </c>
      <c r="C565" s="13" t="s">
        <v>393</v>
      </c>
      <c r="D565" s="16">
        <v>2.79</v>
      </c>
      <c r="E565" s="16">
        <v>1.42</v>
      </c>
      <c r="F565" s="12">
        <v>42200</v>
      </c>
      <c r="G565" s="25">
        <v>4.25</v>
      </c>
      <c r="H565" s="18">
        <f t="shared" si="76"/>
        <v>0.52329749103942658</v>
      </c>
      <c r="I565" s="66">
        <f t="shared" si="75"/>
        <v>1.0656934306569341</v>
      </c>
    </row>
    <row r="566" spans="2:9" x14ac:dyDescent="0.25">
      <c r="B566" s="10">
        <v>42195</v>
      </c>
      <c r="C566" s="13" t="s">
        <v>389</v>
      </c>
      <c r="D566" s="16">
        <v>2.58</v>
      </c>
      <c r="E566" s="16">
        <v>0.99</v>
      </c>
      <c r="F566" s="12">
        <v>42202</v>
      </c>
      <c r="G566" s="25">
        <v>2.58</v>
      </c>
      <c r="H566" s="18">
        <f t="shared" si="76"/>
        <v>0</v>
      </c>
      <c r="I566" s="66">
        <f t="shared" si="75"/>
        <v>0</v>
      </c>
    </row>
    <row r="567" spans="2:9" x14ac:dyDescent="0.25">
      <c r="B567" s="10">
        <v>42198</v>
      </c>
      <c r="C567" s="13" t="s">
        <v>395</v>
      </c>
      <c r="D567" s="16">
        <v>1.84</v>
      </c>
      <c r="E567" s="16">
        <v>0.9</v>
      </c>
      <c r="F567" s="12">
        <v>42205</v>
      </c>
      <c r="G567" s="19">
        <v>1.22</v>
      </c>
      <c r="H567" s="18">
        <f t="shared" si="76"/>
        <v>-0.33695652173913049</v>
      </c>
      <c r="I567" s="66">
        <f t="shared" si="75"/>
        <v>-0.65957446808510645</v>
      </c>
    </row>
    <row r="568" spans="2:9" x14ac:dyDescent="0.25">
      <c r="B568" s="10" t="s">
        <v>390</v>
      </c>
      <c r="C568" s="13" t="s">
        <v>391</v>
      </c>
      <c r="D568" s="16">
        <v>2.3650000000000002</v>
      </c>
      <c r="E568" s="16">
        <v>0.97</v>
      </c>
      <c r="F568" s="12">
        <v>42207</v>
      </c>
      <c r="G568" s="19">
        <v>3.17</v>
      </c>
      <c r="H568" s="18">
        <f t="shared" si="76"/>
        <v>0.34038054968287512</v>
      </c>
      <c r="I568" s="66">
        <f t="shared" si="75"/>
        <v>0.57706093189964125</v>
      </c>
    </row>
    <row r="569" spans="2:9" x14ac:dyDescent="0.25">
      <c r="B569" s="10">
        <v>42200</v>
      </c>
      <c r="C569" s="13" t="s">
        <v>396</v>
      </c>
      <c r="D569" s="16">
        <v>1.08</v>
      </c>
      <c r="E569" s="16">
        <v>0.53</v>
      </c>
      <c r="F569" s="12">
        <v>42207</v>
      </c>
      <c r="G569" s="19">
        <v>1.51</v>
      </c>
      <c r="H569" s="18">
        <f t="shared" si="76"/>
        <v>0.39814814814814814</v>
      </c>
      <c r="I569" s="66">
        <f t="shared" si="75"/>
        <v>0.78181818181818163</v>
      </c>
    </row>
    <row r="570" spans="2:9" x14ac:dyDescent="0.25">
      <c r="B570" s="10">
        <v>42195</v>
      </c>
      <c r="C570" s="13" t="s">
        <v>388</v>
      </c>
      <c r="D570" s="16">
        <v>3.6</v>
      </c>
      <c r="E570" s="16">
        <v>1.66</v>
      </c>
      <c r="F570" s="12">
        <v>42208</v>
      </c>
      <c r="G570" s="19">
        <v>4.18</v>
      </c>
      <c r="H570" s="18">
        <f t="shared" si="76"/>
        <v>0.16111111111111098</v>
      </c>
      <c r="I570" s="66">
        <f t="shared" si="75"/>
        <v>0.29896907216494822</v>
      </c>
    </row>
    <row r="571" spans="2:9" x14ac:dyDescent="0.25">
      <c r="B571" s="10">
        <v>42208</v>
      </c>
      <c r="C571" s="13" t="s">
        <v>402</v>
      </c>
      <c r="D571" s="16">
        <v>5.41</v>
      </c>
      <c r="E571" s="16">
        <v>2.4</v>
      </c>
      <c r="F571" s="12">
        <v>42212</v>
      </c>
      <c r="G571" s="19">
        <v>3.71</v>
      </c>
      <c r="H571" s="18">
        <f t="shared" si="76"/>
        <v>-0.3142329020332717</v>
      </c>
      <c r="I571" s="66">
        <f t="shared" si="75"/>
        <v>-0.56478405315614622</v>
      </c>
    </row>
    <row r="572" spans="2:9" x14ac:dyDescent="0.25">
      <c r="B572" s="10">
        <v>42184</v>
      </c>
      <c r="C572" s="13" t="s">
        <v>372</v>
      </c>
      <c r="D572" s="16">
        <v>0.72</v>
      </c>
      <c r="E572" s="16">
        <v>0.27</v>
      </c>
      <c r="F572" s="12">
        <v>42212</v>
      </c>
      <c r="G572" s="19">
        <v>0.63</v>
      </c>
      <c r="H572" s="18">
        <f t="shared" si="76"/>
        <v>-0.125</v>
      </c>
      <c r="I572" s="66">
        <f t="shared" si="75"/>
        <v>-0.19999999999999996</v>
      </c>
    </row>
    <row r="573" spans="2:9" x14ac:dyDescent="0.25">
      <c r="B573" s="10">
        <v>42207</v>
      </c>
      <c r="C573" s="13" t="s">
        <v>401</v>
      </c>
      <c r="D573" s="16">
        <v>1.43</v>
      </c>
      <c r="E573" s="16">
        <v>0.78</v>
      </c>
      <c r="F573" s="12">
        <v>42213</v>
      </c>
      <c r="G573" s="19">
        <v>2.2000000000000002</v>
      </c>
      <c r="H573" s="18">
        <f t="shared" si="76"/>
        <v>0.53846153846153855</v>
      </c>
      <c r="I573" s="66">
        <f t="shared" si="75"/>
        <v>1.1846153846153851</v>
      </c>
    </row>
    <row r="574" spans="2:9" x14ac:dyDescent="0.25">
      <c r="B574" s="10" t="s">
        <v>412</v>
      </c>
      <c r="C574" s="13" t="s">
        <v>413</v>
      </c>
      <c r="D574" s="16">
        <v>3.89</v>
      </c>
      <c r="E574" s="16">
        <v>1.86</v>
      </c>
      <c r="F574" s="12">
        <v>42216</v>
      </c>
      <c r="G574" s="19">
        <v>3.88</v>
      </c>
      <c r="H574" s="18">
        <f t="shared" si="76"/>
        <v>-2.5706940874036244E-3</v>
      </c>
      <c r="I574" s="66">
        <f t="shared" ref="I574:I581" si="77">(G574-D574)/(D574-E574)</f>
        <v>-4.9261083743843493E-3</v>
      </c>
    </row>
    <row r="575" spans="2:9" x14ac:dyDescent="0.25">
      <c r="B575" s="10">
        <v>42212</v>
      </c>
      <c r="C575" s="13" t="s">
        <v>407</v>
      </c>
      <c r="D575" s="16">
        <v>3.72</v>
      </c>
      <c r="E575" s="16">
        <v>1.7</v>
      </c>
      <c r="F575" s="12">
        <v>42216</v>
      </c>
      <c r="G575" s="19">
        <v>3.37</v>
      </c>
      <c r="H575" s="18">
        <f t="shared" si="76"/>
        <v>-9.4086021505376372E-2</v>
      </c>
      <c r="I575" s="66">
        <f t="shared" si="77"/>
        <v>-0.17326732673267328</v>
      </c>
    </row>
    <row r="576" spans="2:9" x14ac:dyDescent="0.25">
      <c r="B576" s="10">
        <v>42221</v>
      </c>
      <c r="C576" s="13" t="s">
        <v>425</v>
      </c>
      <c r="D576" s="16">
        <v>0.9</v>
      </c>
      <c r="E576" s="16">
        <v>0.44</v>
      </c>
      <c r="F576" s="12">
        <v>42223</v>
      </c>
      <c r="G576" s="19">
        <v>0.79</v>
      </c>
      <c r="H576" s="18">
        <f t="shared" si="76"/>
        <v>-0.12222222222222223</v>
      </c>
      <c r="I576" s="66">
        <f t="shared" si="77"/>
        <v>-0.23913043478260865</v>
      </c>
    </row>
    <row r="577" spans="2:9" x14ac:dyDescent="0.25">
      <c r="B577" s="10">
        <v>42219</v>
      </c>
      <c r="C577" s="13" t="s">
        <v>421</v>
      </c>
      <c r="D577" s="16">
        <v>1.62</v>
      </c>
      <c r="E577" s="16">
        <v>0.69</v>
      </c>
      <c r="F577" s="12">
        <v>42228</v>
      </c>
      <c r="G577" s="19">
        <v>1.03</v>
      </c>
      <c r="H577" s="18">
        <f t="shared" si="76"/>
        <v>-0.36419753086419759</v>
      </c>
      <c r="I577" s="66">
        <f t="shared" si="77"/>
        <v>-0.63440860215053763</v>
      </c>
    </row>
    <row r="578" spans="2:9" x14ac:dyDescent="0.25">
      <c r="B578" s="10">
        <v>42228</v>
      </c>
      <c r="C578" s="13" t="s">
        <v>437</v>
      </c>
      <c r="D578" s="16">
        <v>1.89</v>
      </c>
      <c r="E578" s="16">
        <v>1.1000000000000001</v>
      </c>
      <c r="F578" s="12">
        <v>42234</v>
      </c>
      <c r="G578" s="19">
        <v>1.49</v>
      </c>
      <c r="H578" s="18">
        <f t="shared" si="76"/>
        <v>-0.21164021164021163</v>
      </c>
      <c r="I578" s="66">
        <f t="shared" si="77"/>
        <v>-0.50632911392405067</v>
      </c>
    </row>
    <row r="579" spans="2:9" x14ac:dyDescent="0.25">
      <c r="B579" s="10">
        <v>42227</v>
      </c>
      <c r="C579" s="13" t="s">
        <v>432</v>
      </c>
      <c r="D579" s="16">
        <v>3.52</v>
      </c>
      <c r="E579" s="16">
        <v>2.12</v>
      </c>
      <c r="F579" s="12">
        <v>42240</v>
      </c>
      <c r="G579" s="19">
        <v>2.66</v>
      </c>
      <c r="H579" s="18">
        <f>(G579/D579-1)</f>
        <v>-0.24431818181818177</v>
      </c>
      <c r="I579" s="66">
        <f t="shared" si="77"/>
        <v>-0.61428571428571421</v>
      </c>
    </row>
    <row r="580" spans="2:9" x14ac:dyDescent="0.25">
      <c r="B580" s="10">
        <v>42241</v>
      </c>
      <c r="C580" s="13" t="s">
        <v>449</v>
      </c>
      <c r="D580" s="16">
        <v>7.68</v>
      </c>
      <c r="E580" s="16">
        <v>3.19</v>
      </c>
      <c r="F580" s="12">
        <v>42243</v>
      </c>
      <c r="G580" s="19">
        <v>12.06</v>
      </c>
      <c r="H580" s="18">
        <f t="shared" ref="H580" si="78">(G580/D580-1)</f>
        <v>0.57031250000000022</v>
      </c>
      <c r="I580" s="66">
        <f t="shared" si="77"/>
        <v>0.9755011135857462</v>
      </c>
    </row>
    <row r="581" spans="2:9" x14ac:dyDescent="0.25">
      <c r="B581" s="10">
        <v>42241</v>
      </c>
      <c r="C581" s="13" t="s">
        <v>450</v>
      </c>
      <c r="D581" s="16">
        <v>4.04</v>
      </c>
      <c r="E581" s="16">
        <v>2.67</v>
      </c>
      <c r="F581" s="12">
        <v>42248</v>
      </c>
      <c r="G581" s="19">
        <v>3.09</v>
      </c>
      <c r="H581" s="18">
        <f>(G581/D581-1)</f>
        <v>-0.23514851485148514</v>
      </c>
      <c r="I581" s="66">
        <f t="shared" si="77"/>
        <v>-0.69343065693430661</v>
      </c>
    </row>
    <row r="582" spans="2:9" x14ac:dyDescent="0.25">
      <c r="B582" s="10">
        <v>42242</v>
      </c>
      <c r="C582" s="13" t="s">
        <v>452</v>
      </c>
      <c r="D582" s="16">
        <v>0.7</v>
      </c>
      <c r="E582" s="16">
        <v>0.26</v>
      </c>
      <c r="F582" s="12">
        <v>42249</v>
      </c>
      <c r="G582" s="19">
        <v>0.76</v>
      </c>
      <c r="H582" s="18">
        <f>(G582/D582-1)</f>
        <v>8.5714285714285854E-2</v>
      </c>
      <c r="I582" s="66">
        <f>(G582-D582)/(D582-E582)</f>
        <v>0.13636363636363649</v>
      </c>
    </row>
    <row r="583" spans="2:9" ht="15" customHeight="1" x14ac:dyDescent="0.25">
      <c r="B583" s="10">
        <v>42240</v>
      </c>
      <c r="C583" s="13" t="s">
        <v>447</v>
      </c>
      <c r="D583" s="16">
        <v>2.13</v>
      </c>
      <c r="E583" s="16">
        <v>1.03</v>
      </c>
      <c r="F583" s="12">
        <v>42250</v>
      </c>
      <c r="G583" s="19">
        <v>2.74</v>
      </c>
      <c r="H583" s="18">
        <f>(G583/D583-1)</f>
        <v>0.28638497652582173</v>
      </c>
      <c r="I583" s="66">
        <f>(G583-D583)/(D583-E583)</f>
        <v>0.5545454545454549</v>
      </c>
    </row>
    <row r="584" spans="2:9" ht="16.5" customHeight="1" x14ac:dyDescent="0.25">
      <c r="B584" s="10">
        <v>42248</v>
      </c>
      <c r="C584" s="13" t="s">
        <v>461</v>
      </c>
      <c r="D584" s="16">
        <v>5.0999999999999996</v>
      </c>
      <c r="E584" s="16">
        <v>1.74</v>
      </c>
      <c r="F584" s="12">
        <v>42251</v>
      </c>
      <c r="G584" s="19">
        <v>6.71</v>
      </c>
      <c r="H584" s="18">
        <f>(G584/D584-1)</f>
        <v>0.31568627450980391</v>
      </c>
      <c r="I584" s="66">
        <f t="shared" ref="I584:I590" si="79">(G584-D584)/(D584-E584)</f>
        <v>0.47916666666666685</v>
      </c>
    </row>
    <row r="585" spans="2:9" x14ac:dyDescent="0.25">
      <c r="B585" s="10">
        <v>42248</v>
      </c>
      <c r="C585" s="13" t="s">
        <v>462</v>
      </c>
      <c r="D585" s="16">
        <v>1.59</v>
      </c>
      <c r="E585" s="16">
        <v>0.59</v>
      </c>
      <c r="F585" s="12">
        <v>42251</v>
      </c>
      <c r="G585" s="19">
        <v>1.83</v>
      </c>
      <c r="H585" s="18">
        <f t="shared" ref="H585:H588" si="80">(G585/D585-1)</f>
        <v>0.15094339622641506</v>
      </c>
      <c r="I585" s="66">
        <f t="shared" si="79"/>
        <v>0.24</v>
      </c>
    </row>
    <row r="586" spans="2:9" x14ac:dyDescent="0.25">
      <c r="B586" s="10">
        <v>42244</v>
      </c>
      <c r="C586" s="13" t="s">
        <v>454</v>
      </c>
      <c r="D586" s="16">
        <v>1.35</v>
      </c>
      <c r="E586" s="16">
        <v>0.65</v>
      </c>
      <c r="F586" s="12">
        <v>42255</v>
      </c>
      <c r="G586" s="19">
        <v>1.24</v>
      </c>
      <c r="H586" s="18">
        <f t="shared" si="80"/>
        <v>-8.1481481481481599E-2</v>
      </c>
      <c r="I586" s="66">
        <f t="shared" si="79"/>
        <v>-0.15714285714285728</v>
      </c>
    </row>
    <row r="587" spans="2:9" x14ac:dyDescent="0.25">
      <c r="B587" s="10">
        <v>42255</v>
      </c>
      <c r="C587" s="13" t="s">
        <v>475</v>
      </c>
      <c r="D587" s="16">
        <v>2.57</v>
      </c>
      <c r="E587" s="16">
        <v>1.33</v>
      </c>
      <c r="F587" s="12">
        <v>42255</v>
      </c>
      <c r="G587" s="25">
        <v>2.0699999999999998</v>
      </c>
      <c r="H587" s="18">
        <f t="shared" si="80"/>
        <v>-0.19455252918287935</v>
      </c>
      <c r="I587" s="66">
        <f t="shared" si="79"/>
        <v>-0.40322580645161299</v>
      </c>
    </row>
    <row r="588" spans="2:9" x14ac:dyDescent="0.25">
      <c r="B588" s="10">
        <v>42255</v>
      </c>
      <c r="C588" s="13" t="s">
        <v>477</v>
      </c>
      <c r="D588" s="16">
        <v>4.96</v>
      </c>
      <c r="E588" s="16">
        <v>2.92</v>
      </c>
      <c r="F588" s="12">
        <v>42257</v>
      </c>
      <c r="G588" s="19">
        <v>3.94</v>
      </c>
      <c r="H588" s="18">
        <f t="shared" si="80"/>
        <v>-0.20564516129032262</v>
      </c>
      <c r="I588" s="66">
        <f t="shared" si="79"/>
        <v>-0.5</v>
      </c>
    </row>
    <row r="589" spans="2:9" ht="15" customHeight="1" x14ac:dyDescent="0.25">
      <c r="B589" s="10">
        <v>42255</v>
      </c>
      <c r="C589" s="13" t="s">
        <v>480</v>
      </c>
      <c r="D589" s="16">
        <v>2.77</v>
      </c>
      <c r="E589" s="16">
        <v>1.39</v>
      </c>
      <c r="F589" s="12">
        <v>42262</v>
      </c>
      <c r="G589" s="19">
        <v>3.73</v>
      </c>
      <c r="H589" s="18">
        <f>(G589/D589-1)</f>
        <v>0.3465703971119134</v>
      </c>
      <c r="I589" s="66">
        <f t="shared" si="79"/>
        <v>0.69565217391304335</v>
      </c>
    </row>
    <row r="590" spans="2:9" x14ac:dyDescent="0.25">
      <c r="B590" s="10">
        <v>42247</v>
      </c>
      <c r="C590" s="13" t="s">
        <v>458</v>
      </c>
      <c r="D590" s="16">
        <v>2.64</v>
      </c>
      <c r="E590" s="16">
        <v>1.46</v>
      </c>
      <c r="F590" s="12">
        <v>42268</v>
      </c>
      <c r="G590" s="19">
        <v>3.15</v>
      </c>
      <c r="H590" s="18">
        <f t="shared" ref="H590" si="81">(G590/D590-1)</f>
        <v>0.19318181818181812</v>
      </c>
      <c r="I590" s="66">
        <f t="shared" si="79"/>
        <v>0.43220338983050821</v>
      </c>
    </row>
    <row r="591" spans="2:9" x14ac:dyDescent="0.25">
      <c r="B591" s="10">
        <v>42268</v>
      </c>
      <c r="C591" s="13" t="s">
        <v>452</v>
      </c>
      <c r="D591" s="16">
        <v>0.64</v>
      </c>
      <c r="E591" s="16">
        <v>0.28000000000000003</v>
      </c>
      <c r="F591" s="12">
        <v>42269</v>
      </c>
      <c r="G591" s="19">
        <v>0.48</v>
      </c>
      <c r="H591" s="18">
        <f>(G591/D591-1)</f>
        <v>-0.25</v>
      </c>
      <c r="I591" s="66">
        <f>(G591-D591)/(D591-E591)</f>
        <v>-0.44444444444444453</v>
      </c>
    </row>
    <row r="592" spans="2:9" x14ac:dyDescent="0.25">
      <c r="B592" s="10">
        <v>42270</v>
      </c>
      <c r="C592" s="13" t="s">
        <v>449</v>
      </c>
      <c r="D592" s="16">
        <v>6</v>
      </c>
      <c r="E592" s="16">
        <v>4.0199999999999996</v>
      </c>
      <c r="F592" s="12">
        <v>42271</v>
      </c>
      <c r="G592" s="19">
        <v>5.03</v>
      </c>
      <c r="H592" s="18">
        <f t="shared" ref="H592" si="82">(G592/D592-1)</f>
        <v>-0.16166666666666663</v>
      </c>
      <c r="I592" s="66">
        <f t="shared" ref="I592" si="83">(G592-D592)/(D592-E592)</f>
        <v>-0.48989898989898967</v>
      </c>
    </row>
    <row r="593" spans="2:9" x14ac:dyDescent="0.25">
      <c r="B593" s="10">
        <v>42261</v>
      </c>
      <c r="C593" s="13" t="s">
        <v>547</v>
      </c>
      <c r="D593" s="16">
        <v>3.52</v>
      </c>
      <c r="E593" s="16">
        <v>1.17</v>
      </c>
      <c r="F593" s="12">
        <v>42271</v>
      </c>
      <c r="G593" s="19">
        <v>2.4500000000000002</v>
      </c>
      <c r="H593" s="18">
        <f>(G593/D593-1)</f>
        <v>-0.30397727272727271</v>
      </c>
      <c r="I593" s="66">
        <f>(G593-D593)/(D593-E593)/2</f>
        <v>-0.22765957446808507</v>
      </c>
    </row>
    <row r="594" spans="2:9" x14ac:dyDescent="0.25">
      <c r="B594" s="10">
        <v>42271</v>
      </c>
      <c r="C594" s="13" t="s">
        <v>492</v>
      </c>
      <c r="D594" s="16">
        <v>1.56</v>
      </c>
      <c r="E594" s="16">
        <v>0.92</v>
      </c>
      <c r="F594" s="12">
        <v>42275</v>
      </c>
      <c r="G594" s="19">
        <v>1.45</v>
      </c>
      <c r="H594" s="18">
        <f t="shared" ref="H594" si="84">(G594/D594-1)</f>
        <v>-7.0512820512820595E-2</v>
      </c>
      <c r="I594" s="66">
        <f t="shared" ref="I594:I600" si="85">(G594-D594)/(D594-E594)</f>
        <v>-0.17187500000000014</v>
      </c>
    </row>
    <row r="595" spans="2:9" x14ac:dyDescent="0.25">
      <c r="B595" s="10">
        <v>42270</v>
      </c>
      <c r="C595" s="13" t="s">
        <v>491</v>
      </c>
      <c r="D595" s="16">
        <v>3.35</v>
      </c>
      <c r="E595" s="16">
        <v>1.76</v>
      </c>
      <c r="F595" s="12">
        <v>42276</v>
      </c>
      <c r="G595" s="19">
        <v>2.2000000000000002</v>
      </c>
      <c r="H595" s="18">
        <f>(G595/D595-1)</f>
        <v>-0.34328358208955223</v>
      </c>
      <c r="I595" s="66">
        <f t="shared" si="85"/>
        <v>-0.72327044025157228</v>
      </c>
    </row>
    <row r="596" spans="2:9" x14ac:dyDescent="0.25">
      <c r="B596" s="10">
        <v>42257</v>
      </c>
      <c r="C596" s="13" t="s">
        <v>485</v>
      </c>
      <c r="D596" s="16">
        <v>8.18</v>
      </c>
      <c r="E596" s="16">
        <v>2.5499999999999998</v>
      </c>
      <c r="F596" s="12">
        <v>42277</v>
      </c>
      <c r="G596" s="19">
        <v>14.33</v>
      </c>
      <c r="H596" s="18">
        <f t="shared" ref="H596:H597" si="86">(G596/D596-1)</f>
        <v>0.75183374083129584</v>
      </c>
      <c r="I596" s="66">
        <f t="shared" si="85"/>
        <v>1.0923623445825934</v>
      </c>
    </row>
    <row r="597" spans="2:9" x14ac:dyDescent="0.25">
      <c r="B597" s="10">
        <v>42279</v>
      </c>
      <c r="C597" s="13" t="s">
        <v>502</v>
      </c>
      <c r="D597" s="16">
        <v>0.62</v>
      </c>
      <c r="E597" s="16">
        <v>0.33</v>
      </c>
      <c r="F597" s="12">
        <v>42283</v>
      </c>
      <c r="G597" s="19">
        <v>0.88</v>
      </c>
      <c r="H597" s="18">
        <f t="shared" si="86"/>
        <v>0.41935483870967749</v>
      </c>
      <c r="I597" s="66">
        <f t="shared" si="85"/>
        <v>0.89655172413793116</v>
      </c>
    </row>
    <row r="598" spans="2:9" x14ac:dyDescent="0.25">
      <c r="B598" s="10">
        <v>42278</v>
      </c>
      <c r="C598" s="13" t="s">
        <v>501</v>
      </c>
      <c r="D598" s="16">
        <v>1.96</v>
      </c>
      <c r="E598" s="16">
        <v>1</v>
      </c>
      <c r="F598" s="12">
        <v>42289</v>
      </c>
      <c r="G598" s="19">
        <v>2.14</v>
      </c>
      <c r="H598" s="18">
        <f>(G598/D598-1)</f>
        <v>9.1836734693877542E-2</v>
      </c>
      <c r="I598" s="66">
        <f t="shared" si="85"/>
        <v>0.18750000000000017</v>
      </c>
    </row>
    <row r="599" spans="2:9" x14ac:dyDescent="0.25">
      <c r="B599" s="10">
        <v>42277</v>
      </c>
      <c r="C599" s="13" t="s">
        <v>497</v>
      </c>
      <c r="D599" s="16">
        <v>3.35</v>
      </c>
      <c r="E599" s="16">
        <v>1.75</v>
      </c>
      <c r="F599" s="12">
        <v>42289</v>
      </c>
      <c r="G599" s="19">
        <v>6.44</v>
      </c>
      <c r="H599" s="18">
        <f>(G599/D599-1)</f>
        <v>0.92238805970149262</v>
      </c>
      <c r="I599" s="66">
        <f t="shared" si="85"/>
        <v>1.9312500000000001</v>
      </c>
    </row>
    <row r="600" spans="2:9" x14ac:dyDescent="0.25">
      <c r="B600" s="10">
        <v>42284</v>
      </c>
      <c r="C600" s="13" t="s">
        <v>518</v>
      </c>
      <c r="D600" s="16">
        <v>0.81</v>
      </c>
      <c r="E600" s="16">
        <v>0.37</v>
      </c>
      <c r="F600" s="12">
        <v>42289</v>
      </c>
      <c r="G600" s="19">
        <v>0.87</v>
      </c>
      <c r="H600" s="18">
        <f t="shared" ref="H600" si="87">(G600/D600-1)</f>
        <v>7.4074074074073959E-2</v>
      </c>
      <c r="I600" s="66">
        <f t="shared" si="85"/>
        <v>0.13636363636363621</v>
      </c>
    </row>
    <row r="601" spans="2:9" x14ac:dyDescent="0.25">
      <c r="B601" s="10">
        <v>42285</v>
      </c>
      <c r="C601" s="13" t="s">
        <v>522</v>
      </c>
      <c r="D601" s="16">
        <v>3.48</v>
      </c>
      <c r="E601" s="16">
        <v>2.02</v>
      </c>
      <c r="F601" s="12">
        <v>42290</v>
      </c>
      <c r="G601" s="19">
        <v>3.3</v>
      </c>
      <c r="H601" s="18">
        <f>(G601/D601-1)</f>
        <v>-5.1724137931034475E-2</v>
      </c>
      <c r="I601" s="66">
        <f>(G601-D601)/(D601-E601)</f>
        <v>-0.12328767123287683</v>
      </c>
    </row>
    <row r="602" spans="2:9" x14ac:dyDescent="0.25">
      <c r="B602" s="10">
        <v>42283</v>
      </c>
      <c r="C602" s="13" t="s">
        <v>513</v>
      </c>
      <c r="D602" s="16">
        <v>5.05</v>
      </c>
      <c r="E602" s="16">
        <v>2.08</v>
      </c>
      <c r="F602" s="12">
        <v>42292</v>
      </c>
      <c r="G602" s="19">
        <v>4.72</v>
      </c>
      <c r="H602" s="18">
        <f>(G602/D602-1)</f>
        <v>-6.5346534653465405E-2</v>
      </c>
      <c r="I602" s="66">
        <f t="shared" ref="I602:I610" si="88">(G602-D602)/(D602-E602)</f>
        <v>-0.11111111111111115</v>
      </c>
    </row>
    <row r="603" spans="2:9" x14ac:dyDescent="0.25">
      <c r="B603" s="10">
        <v>42284</v>
      </c>
      <c r="C603" s="13" t="s">
        <v>515</v>
      </c>
      <c r="D603" s="16">
        <v>2.61</v>
      </c>
      <c r="E603" s="16">
        <v>1.17</v>
      </c>
      <c r="F603" s="12">
        <v>42296</v>
      </c>
      <c r="G603" s="19">
        <v>2.4700000000000002</v>
      </c>
      <c r="H603" s="18">
        <f t="shared" ref="H603" si="89">(G603/D603-1)</f>
        <v>-5.3639846743294917E-2</v>
      </c>
      <c r="I603" s="66">
        <f t="shared" si="88"/>
        <v>-9.7222222222222002E-2</v>
      </c>
    </row>
    <row r="604" spans="2:9" x14ac:dyDescent="0.25">
      <c r="B604" s="10">
        <v>42284</v>
      </c>
      <c r="C604" s="13" t="s">
        <v>519</v>
      </c>
      <c r="D604" s="16">
        <v>1.45</v>
      </c>
      <c r="E604" s="16">
        <v>0.62</v>
      </c>
      <c r="F604" s="12">
        <v>42297</v>
      </c>
      <c r="G604" s="19">
        <v>1.78</v>
      </c>
      <c r="H604" s="18">
        <f t="shared" ref="H604:H609" si="90">(G604/D604-1)</f>
        <v>0.22758620689655173</v>
      </c>
      <c r="I604" s="66">
        <f t="shared" si="88"/>
        <v>0.39759036144578325</v>
      </c>
    </row>
    <row r="605" spans="2:9" x14ac:dyDescent="0.25">
      <c r="B605" s="10">
        <v>42289</v>
      </c>
      <c r="C605" s="13" t="s">
        <v>523</v>
      </c>
      <c r="D605" s="16">
        <v>4.3499999999999996</v>
      </c>
      <c r="E605" s="16">
        <v>1.8</v>
      </c>
      <c r="F605" s="12">
        <v>42299</v>
      </c>
      <c r="G605" s="19">
        <v>2.68</v>
      </c>
      <c r="H605" s="18">
        <f t="shared" si="90"/>
        <v>-0.38390804597701145</v>
      </c>
      <c r="I605" s="66">
        <f t="shared" si="88"/>
        <v>-0.65490196078431362</v>
      </c>
    </row>
    <row r="606" spans="2:9" x14ac:dyDescent="0.25">
      <c r="B606" s="10">
        <v>42291</v>
      </c>
      <c r="C606" s="13" t="s">
        <v>530</v>
      </c>
      <c r="D606" s="16">
        <v>3.86</v>
      </c>
      <c r="E606" s="16">
        <v>1.51</v>
      </c>
      <c r="F606" s="12">
        <v>42300</v>
      </c>
      <c r="G606" s="19">
        <v>3.42</v>
      </c>
      <c r="H606" s="18">
        <f t="shared" si="90"/>
        <v>-0.11398963730569944</v>
      </c>
      <c r="I606" s="66">
        <f t="shared" si="88"/>
        <v>-0.18723404255319148</v>
      </c>
    </row>
    <row r="607" spans="2:9" x14ac:dyDescent="0.25">
      <c r="B607" s="10">
        <v>42296</v>
      </c>
      <c r="C607" s="13" t="s">
        <v>540</v>
      </c>
      <c r="D607" s="16">
        <v>5.7</v>
      </c>
      <c r="E607" s="16">
        <v>3.1</v>
      </c>
      <c r="F607" s="12">
        <v>42300</v>
      </c>
      <c r="G607" s="19">
        <v>4.99</v>
      </c>
      <c r="H607" s="18">
        <f t="shared" si="90"/>
        <v>-0.12456140350877187</v>
      </c>
      <c r="I607" s="66">
        <f t="shared" si="88"/>
        <v>-0.27307692307692305</v>
      </c>
    </row>
    <row r="608" spans="2:9" x14ac:dyDescent="0.25">
      <c r="B608" s="10">
        <v>42303</v>
      </c>
      <c r="C608" s="13" t="s">
        <v>553</v>
      </c>
      <c r="D608" s="16">
        <v>4.96</v>
      </c>
      <c r="E608" s="16">
        <v>3.12</v>
      </c>
      <c r="F608" s="12">
        <v>42305</v>
      </c>
      <c r="G608" s="19">
        <v>2.91</v>
      </c>
      <c r="H608" s="18">
        <f t="shared" si="90"/>
        <v>-0.41330645161290325</v>
      </c>
      <c r="I608" s="66">
        <f t="shared" si="88"/>
        <v>-1.1141304347826086</v>
      </c>
    </row>
    <row r="609" spans="2:9" x14ac:dyDescent="0.25">
      <c r="B609" s="10">
        <v>42300</v>
      </c>
      <c r="C609" s="13" t="s">
        <v>549</v>
      </c>
      <c r="D609" s="16">
        <v>1.02</v>
      </c>
      <c r="E609" s="16">
        <v>0.42</v>
      </c>
      <c r="F609" s="12">
        <v>42307</v>
      </c>
      <c r="G609" s="19">
        <v>1.05</v>
      </c>
      <c r="H609" s="18">
        <f t="shared" si="90"/>
        <v>2.941176470588247E-2</v>
      </c>
      <c r="I609" s="66">
        <f t="shared" si="88"/>
        <v>5.0000000000000037E-2</v>
      </c>
    </row>
    <row r="610" spans="2:9" x14ac:dyDescent="0.25">
      <c r="B610" s="10">
        <v>42303</v>
      </c>
      <c r="C610" s="13" t="s">
        <v>552</v>
      </c>
      <c r="D610" s="16">
        <v>5.09</v>
      </c>
      <c r="E610" s="16">
        <v>2.5</v>
      </c>
      <c r="F610" s="12">
        <v>42310</v>
      </c>
      <c r="G610" s="25">
        <v>6.57</v>
      </c>
      <c r="H610" s="18">
        <f t="shared" ref="H610:H616" si="91">(G610/D610-1)</f>
        <v>0.29076620825147348</v>
      </c>
      <c r="I610" s="66">
        <f t="shared" si="88"/>
        <v>0.57142857142857162</v>
      </c>
    </row>
    <row r="611" spans="2:9" x14ac:dyDescent="0.25">
      <c r="B611" s="10">
        <v>42306</v>
      </c>
      <c r="C611" s="13" t="s">
        <v>559</v>
      </c>
      <c r="D611" s="16">
        <v>0.71</v>
      </c>
      <c r="E611" s="16">
        <v>0.27</v>
      </c>
      <c r="F611" s="12">
        <v>42310</v>
      </c>
      <c r="G611" s="19">
        <v>0.84</v>
      </c>
      <c r="H611" s="18">
        <f t="shared" si="91"/>
        <v>0.18309859154929575</v>
      </c>
      <c r="I611" s="66">
        <f>(G611-D611)/(D611-E611)/2</f>
        <v>0.14772727272727276</v>
      </c>
    </row>
    <row r="612" spans="2:9" x14ac:dyDescent="0.25">
      <c r="B612" s="10">
        <v>42310</v>
      </c>
      <c r="C612" s="13" t="s">
        <v>562</v>
      </c>
      <c r="D612" s="16">
        <v>4.1500000000000004</v>
      </c>
      <c r="E612" s="16">
        <v>1.52</v>
      </c>
      <c r="F612" s="12">
        <v>42313</v>
      </c>
      <c r="G612" s="19">
        <v>5.67</v>
      </c>
      <c r="H612" s="18">
        <f t="shared" si="91"/>
        <v>0.36626506024096361</v>
      </c>
      <c r="I612" s="66">
        <f>(G612-D612)/(D612-E612)/2</f>
        <v>0.28897338403041811</v>
      </c>
    </row>
    <row r="613" spans="2:9" x14ac:dyDescent="0.25">
      <c r="B613" s="10">
        <v>42310</v>
      </c>
      <c r="C613" s="13" t="s">
        <v>563</v>
      </c>
      <c r="D613" s="16">
        <v>1.99</v>
      </c>
      <c r="E613" s="16">
        <v>0.88</v>
      </c>
      <c r="F613" s="12">
        <v>42314</v>
      </c>
      <c r="G613" s="19">
        <v>1.51</v>
      </c>
      <c r="H613" s="18">
        <f t="shared" si="91"/>
        <v>-0.24120603015075381</v>
      </c>
      <c r="I613" s="66">
        <f t="shared" ref="I613:I637" si="92">(G613-D613)/(D613-E613)</f>
        <v>-0.43243243243243246</v>
      </c>
    </row>
    <row r="614" spans="2:9" ht="18" customHeight="1" x14ac:dyDescent="0.25">
      <c r="B614" s="10">
        <v>42317</v>
      </c>
      <c r="C614" s="13" t="s">
        <v>576</v>
      </c>
      <c r="D614" s="16">
        <v>2.38</v>
      </c>
      <c r="E614" s="16">
        <v>2.0499999999999998</v>
      </c>
      <c r="F614" s="12">
        <v>42318</v>
      </c>
      <c r="G614" s="25">
        <v>2.06</v>
      </c>
      <c r="H614" s="18">
        <f t="shared" si="91"/>
        <v>-0.13445378151260501</v>
      </c>
      <c r="I614" s="66">
        <f t="shared" si="92"/>
        <v>-0.96969696969696906</v>
      </c>
    </row>
    <row r="615" spans="2:9" x14ac:dyDescent="0.25">
      <c r="B615" s="10">
        <v>42311</v>
      </c>
      <c r="C615" s="13" t="s">
        <v>566</v>
      </c>
      <c r="D615" s="16">
        <v>3.56</v>
      </c>
      <c r="E615" s="16">
        <v>1.85</v>
      </c>
      <c r="F615" s="12">
        <v>42320</v>
      </c>
      <c r="G615" s="19">
        <v>2.19</v>
      </c>
      <c r="H615" s="18">
        <f t="shared" si="91"/>
        <v>-0.3848314606741573</v>
      </c>
      <c r="I615" s="66">
        <f t="shared" si="92"/>
        <v>-0.80116959064327498</v>
      </c>
    </row>
    <row r="616" spans="2:9" x14ac:dyDescent="0.25">
      <c r="B616" s="10">
        <v>42314</v>
      </c>
      <c r="C616" s="13" t="s">
        <v>574</v>
      </c>
      <c r="D616" s="16">
        <v>7.4</v>
      </c>
      <c r="E616" s="16">
        <v>3.61</v>
      </c>
      <c r="F616" s="12">
        <v>42321</v>
      </c>
      <c r="G616" s="19">
        <v>3.6</v>
      </c>
      <c r="H616" s="18">
        <f t="shared" si="91"/>
        <v>-0.5135135135135136</v>
      </c>
      <c r="I616" s="66">
        <f t="shared" si="92"/>
        <v>-1.0026385224274406</v>
      </c>
    </row>
    <row r="617" spans="2:9" x14ac:dyDescent="0.25">
      <c r="B617" s="10">
        <v>42324</v>
      </c>
      <c r="C617" s="13" t="s">
        <v>589</v>
      </c>
      <c r="D617" s="16">
        <v>4.5199999999999996</v>
      </c>
      <c r="E617" s="16">
        <v>2.12</v>
      </c>
      <c r="F617" s="12">
        <v>42326</v>
      </c>
      <c r="G617" s="19">
        <v>6.57</v>
      </c>
      <c r="H617" s="18">
        <f>(G617/D617-1)</f>
        <v>0.45353982300884965</v>
      </c>
      <c r="I617" s="66">
        <f t="shared" si="92"/>
        <v>0.85416666666666718</v>
      </c>
    </row>
    <row r="618" spans="2:9" x14ac:dyDescent="0.25">
      <c r="B618" s="10">
        <v>42326</v>
      </c>
      <c r="C618" s="13" t="s">
        <v>593</v>
      </c>
      <c r="D618" s="16">
        <v>2.46</v>
      </c>
      <c r="E618" s="16">
        <v>1.02</v>
      </c>
      <c r="F618" s="12">
        <v>42327</v>
      </c>
      <c r="G618" s="19">
        <v>1.87</v>
      </c>
      <c r="H618" s="18">
        <f t="shared" ref="H618" si="93">(G618/D618-1)</f>
        <v>-0.23983739837398366</v>
      </c>
      <c r="I618" s="66">
        <f t="shared" si="92"/>
        <v>-0.40972222222222215</v>
      </c>
    </row>
    <row r="619" spans="2:9" x14ac:dyDescent="0.25">
      <c r="B619" s="10">
        <v>42321</v>
      </c>
      <c r="C619" s="13" t="s">
        <v>586</v>
      </c>
      <c r="D619" s="16">
        <v>13.38</v>
      </c>
      <c r="E619" s="16">
        <v>5.76</v>
      </c>
      <c r="F619" s="12">
        <v>42332</v>
      </c>
      <c r="G619" s="19">
        <v>16.46</v>
      </c>
      <c r="H619" s="18">
        <f>(G619/D619-1)</f>
        <v>0.23019431988041861</v>
      </c>
      <c r="I619" s="66">
        <f t="shared" si="92"/>
        <v>0.40419947506561676</v>
      </c>
    </row>
    <row r="620" spans="2:9" x14ac:dyDescent="0.25">
      <c r="B620" s="10">
        <v>42318</v>
      </c>
      <c r="C620" s="13" t="s">
        <v>607</v>
      </c>
      <c r="D620" s="16">
        <v>2.2000000000000002</v>
      </c>
      <c r="E620" s="16">
        <v>1.19</v>
      </c>
      <c r="F620" s="12">
        <v>42332</v>
      </c>
      <c r="G620" s="25">
        <v>1.93</v>
      </c>
      <c r="H620" s="18">
        <f t="shared" ref="H620" si="94">(G620/D620-1)</f>
        <v>-0.1227272727272728</v>
      </c>
      <c r="I620" s="66">
        <f t="shared" si="92"/>
        <v>-0.26732673267326751</v>
      </c>
    </row>
    <row r="621" spans="2:9" x14ac:dyDescent="0.25">
      <c r="B621" s="10">
        <v>42333</v>
      </c>
      <c r="C621" s="13" t="s">
        <v>589</v>
      </c>
      <c r="D621" s="16">
        <v>5.85</v>
      </c>
      <c r="E621" s="16">
        <v>2.11</v>
      </c>
      <c r="F621" s="12">
        <v>42338</v>
      </c>
      <c r="G621" s="19">
        <v>8.9700000000000006</v>
      </c>
      <c r="H621" s="18">
        <f>(G621/D621-1)</f>
        <v>0.53333333333333344</v>
      </c>
      <c r="I621" s="66">
        <f t="shared" si="92"/>
        <v>0.83422459893048162</v>
      </c>
    </row>
    <row r="622" spans="2:9" x14ac:dyDescent="0.25">
      <c r="B622" s="10">
        <v>42331</v>
      </c>
      <c r="C622" s="13" t="s">
        <v>595</v>
      </c>
      <c r="D622" s="16">
        <v>2.81</v>
      </c>
      <c r="E622" s="16">
        <v>0.76</v>
      </c>
      <c r="F622" s="12">
        <v>42338</v>
      </c>
      <c r="G622" s="19">
        <v>2.5099999999999998</v>
      </c>
      <c r="H622" s="18">
        <f t="shared" ref="H622:H634" si="95">(G622/D622-1)</f>
        <v>-0.10676156583629903</v>
      </c>
      <c r="I622" s="66">
        <f t="shared" si="92"/>
        <v>-0.14634146341463428</v>
      </c>
    </row>
    <row r="623" spans="2:9" x14ac:dyDescent="0.25">
      <c r="B623" s="10">
        <v>42327</v>
      </c>
      <c r="C623" s="13" t="s">
        <v>530</v>
      </c>
      <c r="D623" s="16">
        <v>3.22</v>
      </c>
      <c r="E623" s="16">
        <v>1.75</v>
      </c>
      <c r="F623" s="12">
        <v>42345</v>
      </c>
      <c r="G623" s="19">
        <v>4.09</v>
      </c>
      <c r="H623" s="18">
        <f t="shared" si="95"/>
        <v>0.27018633540372661</v>
      </c>
      <c r="I623" s="66">
        <f t="shared" si="92"/>
        <v>0.59183673469387721</v>
      </c>
    </row>
    <row r="624" spans="2:9" x14ac:dyDescent="0.25">
      <c r="B624" s="10">
        <v>42345</v>
      </c>
      <c r="C624" s="13" t="s">
        <v>619</v>
      </c>
      <c r="D624" s="16">
        <v>0.72</v>
      </c>
      <c r="E624" s="16">
        <v>0.32</v>
      </c>
      <c r="F624" s="12">
        <v>42349</v>
      </c>
      <c r="G624" s="19">
        <v>0.32</v>
      </c>
      <c r="H624" s="18">
        <f t="shared" si="95"/>
        <v>-0.55555555555555558</v>
      </c>
      <c r="I624" s="66">
        <f t="shared" si="92"/>
        <v>-1</v>
      </c>
    </row>
    <row r="625" spans="2:9" x14ac:dyDescent="0.25">
      <c r="B625" s="10">
        <v>42342</v>
      </c>
      <c r="C625" s="13" t="s">
        <v>612</v>
      </c>
      <c r="D625" s="16">
        <v>1.95</v>
      </c>
      <c r="E625" s="16">
        <v>1.1499999999999999</v>
      </c>
      <c r="F625" s="12">
        <v>42349</v>
      </c>
      <c r="G625" s="19">
        <v>1.35</v>
      </c>
      <c r="H625" s="18">
        <f t="shared" si="95"/>
        <v>-0.3076923076923076</v>
      </c>
      <c r="I625" s="66">
        <f t="shared" si="92"/>
        <v>-0.74999999999999978</v>
      </c>
    </row>
    <row r="626" spans="2:9" x14ac:dyDescent="0.25">
      <c r="B626" s="10">
        <v>42341</v>
      </c>
      <c r="C626" s="13" t="s">
        <v>608</v>
      </c>
      <c r="D626" s="16">
        <v>2.2000000000000002</v>
      </c>
      <c r="E626" s="16">
        <v>1.1499999999999999</v>
      </c>
      <c r="F626" s="12">
        <v>42349</v>
      </c>
      <c r="G626" s="25">
        <v>1.46</v>
      </c>
      <c r="H626" s="18">
        <f t="shared" si="95"/>
        <v>-0.33636363636363642</v>
      </c>
      <c r="I626" s="66">
        <f t="shared" si="92"/>
        <v>-0.70476190476190481</v>
      </c>
    </row>
    <row r="627" spans="2:9" x14ac:dyDescent="0.25">
      <c r="B627" s="10">
        <v>42349</v>
      </c>
      <c r="C627" s="13" t="s">
        <v>635</v>
      </c>
      <c r="D627" s="16">
        <v>1.04</v>
      </c>
      <c r="E627" s="16">
        <v>0.47</v>
      </c>
      <c r="F627" s="12">
        <v>42352</v>
      </c>
      <c r="G627" s="19">
        <v>0.45</v>
      </c>
      <c r="H627" s="18">
        <f t="shared" si="95"/>
        <v>-0.56730769230769229</v>
      </c>
      <c r="I627" s="66">
        <f t="shared" si="92"/>
        <v>-1.0350877192982457</v>
      </c>
    </row>
    <row r="628" spans="2:9" x14ac:dyDescent="0.25">
      <c r="B628" s="10">
        <v>42353</v>
      </c>
      <c r="C628" s="13" t="s">
        <v>641</v>
      </c>
      <c r="D628" s="16">
        <v>0.69</v>
      </c>
      <c r="E628" s="16">
        <v>0.33</v>
      </c>
      <c r="F628" s="12">
        <v>42354</v>
      </c>
      <c r="G628" s="19">
        <v>1.1200000000000001</v>
      </c>
      <c r="H628" s="18">
        <f t="shared" si="95"/>
        <v>0.62318840579710177</v>
      </c>
      <c r="I628" s="66">
        <f t="shared" si="92"/>
        <v>1.1944444444444451</v>
      </c>
    </row>
    <row r="629" spans="2:9" x14ac:dyDescent="0.25">
      <c r="B629" s="10">
        <v>42345</v>
      </c>
      <c r="C629" s="13" t="s">
        <v>620</v>
      </c>
      <c r="D629" s="16">
        <v>3.29</v>
      </c>
      <c r="E629" s="16">
        <v>1.77</v>
      </c>
      <c r="F629" s="12">
        <v>42354</v>
      </c>
      <c r="G629" s="19">
        <v>2.38</v>
      </c>
      <c r="H629" s="18">
        <f t="shared" si="95"/>
        <v>-0.27659574468085113</v>
      </c>
      <c r="I629" s="66">
        <f t="shared" si="92"/>
        <v>-0.59868421052631593</v>
      </c>
    </row>
    <row r="630" spans="2:9" x14ac:dyDescent="0.25">
      <c r="B630" s="10">
        <v>42353</v>
      </c>
      <c r="C630" s="13" t="s">
        <v>642</v>
      </c>
      <c r="D630" s="16">
        <v>0.86</v>
      </c>
      <c r="E630" s="16">
        <v>0.41</v>
      </c>
      <c r="F630" s="12">
        <v>42356</v>
      </c>
      <c r="G630" s="19">
        <v>0.63</v>
      </c>
      <c r="H630" s="18">
        <f t="shared" si="95"/>
        <v>-0.26744186046511631</v>
      </c>
      <c r="I630" s="66">
        <f t="shared" si="92"/>
        <v>-0.51111111111111107</v>
      </c>
    </row>
    <row r="631" spans="2:9" x14ac:dyDescent="0.25">
      <c r="B631" s="10">
        <v>42348</v>
      </c>
      <c r="C631" s="13" t="s">
        <v>632</v>
      </c>
      <c r="D631" s="16">
        <v>2.1</v>
      </c>
      <c r="E631" s="16">
        <v>1.21</v>
      </c>
      <c r="F631" s="12">
        <v>42356</v>
      </c>
      <c r="G631" s="19">
        <v>2.12</v>
      </c>
      <c r="H631" s="18">
        <f t="shared" si="95"/>
        <v>9.52380952380949E-3</v>
      </c>
      <c r="I631" s="66">
        <f t="shared" si="92"/>
        <v>2.2471910112359567E-2</v>
      </c>
    </row>
    <row r="632" spans="2:9" x14ac:dyDescent="0.25">
      <c r="B632" s="10">
        <v>42355</v>
      </c>
      <c r="C632" s="13" t="s">
        <v>646</v>
      </c>
      <c r="D632" s="16">
        <v>4.01</v>
      </c>
      <c r="E632" s="16">
        <v>1.43</v>
      </c>
      <c r="F632" s="12">
        <v>42360</v>
      </c>
      <c r="G632" s="19">
        <v>4.24</v>
      </c>
      <c r="H632" s="18">
        <f t="shared" si="95"/>
        <v>5.7356608478803084E-2</v>
      </c>
      <c r="I632" s="66">
        <f t="shared" si="92"/>
        <v>8.9147286821705585E-2</v>
      </c>
    </row>
    <row r="633" spans="2:9" x14ac:dyDescent="0.25">
      <c r="B633" s="10">
        <v>42346</v>
      </c>
      <c r="C633" s="13" t="s">
        <v>627</v>
      </c>
      <c r="D633" s="16">
        <v>0.45</v>
      </c>
      <c r="E633" s="16">
        <v>0.21</v>
      </c>
      <c r="F633" s="12">
        <v>42367</v>
      </c>
      <c r="G633" s="19">
        <v>0.27</v>
      </c>
      <c r="H633" s="18">
        <f t="shared" si="95"/>
        <v>-0.4</v>
      </c>
      <c r="I633" s="66">
        <f t="shared" si="92"/>
        <v>-0.74999999999999989</v>
      </c>
    </row>
    <row r="634" spans="2:9" x14ac:dyDescent="0.25">
      <c r="B634" s="10">
        <v>42360</v>
      </c>
      <c r="C634" s="13" t="s">
        <v>657</v>
      </c>
      <c r="D634" s="16">
        <v>1.22</v>
      </c>
      <c r="E634" s="16">
        <v>0.42</v>
      </c>
      <c r="F634" s="12">
        <v>42373</v>
      </c>
      <c r="G634" s="19">
        <v>0.99</v>
      </c>
      <c r="H634" s="18">
        <f t="shared" si="95"/>
        <v>-0.18852459016393441</v>
      </c>
      <c r="I634" s="66">
        <f t="shared" si="92"/>
        <v>-0.28749999999999998</v>
      </c>
    </row>
    <row r="635" spans="2:9" x14ac:dyDescent="0.25">
      <c r="B635" s="10">
        <v>42349</v>
      </c>
      <c r="C635" s="13" t="s">
        <v>633</v>
      </c>
      <c r="D635" s="16">
        <v>3.88</v>
      </c>
      <c r="E635" s="16">
        <v>1.74</v>
      </c>
      <c r="F635" s="12">
        <v>42373</v>
      </c>
      <c r="G635" s="19">
        <v>2.86</v>
      </c>
      <c r="H635" s="18">
        <f>(G635/D635-1)</f>
        <v>-0.2628865979381444</v>
      </c>
      <c r="I635" s="66">
        <f t="shared" si="92"/>
        <v>-0.47663551401869164</v>
      </c>
    </row>
    <row r="636" spans="2:9" x14ac:dyDescent="0.25">
      <c r="B636" s="10">
        <v>42360</v>
      </c>
      <c r="C636" s="13" t="s">
        <v>656</v>
      </c>
      <c r="D636" s="16">
        <v>2.75</v>
      </c>
      <c r="E636" s="16">
        <v>1.17</v>
      </c>
      <c r="F636" s="12">
        <v>42375</v>
      </c>
      <c r="G636" s="19">
        <v>1.17</v>
      </c>
      <c r="H636" s="18">
        <f>(G636/D636-1)</f>
        <v>-0.57454545454545458</v>
      </c>
      <c r="I636" s="66">
        <f t="shared" si="92"/>
        <v>-1</v>
      </c>
    </row>
    <row r="637" spans="2:9" x14ac:dyDescent="0.25">
      <c r="B637" s="10">
        <v>42359</v>
      </c>
      <c r="C637" s="13" t="s">
        <v>663</v>
      </c>
      <c r="D637" s="16">
        <v>7.31</v>
      </c>
      <c r="E637" s="16">
        <v>2.2200000000000002</v>
      </c>
      <c r="F637" s="12" t="s">
        <v>1</v>
      </c>
      <c r="G637" s="19">
        <v>8.48</v>
      </c>
      <c r="H637" s="18">
        <f t="shared" ref="H637" si="96">(G637/D637-1)</f>
        <v>0.16005471956224371</v>
      </c>
      <c r="I637" s="66">
        <f t="shared" si="92"/>
        <v>0.22986247544204338</v>
      </c>
    </row>
    <row r="638" spans="2:9" x14ac:dyDescent="0.25">
      <c r="B638" s="10"/>
      <c r="C638" s="13"/>
      <c r="D638" s="16"/>
      <c r="E638" s="16"/>
      <c r="F638" s="12"/>
      <c r="G638" s="19"/>
      <c r="H638" s="18"/>
      <c r="I638" s="66"/>
    </row>
    <row r="639" spans="2:9" x14ac:dyDescent="0.25">
      <c r="B639" s="10"/>
      <c r="C639" s="22" t="s">
        <v>38</v>
      </c>
      <c r="D639" s="13"/>
      <c r="E639" s="13"/>
      <c r="F639" s="23"/>
      <c r="G639" s="62" t="s">
        <v>11</v>
      </c>
      <c r="H639" s="63" t="s">
        <v>9</v>
      </c>
      <c r="I639" s="93">
        <f>SUM(I486:I638)</f>
        <v>4.9569210060355751</v>
      </c>
    </row>
    <row r="640" spans="2:9" ht="15.75" thickBot="1" x14ac:dyDescent="0.3">
      <c r="B640" s="10"/>
      <c r="C640" s="22"/>
      <c r="D640" s="13"/>
      <c r="E640" s="13"/>
      <c r="F640" s="23"/>
      <c r="G640" s="11"/>
      <c r="H640" s="24"/>
      <c r="I640" s="14"/>
    </row>
    <row r="641" spans="2:9" x14ac:dyDescent="0.25">
      <c r="B641" s="79"/>
      <c r="C641" s="48"/>
      <c r="D641" s="80" t="s">
        <v>1</v>
      </c>
      <c r="E641" s="80"/>
      <c r="F641" s="81"/>
      <c r="G641" s="80"/>
      <c r="H641" s="80"/>
      <c r="I641" s="82" t="s">
        <v>1</v>
      </c>
    </row>
    <row r="642" spans="2:9" x14ac:dyDescent="0.25">
      <c r="B642" s="87"/>
      <c r="C642" s="88"/>
      <c r="D642" s="57"/>
      <c r="E642" s="57"/>
      <c r="F642" s="89"/>
      <c r="G642" s="57"/>
      <c r="H642" s="57"/>
      <c r="I642" s="90"/>
    </row>
    <row r="643" spans="2:9" x14ac:dyDescent="0.25">
      <c r="B643" s="83"/>
      <c r="C643" s="85" t="s">
        <v>25</v>
      </c>
      <c r="D643" s="57"/>
      <c r="E643" s="57"/>
      <c r="F643" s="57"/>
      <c r="G643" s="57"/>
      <c r="H643" s="57"/>
      <c r="I643" s="84"/>
    </row>
    <row r="644" spans="2:9" x14ac:dyDescent="0.25">
      <c r="B644" s="83"/>
      <c r="C644" s="57"/>
      <c r="D644" s="57"/>
      <c r="E644" s="57"/>
      <c r="F644" s="86"/>
      <c r="G644" s="57"/>
      <c r="H644" s="57"/>
      <c r="I644" s="84"/>
    </row>
    <row r="645" spans="2:9" x14ac:dyDescent="0.25">
      <c r="B645" s="83"/>
      <c r="C645" s="57" t="s">
        <v>30</v>
      </c>
      <c r="D645" s="57"/>
      <c r="E645" s="57"/>
      <c r="F645" s="57"/>
      <c r="G645" s="57"/>
      <c r="H645" s="57"/>
      <c r="I645" s="93">
        <f>I477+I639</f>
        <v>41.284241080284318</v>
      </c>
    </row>
    <row r="646" spans="2:9" x14ac:dyDescent="0.25">
      <c r="B646" s="83"/>
      <c r="C646" s="57" t="s">
        <v>1</v>
      </c>
      <c r="D646" s="95"/>
      <c r="E646" s="96"/>
      <c r="F646" s="57"/>
      <c r="G646" s="57"/>
      <c r="H646" s="57"/>
      <c r="I646" s="78" t="s">
        <v>1</v>
      </c>
    </row>
    <row r="647" spans="2:9" x14ac:dyDescent="0.25">
      <c r="B647" s="83"/>
      <c r="C647" s="57"/>
      <c r="D647" s="57"/>
      <c r="E647" s="57"/>
      <c r="F647" s="91"/>
      <c r="G647" s="92"/>
      <c r="H647" s="34"/>
      <c r="I647" s="78"/>
    </row>
    <row r="648" spans="2:9" ht="19.5" thickBot="1" x14ac:dyDescent="0.35">
      <c r="B648" s="97"/>
      <c r="C648" s="98" t="s">
        <v>39</v>
      </c>
      <c r="D648" s="99"/>
      <c r="E648" s="99"/>
      <c r="F648" s="100"/>
      <c r="G648" s="101" t="s">
        <v>26</v>
      </c>
      <c r="H648" s="102" t="s">
        <v>27</v>
      </c>
      <c r="I648" s="103">
        <f>(I645)/100</f>
        <v>0.41284241080284317</v>
      </c>
    </row>
    <row r="652" spans="2:9" ht="15.75" x14ac:dyDescent="0.25">
      <c r="B652" s="104" t="s">
        <v>31</v>
      </c>
    </row>
    <row r="653" spans="2:9" x14ac:dyDescent="0.25">
      <c r="C653" s="49" t="s">
        <v>1</v>
      </c>
      <c r="F653" s="49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4"/>
  <sheetViews>
    <sheetView workbookViewId="0">
      <selection activeCell="C6" sqref="C6"/>
    </sheetView>
  </sheetViews>
  <sheetFormatPr baseColWidth="10" defaultColWidth="11.42578125" defaultRowHeight="15" x14ac:dyDescent="0.25"/>
  <cols>
    <col min="1" max="2" width="11.42578125" style="49"/>
    <col min="3" max="3" width="47.140625" style="49" customWidth="1"/>
    <col min="4" max="16384" width="11.42578125" style="49"/>
  </cols>
  <sheetData>
    <row r="1" spans="2:8" ht="15.75" thickBot="1" x14ac:dyDescent="0.3"/>
    <row r="2" spans="2:8" ht="33" customHeight="1" thickBot="1" x14ac:dyDescent="0.3">
      <c r="B2" s="1"/>
      <c r="C2" s="45" t="s">
        <v>661</v>
      </c>
      <c r="D2" s="2"/>
      <c r="E2" s="3"/>
      <c r="F2" s="2"/>
      <c r="G2" s="2"/>
      <c r="H2" s="4"/>
    </row>
    <row r="3" spans="2:8" x14ac:dyDescent="0.25">
      <c r="B3" s="5"/>
      <c r="C3" s="43" t="s">
        <v>1</v>
      </c>
      <c r="D3" s="67" t="s">
        <v>1</v>
      </c>
      <c r="E3" s="7"/>
      <c r="F3" s="8"/>
      <c r="G3" s="8"/>
      <c r="H3" s="9"/>
    </row>
    <row r="4" spans="2:8" ht="15.75" thickBot="1" x14ac:dyDescent="0.3">
      <c r="B4" s="10"/>
      <c r="C4" s="51"/>
      <c r="D4" s="44"/>
      <c r="E4" s="12"/>
      <c r="F4" s="13"/>
      <c r="G4" s="13"/>
      <c r="H4" s="14"/>
    </row>
    <row r="5" spans="2:8" ht="33.75" customHeight="1" thickBot="1" x14ac:dyDescent="0.3">
      <c r="B5" s="1"/>
      <c r="C5" s="46" t="s">
        <v>662</v>
      </c>
      <c r="D5" s="2"/>
      <c r="E5" s="3"/>
      <c r="F5" s="2"/>
      <c r="G5" s="2"/>
      <c r="H5" s="4"/>
    </row>
    <row r="6" spans="2:8" x14ac:dyDescent="0.25">
      <c r="B6" s="10"/>
      <c r="C6" s="51"/>
      <c r="D6" s="44"/>
      <c r="E6" s="12"/>
      <c r="F6" s="13"/>
      <c r="G6" s="13"/>
      <c r="H6" s="14"/>
    </row>
    <row r="7" spans="2:8" x14ac:dyDescent="0.25">
      <c r="B7" s="10"/>
      <c r="C7" s="11" t="s">
        <v>0</v>
      </c>
      <c r="D7" s="11"/>
      <c r="E7" s="12"/>
      <c r="F7" s="13"/>
      <c r="G7" s="13"/>
      <c r="H7" s="14"/>
    </row>
    <row r="8" spans="2:8" x14ac:dyDescent="0.25">
      <c r="B8" s="10"/>
      <c r="C8" s="15" t="s">
        <v>1</v>
      </c>
      <c r="D8" s="11"/>
      <c r="E8" s="12"/>
      <c r="F8" s="13"/>
      <c r="G8" s="13"/>
      <c r="H8" s="14"/>
    </row>
    <row r="9" spans="2:8" x14ac:dyDescent="0.25">
      <c r="B9" s="10"/>
      <c r="C9" s="22"/>
      <c r="D9" s="13"/>
      <c r="E9" s="23"/>
      <c r="F9" s="11"/>
      <c r="G9" s="24"/>
      <c r="H9" s="14"/>
    </row>
    <row r="10" spans="2:8" x14ac:dyDescent="0.25">
      <c r="B10" s="52"/>
      <c r="C10" s="53" t="s">
        <v>3</v>
      </c>
      <c r="D10" s="53" t="s">
        <v>2</v>
      </c>
      <c r="E10" s="54" t="s">
        <v>4</v>
      </c>
      <c r="F10" s="53" t="s">
        <v>4</v>
      </c>
      <c r="G10" s="53" t="s">
        <v>5</v>
      </c>
      <c r="H10" s="55" t="s">
        <v>1</v>
      </c>
    </row>
    <row r="11" spans="2:8" x14ac:dyDescent="0.25">
      <c r="B11" s="52" t="s">
        <v>6</v>
      </c>
      <c r="C11" s="53" t="s">
        <v>21</v>
      </c>
      <c r="D11" s="53" t="s">
        <v>7</v>
      </c>
      <c r="E11" s="54" t="s">
        <v>6</v>
      </c>
      <c r="F11" s="53" t="s">
        <v>8</v>
      </c>
      <c r="G11" s="53" t="s">
        <v>10</v>
      </c>
      <c r="H11" s="55" t="s">
        <v>1</v>
      </c>
    </row>
    <row r="12" spans="2:8" x14ac:dyDescent="0.25">
      <c r="B12" s="52"/>
      <c r="C12" s="53" t="s">
        <v>1</v>
      </c>
      <c r="D12" s="53"/>
      <c r="E12" s="54"/>
      <c r="F12" s="53"/>
      <c r="G12" s="53"/>
      <c r="H12" s="55"/>
    </row>
    <row r="13" spans="2:8" x14ac:dyDescent="0.25">
      <c r="B13" s="10">
        <v>41995</v>
      </c>
      <c r="C13" s="11" t="s">
        <v>32</v>
      </c>
      <c r="D13" s="16">
        <v>35.5</v>
      </c>
      <c r="E13" s="12">
        <v>42006</v>
      </c>
      <c r="F13" s="25">
        <v>29.2</v>
      </c>
      <c r="G13" s="18">
        <f>(F13/D13-1)*-1</f>
        <v>0.17746478873239435</v>
      </c>
      <c r="H13" s="26"/>
    </row>
    <row r="14" spans="2:8" x14ac:dyDescent="0.25">
      <c r="B14" s="10">
        <v>42009</v>
      </c>
      <c r="C14" s="11" t="s">
        <v>50</v>
      </c>
      <c r="D14" s="16">
        <v>63</v>
      </c>
      <c r="E14" s="12">
        <v>42009</v>
      </c>
      <c r="F14" s="25">
        <v>58</v>
      </c>
      <c r="G14" s="18">
        <f>(F14/D14-1)*-1</f>
        <v>7.9365079365079416E-2</v>
      </c>
      <c r="H14" s="26"/>
    </row>
    <row r="15" spans="2:8" x14ac:dyDescent="0.25">
      <c r="B15" s="10">
        <v>42010</v>
      </c>
      <c r="C15" s="11" t="s">
        <v>51</v>
      </c>
      <c r="D15" s="16">
        <v>91</v>
      </c>
      <c r="E15" s="12">
        <v>42012</v>
      </c>
      <c r="F15" s="25">
        <v>38.6</v>
      </c>
      <c r="G15" s="18">
        <f>(F15/D15-1)*-1</f>
        <v>0.57582417582417578</v>
      </c>
      <c r="H15" s="26"/>
    </row>
    <row r="16" spans="2:8" x14ac:dyDescent="0.25">
      <c r="B16" s="10">
        <v>42013</v>
      </c>
      <c r="C16" s="11" t="s">
        <v>58</v>
      </c>
      <c r="D16" s="16">
        <v>73.5</v>
      </c>
      <c r="E16" s="12">
        <v>42013</v>
      </c>
      <c r="F16" s="25">
        <v>89</v>
      </c>
      <c r="G16" s="18">
        <f>(F16/D16-1)*-1</f>
        <v>-0.21088435374149661</v>
      </c>
      <c r="H16" s="26"/>
    </row>
    <row r="17" spans="2:8" x14ac:dyDescent="0.25">
      <c r="B17" s="10">
        <v>42013</v>
      </c>
      <c r="C17" s="11" t="s">
        <v>64</v>
      </c>
      <c r="D17" s="16">
        <v>57</v>
      </c>
      <c r="E17" s="12">
        <v>42013</v>
      </c>
      <c r="F17" s="25">
        <v>71.5</v>
      </c>
      <c r="G17" s="18">
        <f t="shared" ref="G17:G32" si="0">(F17/D17-1)*-1</f>
        <v>-0.2543859649122806</v>
      </c>
      <c r="H17" s="26"/>
    </row>
    <row r="18" spans="2:8" x14ac:dyDescent="0.25">
      <c r="B18" s="10">
        <v>42017</v>
      </c>
      <c r="C18" s="11" t="s">
        <v>58</v>
      </c>
      <c r="D18" s="16">
        <v>83</v>
      </c>
      <c r="E18" s="12">
        <v>42017</v>
      </c>
      <c r="F18" s="25">
        <v>57</v>
      </c>
      <c r="G18" s="18">
        <f t="shared" si="0"/>
        <v>0.31325301204819278</v>
      </c>
      <c r="H18" s="26"/>
    </row>
    <row r="19" spans="2:8" x14ac:dyDescent="0.25">
      <c r="B19" s="10">
        <v>42017</v>
      </c>
      <c r="C19" s="11" t="s">
        <v>70</v>
      </c>
      <c r="D19" s="16">
        <v>82.7</v>
      </c>
      <c r="E19" s="12">
        <v>42018</v>
      </c>
      <c r="F19" s="25">
        <v>109</v>
      </c>
      <c r="G19" s="18">
        <f t="shared" si="0"/>
        <v>-0.31801692865779918</v>
      </c>
      <c r="H19" s="26"/>
    </row>
    <row r="20" spans="2:8" x14ac:dyDescent="0.25">
      <c r="B20" s="10">
        <v>42018</v>
      </c>
      <c r="C20" s="11" t="s">
        <v>71</v>
      </c>
      <c r="D20" s="16">
        <v>78.2</v>
      </c>
      <c r="E20" s="12">
        <v>42018</v>
      </c>
      <c r="F20" s="25">
        <v>94</v>
      </c>
      <c r="G20" s="18">
        <f t="shared" si="0"/>
        <v>-0.20204603580562663</v>
      </c>
      <c r="H20" s="26"/>
    </row>
    <row r="21" spans="2:8" x14ac:dyDescent="0.25">
      <c r="B21" s="10">
        <v>42019</v>
      </c>
      <c r="C21" s="11" t="s">
        <v>70</v>
      </c>
      <c r="D21" s="16">
        <v>82</v>
      </c>
      <c r="E21" s="12">
        <v>42019</v>
      </c>
      <c r="F21" s="25">
        <v>108.8</v>
      </c>
      <c r="G21" s="18">
        <f t="shared" si="0"/>
        <v>-0.326829268292683</v>
      </c>
      <c r="H21" s="26"/>
    </row>
    <row r="22" spans="2:8" x14ac:dyDescent="0.25">
      <c r="B22" s="10">
        <v>42019</v>
      </c>
      <c r="C22" s="11" t="s">
        <v>58</v>
      </c>
      <c r="D22" s="16">
        <v>82</v>
      </c>
      <c r="E22" s="12">
        <v>42020</v>
      </c>
      <c r="F22" s="25">
        <v>53.5</v>
      </c>
      <c r="G22" s="18">
        <f t="shared" si="0"/>
        <v>0.34756097560975607</v>
      </c>
      <c r="H22" s="26"/>
    </row>
    <row r="23" spans="2:8" x14ac:dyDescent="0.25">
      <c r="B23" s="10">
        <v>42023</v>
      </c>
      <c r="C23" s="11" t="s">
        <v>81</v>
      </c>
      <c r="D23" s="16">
        <v>94</v>
      </c>
      <c r="E23" s="12">
        <v>42024</v>
      </c>
      <c r="F23" s="25">
        <v>78.5</v>
      </c>
      <c r="G23" s="18">
        <f t="shared" si="0"/>
        <v>0.16489361702127658</v>
      </c>
      <c r="H23" s="26"/>
    </row>
    <row r="24" spans="2:8" x14ac:dyDescent="0.25">
      <c r="B24" s="10">
        <v>42024</v>
      </c>
      <c r="C24" s="11" t="s">
        <v>84</v>
      </c>
      <c r="D24" s="16">
        <v>96.2</v>
      </c>
      <c r="E24" s="12">
        <v>42025</v>
      </c>
      <c r="F24" s="25">
        <v>92</v>
      </c>
      <c r="G24" s="18">
        <f t="shared" si="0"/>
        <v>4.3659043659043717E-2</v>
      </c>
      <c r="H24" s="26"/>
    </row>
    <row r="25" spans="2:8" x14ac:dyDescent="0.25">
      <c r="B25" s="10">
        <v>42026</v>
      </c>
      <c r="C25" s="11" t="s">
        <v>84</v>
      </c>
      <c r="D25" s="16">
        <v>66</v>
      </c>
      <c r="E25" s="12">
        <v>42026</v>
      </c>
      <c r="F25" s="25">
        <v>60</v>
      </c>
      <c r="G25" s="18">
        <f t="shared" si="0"/>
        <v>9.0909090909090939E-2</v>
      </c>
      <c r="H25" s="26"/>
    </row>
    <row r="26" spans="2:8" x14ac:dyDescent="0.25">
      <c r="B26" s="10">
        <v>42030</v>
      </c>
      <c r="C26" s="11" t="s">
        <v>90</v>
      </c>
      <c r="D26" s="16">
        <v>61</v>
      </c>
      <c r="E26" s="12">
        <v>42030</v>
      </c>
      <c r="F26" s="25">
        <v>39</v>
      </c>
      <c r="G26" s="18">
        <f t="shared" si="0"/>
        <v>0.36065573770491799</v>
      </c>
      <c r="H26" s="26"/>
    </row>
    <row r="27" spans="2:8" x14ac:dyDescent="0.25">
      <c r="B27" s="10">
        <v>42031</v>
      </c>
      <c r="C27" s="11" t="s">
        <v>96</v>
      </c>
      <c r="D27" s="16">
        <v>84</v>
      </c>
      <c r="E27" s="12">
        <v>42031</v>
      </c>
      <c r="F27" s="25">
        <v>102</v>
      </c>
      <c r="G27" s="18">
        <f t="shared" si="0"/>
        <v>-0.21428571428571419</v>
      </c>
      <c r="H27" s="26"/>
    </row>
    <row r="28" spans="2:8" x14ac:dyDescent="0.25">
      <c r="B28" s="10">
        <v>42031</v>
      </c>
      <c r="C28" s="11" t="s">
        <v>96</v>
      </c>
      <c r="D28" s="16">
        <v>112.7</v>
      </c>
      <c r="E28" s="12">
        <v>42032</v>
      </c>
      <c r="F28" s="25">
        <v>97</v>
      </c>
      <c r="G28" s="18">
        <f t="shared" si="0"/>
        <v>0.1393078970718723</v>
      </c>
      <c r="H28" s="26"/>
    </row>
    <row r="29" spans="2:8" x14ac:dyDescent="0.25">
      <c r="B29" s="10">
        <v>42032</v>
      </c>
      <c r="C29" s="11" t="s">
        <v>96</v>
      </c>
      <c r="D29" s="16">
        <v>113</v>
      </c>
      <c r="E29" s="12">
        <v>42034</v>
      </c>
      <c r="F29" s="25">
        <v>80</v>
      </c>
      <c r="G29" s="18">
        <f t="shared" si="0"/>
        <v>0.29203539823008851</v>
      </c>
      <c r="H29" s="26"/>
    </row>
    <row r="30" spans="2:8" x14ac:dyDescent="0.25">
      <c r="B30" s="10">
        <v>42034</v>
      </c>
      <c r="C30" s="11" t="s">
        <v>105</v>
      </c>
      <c r="D30" s="16">
        <v>113</v>
      </c>
      <c r="E30" s="12">
        <v>42034</v>
      </c>
      <c r="F30" s="25">
        <v>131</v>
      </c>
      <c r="G30" s="18">
        <f t="shared" si="0"/>
        <v>-0.15929203539823011</v>
      </c>
      <c r="H30" s="26"/>
    </row>
    <row r="31" spans="2:8" x14ac:dyDescent="0.25">
      <c r="B31" s="10">
        <v>42037</v>
      </c>
      <c r="C31" s="11" t="s">
        <v>109</v>
      </c>
      <c r="D31" s="16">
        <v>63.3</v>
      </c>
      <c r="E31" s="12">
        <v>42037</v>
      </c>
      <c r="F31" s="25">
        <v>66</v>
      </c>
      <c r="G31" s="18">
        <f t="shared" si="0"/>
        <v>-4.2654028436019065E-2</v>
      </c>
      <c r="H31" s="26"/>
    </row>
    <row r="32" spans="2:8" x14ac:dyDescent="0.25">
      <c r="B32" s="10">
        <v>42038</v>
      </c>
      <c r="C32" s="11" t="s">
        <v>113</v>
      </c>
      <c r="D32" s="16">
        <v>61</v>
      </c>
      <c r="E32" s="12">
        <v>42039</v>
      </c>
      <c r="F32" s="25">
        <v>47.8</v>
      </c>
      <c r="G32" s="18">
        <f t="shared" si="0"/>
        <v>0.2163934426229509</v>
      </c>
      <c r="H32" s="26"/>
    </row>
    <row r="33" spans="2:8" x14ac:dyDescent="0.25">
      <c r="B33" s="10">
        <v>42040</v>
      </c>
      <c r="C33" s="11" t="s">
        <v>109</v>
      </c>
      <c r="D33" s="16">
        <v>74.400000000000006</v>
      </c>
      <c r="E33" s="12">
        <v>42040</v>
      </c>
      <c r="F33" s="25">
        <v>76.400000000000006</v>
      </c>
      <c r="G33" s="18">
        <f t="shared" ref="G33:G92" si="1">(F33/D33-1)*-1</f>
        <v>-2.6881720430107503E-2</v>
      </c>
      <c r="H33" s="26"/>
    </row>
    <row r="34" spans="2:8" x14ac:dyDescent="0.25">
      <c r="B34" s="10">
        <v>42040</v>
      </c>
      <c r="C34" s="11" t="s">
        <v>105</v>
      </c>
      <c r="D34" s="16">
        <v>82.2</v>
      </c>
      <c r="E34" s="12">
        <v>42041</v>
      </c>
      <c r="F34" s="25">
        <v>80</v>
      </c>
      <c r="G34" s="18">
        <f t="shared" si="1"/>
        <v>2.6763990267639981E-2</v>
      </c>
      <c r="H34" s="26"/>
    </row>
    <row r="35" spans="2:8" x14ac:dyDescent="0.25">
      <c r="B35" s="10">
        <v>42044</v>
      </c>
      <c r="C35" s="11" t="s">
        <v>96</v>
      </c>
      <c r="D35" s="16">
        <v>80.599999999999994</v>
      </c>
      <c r="E35" s="12">
        <v>42045</v>
      </c>
      <c r="F35" s="25">
        <v>81.2</v>
      </c>
      <c r="G35" s="18">
        <f t="shared" si="1"/>
        <v>-7.4441687344914964E-3</v>
      </c>
      <c r="H35" s="26"/>
    </row>
    <row r="36" spans="2:8" x14ac:dyDescent="0.25">
      <c r="B36" s="10">
        <v>42045</v>
      </c>
      <c r="C36" s="11" t="s">
        <v>105</v>
      </c>
      <c r="D36" s="16">
        <v>99.8</v>
      </c>
      <c r="E36" s="12">
        <v>42046</v>
      </c>
      <c r="F36" s="25">
        <v>102</v>
      </c>
      <c r="G36" s="18">
        <f t="shared" si="1"/>
        <v>-2.2044088176352838E-2</v>
      </c>
      <c r="H36" s="26"/>
    </row>
    <row r="37" spans="2:8" x14ac:dyDescent="0.25">
      <c r="B37" s="10">
        <v>42052</v>
      </c>
      <c r="C37" s="11" t="s">
        <v>105</v>
      </c>
      <c r="D37" s="16">
        <v>77</v>
      </c>
      <c r="E37" s="12">
        <v>42052</v>
      </c>
      <c r="F37" s="25">
        <v>58.3</v>
      </c>
      <c r="G37" s="18">
        <f t="shared" si="1"/>
        <v>0.24285714285714288</v>
      </c>
      <c r="H37" s="26"/>
    </row>
    <row r="38" spans="2:8" x14ac:dyDescent="0.25">
      <c r="B38" s="10">
        <v>42052</v>
      </c>
      <c r="C38" s="11" t="s">
        <v>138</v>
      </c>
      <c r="D38" s="16">
        <v>88</v>
      </c>
      <c r="E38" s="12">
        <v>42053</v>
      </c>
      <c r="F38" s="25">
        <v>68</v>
      </c>
      <c r="G38" s="18">
        <f t="shared" si="1"/>
        <v>0.22727272727272729</v>
      </c>
      <c r="H38" s="26"/>
    </row>
    <row r="39" spans="2:8" x14ac:dyDescent="0.25">
      <c r="B39" s="10">
        <v>42054</v>
      </c>
      <c r="C39" s="11" t="s">
        <v>138</v>
      </c>
      <c r="D39" s="16">
        <v>61</v>
      </c>
      <c r="E39" s="12">
        <v>42055</v>
      </c>
      <c r="F39" s="25">
        <v>56.9</v>
      </c>
      <c r="G39" s="18">
        <f t="shared" si="1"/>
        <v>6.7213114754098413E-2</v>
      </c>
      <c r="H39" s="26"/>
    </row>
    <row r="40" spans="2:8" x14ac:dyDescent="0.25">
      <c r="B40" s="10">
        <v>42058</v>
      </c>
      <c r="C40" s="11" t="s">
        <v>113</v>
      </c>
      <c r="D40" s="16">
        <v>28.2</v>
      </c>
      <c r="E40" s="12">
        <v>42059</v>
      </c>
      <c r="F40" s="25">
        <v>23</v>
      </c>
      <c r="G40" s="18">
        <f t="shared" si="1"/>
        <v>0.18439716312056731</v>
      </c>
      <c r="H40" s="26"/>
    </row>
    <row r="41" spans="2:8" x14ac:dyDescent="0.25">
      <c r="B41" s="10">
        <v>42061</v>
      </c>
      <c r="C41" s="11" t="s">
        <v>152</v>
      </c>
      <c r="D41" s="16">
        <v>44</v>
      </c>
      <c r="E41" s="12">
        <v>42061</v>
      </c>
      <c r="F41" s="25">
        <v>52</v>
      </c>
      <c r="G41" s="18">
        <f t="shared" si="1"/>
        <v>-0.18181818181818188</v>
      </c>
      <c r="H41" s="26"/>
    </row>
    <row r="42" spans="2:8" x14ac:dyDescent="0.25">
      <c r="B42" s="10">
        <v>42066</v>
      </c>
      <c r="C42" s="11" t="s">
        <v>154</v>
      </c>
      <c r="D42" s="16">
        <v>58</v>
      </c>
      <c r="E42" s="12">
        <v>42066</v>
      </c>
      <c r="F42" s="25">
        <v>38.700000000000003</v>
      </c>
      <c r="G42" s="18">
        <f t="shared" si="1"/>
        <v>0.33275862068965512</v>
      </c>
      <c r="H42" s="26"/>
    </row>
    <row r="43" spans="2:8" x14ac:dyDescent="0.25">
      <c r="B43" s="10">
        <v>42067</v>
      </c>
      <c r="C43" s="11" t="s">
        <v>159</v>
      </c>
      <c r="D43" s="16">
        <v>52.5</v>
      </c>
      <c r="E43" s="12">
        <v>42067</v>
      </c>
      <c r="F43" s="25">
        <v>66</v>
      </c>
      <c r="G43" s="18">
        <f t="shared" si="1"/>
        <v>-0.25714285714285712</v>
      </c>
      <c r="H43" s="26"/>
    </row>
    <row r="44" spans="2:8" x14ac:dyDescent="0.25">
      <c r="B44" s="10">
        <v>42067</v>
      </c>
      <c r="C44" s="11" t="s">
        <v>159</v>
      </c>
      <c r="D44" s="16">
        <v>59</v>
      </c>
      <c r="E44" s="12">
        <v>42068</v>
      </c>
      <c r="F44" s="25">
        <v>40</v>
      </c>
      <c r="G44" s="18">
        <f t="shared" si="1"/>
        <v>0.32203389830508478</v>
      </c>
      <c r="H44" s="26"/>
    </row>
    <row r="45" spans="2:8" x14ac:dyDescent="0.25">
      <c r="B45" s="10">
        <v>42068</v>
      </c>
      <c r="C45" s="11" t="s">
        <v>164</v>
      </c>
      <c r="D45" s="16">
        <v>50</v>
      </c>
      <c r="E45" s="12">
        <v>42069</v>
      </c>
      <c r="F45" s="25">
        <v>53</v>
      </c>
      <c r="G45" s="18">
        <f t="shared" si="1"/>
        <v>-6.0000000000000053E-2</v>
      </c>
      <c r="H45" s="26"/>
    </row>
    <row r="46" spans="2:8" x14ac:dyDescent="0.25">
      <c r="B46" s="10">
        <v>42072</v>
      </c>
      <c r="C46" s="11" t="s">
        <v>167</v>
      </c>
      <c r="D46" s="16">
        <v>54</v>
      </c>
      <c r="E46" s="12">
        <v>42072</v>
      </c>
      <c r="F46" s="25">
        <v>47.1</v>
      </c>
      <c r="G46" s="18">
        <f t="shared" si="1"/>
        <v>0.12777777777777777</v>
      </c>
      <c r="H46" s="26"/>
    </row>
    <row r="47" spans="2:8" x14ac:dyDescent="0.25">
      <c r="B47" s="10">
        <v>42073</v>
      </c>
      <c r="C47" s="11" t="s">
        <v>172</v>
      </c>
      <c r="D47" s="16">
        <v>58.9</v>
      </c>
      <c r="E47" s="12">
        <v>42073</v>
      </c>
      <c r="F47" s="25">
        <v>60</v>
      </c>
      <c r="G47" s="18">
        <f t="shared" si="1"/>
        <v>-1.8675721561969505E-2</v>
      </c>
      <c r="H47" s="26"/>
    </row>
    <row r="48" spans="2:8" x14ac:dyDescent="0.25">
      <c r="B48" s="10">
        <v>42073</v>
      </c>
      <c r="C48" s="11" t="s">
        <v>174</v>
      </c>
      <c r="D48" s="16">
        <v>38.5</v>
      </c>
      <c r="E48" s="12">
        <v>42073</v>
      </c>
      <c r="F48" s="25">
        <v>32</v>
      </c>
      <c r="G48" s="18">
        <f t="shared" si="1"/>
        <v>0.16883116883116878</v>
      </c>
      <c r="H48" s="26"/>
    </row>
    <row r="49" spans="2:8" x14ac:dyDescent="0.25">
      <c r="B49" s="10">
        <v>42074</v>
      </c>
      <c r="C49" s="11" t="s">
        <v>172</v>
      </c>
      <c r="D49" s="16">
        <v>64.5</v>
      </c>
      <c r="E49" s="12">
        <v>42074</v>
      </c>
      <c r="F49" s="25">
        <v>49</v>
      </c>
      <c r="G49" s="18">
        <f t="shared" si="1"/>
        <v>0.24031007751937983</v>
      </c>
      <c r="H49" s="26"/>
    </row>
    <row r="50" spans="2:8" x14ac:dyDescent="0.25">
      <c r="B50" s="10">
        <v>42075</v>
      </c>
      <c r="C50" s="11" t="s">
        <v>180</v>
      </c>
      <c r="D50" s="16">
        <v>68</v>
      </c>
      <c r="E50" s="12">
        <v>42076</v>
      </c>
      <c r="F50" s="25">
        <v>59.2</v>
      </c>
      <c r="G50" s="18">
        <f t="shared" si="1"/>
        <v>0.12941176470588234</v>
      </c>
      <c r="H50" s="26"/>
    </row>
    <row r="51" spans="2:8" x14ac:dyDescent="0.25">
      <c r="B51" s="10">
        <v>42076</v>
      </c>
      <c r="C51" s="11" t="s">
        <v>180</v>
      </c>
      <c r="D51" s="16">
        <v>63.8</v>
      </c>
      <c r="E51" s="12">
        <v>42076</v>
      </c>
      <c r="F51" s="25">
        <v>50</v>
      </c>
      <c r="G51" s="18">
        <f t="shared" si="1"/>
        <v>0.21630094043887149</v>
      </c>
      <c r="H51" s="26"/>
    </row>
    <row r="52" spans="2:8" x14ac:dyDescent="0.25">
      <c r="B52" s="10">
        <v>42079</v>
      </c>
      <c r="C52" s="11" t="s">
        <v>185</v>
      </c>
      <c r="D52" s="16">
        <v>35.5</v>
      </c>
      <c r="E52" s="12">
        <v>42079</v>
      </c>
      <c r="F52" s="25">
        <v>44</v>
      </c>
      <c r="G52" s="18">
        <f t="shared" si="1"/>
        <v>-0.23943661971830976</v>
      </c>
      <c r="H52" s="26"/>
    </row>
    <row r="53" spans="2:8" x14ac:dyDescent="0.25">
      <c r="B53" s="10">
        <v>42082</v>
      </c>
      <c r="C53" s="11" t="s">
        <v>198</v>
      </c>
      <c r="D53" s="16">
        <v>55</v>
      </c>
      <c r="E53" s="12">
        <v>42082</v>
      </c>
      <c r="F53" s="25">
        <v>66</v>
      </c>
      <c r="G53" s="18">
        <f t="shared" si="1"/>
        <v>-0.19999999999999996</v>
      </c>
      <c r="H53" s="26"/>
    </row>
    <row r="54" spans="2:8" x14ac:dyDescent="0.25">
      <c r="B54" s="10">
        <v>42083</v>
      </c>
      <c r="C54" s="11" t="s">
        <v>198</v>
      </c>
      <c r="D54" s="16">
        <v>64</v>
      </c>
      <c r="E54" s="12">
        <v>42083</v>
      </c>
      <c r="F54" s="25">
        <v>74</v>
      </c>
      <c r="G54" s="18">
        <f t="shared" si="1"/>
        <v>-0.15625</v>
      </c>
      <c r="H54" s="26"/>
    </row>
    <row r="55" spans="2:8" x14ac:dyDescent="0.25">
      <c r="B55" s="10">
        <v>42086</v>
      </c>
      <c r="C55" s="11" t="s">
        <v>198</v>
      </c>
      <c r="D55" s="16">
        <v>48</v>
      </c>
      <c r="E55" s="12">
        <v>42087</v>
      </c>
      <c r="F55" s="25">
        <v>32</v>
      </c>
      <c r="G55" s="18">
        <f t="shared" si="1"/>
        <v>0.33333333333333337</v>
      </c>
      <c r="H55" s="26"/>
    </row>
    <row r="56" spans="2:8" x14ac:dyDescent="0.25">
      <c r="B56" s="10">
        <v>42087</v>
      </c>
      <c r="C56" s="11" t="s">
        <v>185</v>
      </c>
      <c r="D56" s="16">
        <v>20</v>
      </c>
      <c r="E56" s="12">
        <v>42088</v>
      </c>
      <c r="F56" s="25">
        <v>18</v>
      </c>
      <c r="G56" s="18">
        <f t="shared" si="1"/>
        <v>9.9999999999999978E-2</v>
      </c>
      <c r="H56" s="26"/>
    </row>
    <row r="57" spans="2:8" x14ac:dyDescent="0.25">
      <c r="B57" s="10">
        <v>42093</v>
      </c>
      <c r="C57" s="11" t="s">
        <v>209</v>
      </c>
      <c r="D57" s="16">
        <v>35.5</v>
      </c>
      <c r="E57" s="12">
        <v>42093</v>
      </c>
      <c r="F57" s="25">
        <v>25</v>
      </c>
      <c r="G57" s="18">
        <f t="shared" si="1"/>
        <v>0.29577464788732399</v>
      </c>
      <c r="H57" s="26"/>
    </row>
    <row r="58" spans="2:8" x14ac:dyDescent="0.25">
      <c r="B58" s="10">
        <v>42093</v>
      </c>
      <c r="C58" s="11" t="s">
        <v>212</v>
      </c>
      <c r="D58" s="16">
        <v>43</v>
      </c>
      <c r="E58" s="12">
        <v>42094</v>
      </c>
      <c r="F58" s="25">
        <v>34.200000000000003</v>
      </c>
      <c r="G58" s="18">
        <f t="shared" si="1"/>
        <v>0.20465116279069762</v>
      </c>
      <c r="H58" s="26"/>
    </row>
    <row r="59" spans="2:8" x14ac:dyDescent="0.25">
      <c r="B59" s="10">
        <v>42102</v>
      </c>
      <c r="C59" s="11" t="s">
        <v>223</v>
      </c>
      <c r="D59" s="16">
        <v>61.8</v>
      </c>
      <c r="E59" s="12">
        <v>42103</v>
      </c>
      <c r="F59" s="25">
        <v>57.5</v>
      </c>
      <c r="G59" s="18">
        <f t="shared" si="1"/>
        <v>6.9579288025889974E-2</v>
      </c>
      <c r="H59" s="26"/>
    </row>
    <row r="60" spans="2:8" x14ac:dyDescent="0.25">
      <c r="B60" s="10">
        <v>42104</v>
      </c>
      <c r="C60" s="11" t="s">
        <v>226</v>
      </c>
      <c r="D60" s="16">
        <v>52</v>
      </c>
      <c r="E60" s="12">
        <v>42107</v>
      </c>
      <c r="F60" s="25">
        <v>33.799999999999997</v>
      </c>
      <c r="G60" s="18">
        <f t="shared" si="1"/>
        <v>0.35000000000000009</v>
      </c>
      <c r="H60" s="26"/>
    </row>
    <row r="61" spans="2:8" x14ac:dyDescent="0.25">
      <c r="B61" s="10">
        <v>42108</v>
      </c>
      <c r="C61" s="11" t="s">
        <v>236</v>
      </c>
      <c r="D61" s="16">
        <v>54</v>
      </c>
      <c r="E61" s="12">
        <v>42108</v>
      </c>
      <c r="F61" s="25">
        <v>62</v>
      </c>
      <c r="G61" s="18">
        <f t="shared" si="1"/>
        <v>-0.14814814814814814</v>
      </c>
      <c r="H61" s="26"/>
    </row>
    <row r="62" spans="2:8" x14ac:dyDescent="0.25">
      <c r="B62" s="10">
        <v>42109</v>
      </c>
      <c r="C62" s="11" t="s">
        <v>240</v>
      </c>
      <c r="D62" s="16">
        <v>59.3</v>
      </c>
      <c r="E62" s="12">
        <v>42109</v>
      </c>
      <c r="F62" s="25">
        <v>32</v>
      </c>
      <c r="G62" s="18">
        <f t="shared" si="1"/>
        <v>0.46037099494097811</v>
      </c>
      <c r="H62" s="26"/>
    </row>
    <row r="63" spans="2:8" x14ac:dyDescent="0.25">
      <c r="B63" s="10">
        <v>42110</v>
      </c>
      <c r="C63" s="11" t="s">
        <v>244</v>
      </c>
      <c r="D63" s="16">
        <v>71</v>
      </c>
      <c r="E63" s="12">
        <v>42111</v>
      </c>
      <c r="F63" s="25">
        <v>28</v>
      </c>
      <c r="G63" s="18">
        <f t="shared" si="1"/>
        <v>0.60563380281690149</v>
      </c>
      <c r="H63" s="26"/>
    </row>
    <row r="64" spans="2:8" x14ac:dyDescent="0.25">
      <c r="B64" s="10">
        <v>42115</v>
      </c>
      <c r="C64" s="11" t="s">
        <v>244</v>
      </c>
      <c r="D64" s="16">
        <v>53.5</v>
      </c>
      <c r="E64" s="12">
        <v>42115</v>
      </c>
      <c r="F64" s="25">
        <v>43</v>
      </c>
      <c r="G64" s="18">
        <f t="shared" si="1"/>
        <v>0.19626168224299068</v>
      </c>
      <c r="H64" s="26"/>
    </row>
    <row r="65" spans="2:8" x14ac:dyDescent="0.25">
      <c r="B65" s="10">
        <v>42116</v>
      </c>
      <c r="C65" s="11" t="s">
        <v>244</v>
      </c>
      <c r="D65" s="16">
        <v>47</v>
      </c>
      <c r="E65" s="12">
        <v>42116</v>
      </c>
      <c r="F65" s="25">
        <v>48</v>
      </c>
      <c r="G65" s="18">
        <f t="shared" si="1"/>
        <v>-2.1276595744680771E-2</v>
      </c>
      <c r="H65" s="26"/>
    </row>
    <row r="66" spans="2:8" x14ac:dyDescent="0.25">
      <c r="B66" s="10">
        <v>42116</v>
      </c>
      <c r="C66" s="11" t="s">
        <v>250</v>
      </c>
      <c r="D66" s="16">
        <v>61</v>
      </c>
      <c r="E66" s="12">
        <v>42116</v>
      </c>
      <c r="F66" s="25">
        <v>42</v>
      </c>
      <c r="G66" s="18">
        <f t="shared" si="1"/>
        <v>0.31147540983606559</v>
      </c>
      <c r="H66" s="26"/>
    </row>
    <row r="67" spans="2:8" x14ac:dyDescent="0.25">
      <c r="B67" s="10">
        <v>42118</v>
      </c>
      <c r="C67" s="11" t="s">
        <v>250</v>
      </c>
      <c r="D67" s="16">
        <v>33.799999999999997</v>
      </c>
      <c r="E67" s="12">
        <v>42118</v>
      </c>
      <c r="F67" s="25">
        <v>38</v>
      </c>
      <c r="G67" s="18">
        <f t="shared" si="1"/>
        <v>-0.12426035502958599</v>
      </c>
      <c r="H67" s="26"/>
    </row>
    <row r="68" spans="2:8" x14ac:dyDescent="0.25">
      <c r="B68" s="10">
        <v>42121</v>
      </c>
      <c r="C68" s="11" t="s">
        <v>250</v>
      </c>
      <c r="D68" s="16">
        <v>44</v>
      </c>
      <c r="E68" s="12">
        <v>42121</v>
      </c>
      <c r="F68" s="25">
        <v>56</v>
      </c>
      <c r="G68" s="18">
        <f t="shared" si="1"/>
        <v>-0.27272727272727271</v>
      </c>
      <c r="H68" s="26"/>
    </row>
    <row r="69" spans="2:8" x14ac:dyDescent="0.25">
      <c r="B69" s="10">
        <v>42123</v>
      </c>
      <c r="C69" s="11" t="s">
        <v>265</v>
      </c>
      <c r="D69" s="16">
        <v>42.5</v>
      </c>
      <c r="E69" s="12">
        <v>42123</v>
      </c>
      <c r="F69" s="25">
        <v>30.5</v>
      </c>
      <c r="G69" s="18">
        <f t="shared" si="1"/>
        <v>0.28235294117647058</v>
      </c>
      <c r="H69" s="26"/>
    </row>
    <row r="70" spans="2:8" x14ac:dyDescent="0.25">
      <c r="B70" s="10">
        <v>42128</v>
      </c>
      <c r="C70" s="11" t="s">
        <v>274</v>
      </c>
      <c r="D70" s="16">
        <v>63.1</v>
      </c>
      <c r="E70" s="12">
        <v>42128</v>
      </c>
      <c r="F70" s="25">
        <v>54</v>
      </c>
      <c r="G70" s="18">
        <f t="shared" si="1"/>
        <v>0.14421553090332806</v>
      </c>
      <c r="H70" s="26"/>
    </row>
    <row r="71" spans="2:8" x14ac:dyDescent="0.25">
      <c r="B71" s="10">
        <v>42129</v>
      </c>
      <c r="C71" s="11" t="s">
        <v>280</v>
      </c>
      <c r="D71" s="16">
        <v>43</v>
      </c>
      <c r="E71" s="12">
        <v>42129</v>
      </c>
      <c r="F71" s="25">
        <v>65</v>
      </c>
      <c r="G71" s="18">
        <f t="shared" si="1"/>
        <v>-0.51162790697674421</v>
      </c>
      <c r="H71" s="26"/>
    </row>
    <row r="72" spans="2:8" x14ac:dyDescent="0.25">
      <c r="B72" s="10">
        <v>42129</v>
      </c>
      <c r="C72" s="11" t="s">
        <v>274</v>
      </c>
      <c r="D72" s="16">
        <v>54.2</v>
      </c>
      <c r="E72" s="12">
        <v>42129</v>
      </c>
      <c r="F72" s="25">
        <v>89.1</v>
      </c>
      <c r="G72" s="18">
        <f t="shared" si="1"/>
        <v>-0.64391143911439097</v>
      </c>
      <c r="H72" s="26"/>
    </row>
    <row r="73" spans="2:8" x14ac:dyDescent="0.25">
      <c r="B73" s="10">
        <v>42130</v>
      </c>
      <c r="C73" s="11" t="s">
        <v>285</v>
      </c>
      <c r="D73" s="16">
        <v>127</v>
      </c>
      <c r="E73" s="12">
        <v>42130</v>
      </c>
      <c r="F73" s="25">
        <v>111.8</v>
      </c>
      <c r="G73" s="18">
        <f t="shared" si="1"/>
        <v>0.11968503937007879</v>
      </c>
      <c r="H73" s="26"/>
    </row>
    <row r="74" spans="2:8" x14ac:dyDescent="0.25">
      <c r="B74" s="10">
        <v>42131</v>
      </c>
      <c r="C74" s="11" t="s">
        <v>288</v>
      </c>
      <c r="D74" s="16">
        <v>99</v>
      </c>
      <c r="E74" s="12">
        <v>42131</v>
      </c>
      <c r="F74" s="25">
        <v>125</v>
      </c>
      <c r="G74" s="18">
        <f t="shared" si="1"/>
        <v>-0.26262626262626254</v>
      </c>
      <c r="H74" s="26"/>
    </row>
    <row r="75" spans="2:8" x14ac:dyDescent="0.25">
      <c r="B75" s="10">
        <v>42135</v>
      </c>
      <c r="C75" s="11" t="s">
        <v>291</v>
      </c>
      <c r="D75" s="16">
        <v>58.6</v>
      </c>
      <c r="E75" s="12">
        <v>42136</v>
      </c>
      <c r="F75" s="25">
        <v>77</v>
      </c>
      <c r="G75" s="18">
        <f t="shared" si="1"/>
        <v>-0.31399317406143346</v>
      </c>
      <c r="H75" s="26"/>
    </row>
    <row r="76" spans="2:8" x14ac:dyDescent="0.25">
      <c r="B76" s="10">
        <v>42136</v>
      </c>
      <c r="C76" s="11" t="s">
        <v>285</v>
      </c>
      <c r="D76" s="16">
        <v>71.5</v>
      </c>
      <c r="E76" s="12">
        <v>42136</v>
      </c>
      <c r="F76" s="25">
        <v>84</v>
      </c>
      <c r="G76" s="18">
        <f t="shared" si="1"/>
        <v>-0.17482517482517479</v>
      </c>
      <c r="H76" s="26"/>
    </row>
    <row r="77" spans="2:8" x14ac:dyDescent="0.25">
      <c r="B77" s="10">
        <v>42139</v>
      </c>
      <c r="C77" s="11" t="s">
        <v>291</v>
      </c>
      <c r="D77" s="16">
        <v>49</v>
      </c>
      <c r="E77" s="12">
        <v>42139</v>
      </c>
      <c r="F77" s="25">
        <v>70</v>
      </c>
      <c r="G77" s="18">
        <f t="shared" si="1"/>
        <v>-0.4285714285714286</v>
      </c>
      <c r="H77" s="26"/>
    </row>
    <row r="78" spans="2:8" x14ac:dyDescent="0.25">
      <c r="B78" s="10">
        <v>42143</v>
      </c>
      <c r="C78" s="11" t="s">
        <v>303</v>
      </c>
      <c r="D78" s="16">
        <v>43</v>
      </c>
      <c r="E78" s="12">
        <v>42143</v>
      </c>
      <c r="F78" s="25">
        <v>35</v>
      </c>
      <c r="G78" s="18">
        <f t="shared" si="1"/>
        <v>0.18604651162790697</v>
      </c>
      <c r="H78" s="26"/>
    </row>
    <row r="79" spans="2:8" x14ac:dyDescent="0.25">
      <c r="B79" s="10">
        <v>42143</v>
      </c>
      <c r="C79" s="11" t="s">
        <v>306</v>
      </c>
      <c r="D79" s="16">
        <v>42</v>
      </c>
      <c r="E79" s="12">
        <v>42145</v>
      </c>
      <c r="F79" s="25">
        <v>38</v>
      </c>
      <c r="G79" s="18">
        <f t="shared" si="1"/>
        <v>9.5238095238095233E-2</v>
      </c>
      <c r="H79" s="26"/>
    </row>
    <row r="80" spans="2:8" x14ac:dyDescent="0.25">
      <c r="B80" s="10">
        <v>42145</v>
      </c>
      <c r="C80" s="11" t="s">
        <v>311</v>
      </c>
      <c r="D80" s="16">
        <v>54</v>
      </c>
      <c r="E80" s="12">
        <v>42146</v>
      </c>
      <c r="F80" s="25">
        <v>48</v>
      </c>
      <c r="G80" s="18">
        <f t="shared" si="1"/>
        <v>0.11111111111111116</v>
      </c>
      <c r="H80" s="26"/>
    </row>
    <row r="81" spans="2:8" x14ac:dyDescent="0.25">
      <c r="B81" s="10">
        <v>42146</v>
      </c>
      <c r="C81" s="11" t="s">
        <v>312</v>
      </c>
      <c r="D81" s="16">
        <v>73.599999999999994</v>
      </c>
      <c r="E81" s="12">
        <v>42150</v>
      </c>
      <c r="F81" s="25">
        <v>68</v>
      </c>
      <c r="G81" s="18">
        <f t="shared" si="1"/>
        <v>7.6086956521739024E-2</v>
      </c>
      <c r="H81" s="26"/>
    </row>
    <row r="82" spans="2:8" x14ac:dyDescent="0.25">
      <c r="B82" s="10">
        <v>42151</v>
      </c>
      <c r="C82" s="11" t="s">
        <v>320</v>
      </c>
      <c r="D82" s="16">
        <v>47</v>
      </c>
      <c r="E82" s="12">
        <v>42152</v>
      </c>
      <c r="F82" s="25">
        <v>42</v>
      </c>
      <c r="G82" s="18">
        <f t="shared" si="1"/>
        <v>0.1063829787234043</v>
      </c>
      <c r="H82" s="26"/>
    </row>
    <row r="83" spans="2:8" x14ac:dyDescent="0.25">
      <c r="B83" s="10">
        <v>42152</v>
      </c>
      <c r="C83" s="11" t="s">
        <v>324</v>
      </c>
      <c r="D83" s="16">
        <v>73</v>
      </c>
      <c r="E83" s="12">
        <v>42153</v>
      </c>
      <c r="F83" s="25">
        <v>108</v>
      </c>
      <c r="G83" s="18">
        <f t="shared" si="1"/>
        <v>-0.47945205479452047</v>
      </c>
      <c r="H83" s="26"/>
    </row>
    <row r="84" spans="2:8" x14ac:dyDescent="0.25">
      <c r="B84" s="10">
        <v>42153</v>
      </c>
      <c r="C84" s="11" t="s">
        <v>324</v>
      </c>
      <c r="D84" s="16">
        <v>103</v>
      </c>
      <c r="E84" s="12">
        <v>42153</v>
      </c>
      <c r="F84" s="25">
        <v>135</v>
      </c>
      <c r="G84" s="18">
        <f t="shared" si="1"/>
        <v>-0.31067961165048552</v>
      </c>
      <c r="H84" s="26"/>
    </row>
    <row r="85" spans="2:8" x14ac:dyDescent="0.25">
      <c r="B85" s="10">
        <v>42157</v>
      </c>
      <c r="C85" s="11" t="s">
        <v>306</v>
      </c>
      <c r="D85" s="16">
        <v>86.5</v>
      </c>
      <c r="E85" s="12">
        <v>42157</v>
      </c>
      <c r="F85" s="25">
        <v>93</v>
      </c>
      <c r="G85" s="18">
        <f t="shared" si="1"/>
        <v>-7.5144508670520249E-2</v>
      </c>
      <c r="H85" s="26"/>
    </row>
    <row r="86" spans="2:8" x14ac:dyDescent="0.25">
      <c r="B86" s="10">
        <v>42164</v>
      </c>
      <c r="C86" s="11" t="s">
        <v>339</v>
      </c>
      <c r="D86" s="16">
        <v>72.5</v>
      </c>
      <c r="E86" s="12">
        <v>42164</v>
      </c>
      <c r="F86" s="25">
        <v>61</v>
      </c>
      <c r="G86" s="18">
        <f t="shared" si="1"/>
        <v>0.1586206896551724</v>
      </c>
      <c r="H86" s="26"/>
    </row>
    <row r="87" spans="2:8" x14ac:dyDescent="0.25">
      <c r="B87" s="10">
        <v>42164</v>
      </c>
      <c r="C87" s="11" t="s">
        <v>341</v>
      </c>
      <c r="D87" s="16">
        <v>94</v>
      </c>
      <c r="E87" s="12">
        <v>42166</v>
      </c>
      <c r="F87" s="25">
        <v>34</v>
      </c>
      <c r="G87" s="18">
        <f t="shared" si="1"/>
        <v>0.63829787234042556</v>
      </c>
      <c r="H87" s="26"/>
    </row>
    <row r="88" spans="2:8" x14ac:dyDescent="0.25">
      <c r="B88" s="10">
        <v>42165</v>
      </c>
      <c r="C88" s="11" t="s">
        <v>339</v>
      </c>
      <c r="D88" s="16">
        <v>63</v>
      </c>
      <c r="E88" s="12">
        <v>42166</v>
      </c>
      <c r="F88" s="25">
        <v>103</v>
      </c>
      <c r="G88" s="18">
        <f t="shared" si="1"/>
        <v>-0.63492063492063489</v>
      </c>
      <c r="H88" s="26"/>
    </row>
    <row r="89" spans="2:8" x14ac:dyDescent="0.25">
      <c r="B89" s="10">
        <v>42166</v>
      </c>
      <c r="C89" s="11" t="s">
        <v>348</v>
      </c>
      <c r="D89" s="16">
        <v>80</v>
      </c>
      <c r="E89" s="12">
        <v>42167</v>
      </c>
      <c r="F89" s="25">
        <v>93</v>
      </c>
      <c r="G89" s="18">
        <f t="shared" si="1"/>
        <v>-0.16250000000000009</v>
      </c>
      <c r="H89" s="26"/>
    </row>
    <row r="90" spans="2:8" x14ac:dyDescent="0.25">
      <c r="B90" s="10">
        <v>42171</v>
      </c>
      <c r="C90" s="11" t="s">
        <v>341</v>
      </c>
      <c r="D90" s="16">
        <v>88</v>
      </c>
      <c r="E90" s="12">
        <v>42172</v>
      </c>
      <c r="F90" s="25">
        <v>67.2</v>
      </c>
      <c r="G90" s="18">
        <f t="shared" si="1"/>
        <v>0.23636363636363633</v>
      </c>
      <c r="H90" s="26"/>
    </row>
    <row r="91" spans="2:8" x14ac:dyDescent="0.25">
      <c r="B91" s="10">
        <v>42173</v>
      </c>
      <c r="C91" s="11" t="s">
        <v>339</v>
      </c>
      <c r="D91" s="16">
        <v>47</v>
      </c>
      <c r="E91" s="12">
        <v>42173</v>
      </c>
      <c r="F91" s="25">
        <v>38</v>
      </c>
      <c r="G91" s="18">
        <f t="shared" si="1"/>
        <v>0.19148936170212771</v>
      </c>
      <c r="H91" s="26"/>
    </row>
    <row r="92" spans="2:8" x14ac:dyDescent="0.25">
      <c r="B92" s="10">
        <v>42205</v>
      </c>
      <c r="C92" s="11" t="s">
        <v>400</v>
      </c>
      <c r="D92" s="16">
        <v>67.5</v>
      </c>
      <c r="E92" s="12">
        <v>42207</v>
      </c>
      <c r="F92" s="25">
        <v>25.6</v>
      </c>
      <c r="G92" s="18">
        <f t="shared" si="1"/>
        <v>0.6207407407407407</v>
      </c>
      <c r="H92" s="26"/>
    </row>
    <row r="93" spans="2:8" x14ac:dyDescent="0.25">
      <c r="B93" s="10">
        <v>42208</v>
      </c>
      <c r="C93" s="11" t="s">
        <v>404</v>
      </c>
      <c r="D93" s="16">
        <v>62</v>
      </c>
      <c r="E93" s="12">
        <v>42209</v>
      </c>
      <c r="F93" s="25">
        <v>39</v>
      </c>
      <c r="G93" s="18">
        <f t="shared" ref="G93:G98" si="2">(F93/D93-1)*-1</f>
        <v>0.37096774193548387</v>
      </c>
      <c r="H93" s="26"/>
    </row>
    <row r="94" spans="2:8" x14ac:dyDescent="0.25">
      <c r="B94" s="10">
        <v>42214</v>
      </c>
      <c r="C94" s="11" t="s">
        <v>409</v>
      </c>
      <c r="D94" s="16">
        <v>33</v>
      </c>
      <c r="E94" s="12">
        <v>42215</v>
      </c>
      <c r="F94" s="25">
        <v>37.6</v>
      </c>
      <c r="G94" s="18">
        <f t="shared" si="2"/>
        <v>-0.1393939393939394</v>
      </c>
      <c r="H94" s="26"/>
    </row>
    <row r="95" spans="2:8" x14ac:dyDescent="0.25">
      <c r="B95" s="10">
        <v>42215</v>
      </c>
      <c r="C95" s="11" t="s">
        <v>414</v>
      </c>
      <c r="D95" s="16">
        <v>63.2</v>
      </c>
      <c r="E95" s="12">
        <v>42215</v>
      </c>
      <c r="F95" s="25">
        <v>48</v>
      </c>
      <c r="G95" s="18">
        <f t="shared" si="2"/>
        <v>0.24050632911392411</v>
      </c>
      <c r="H95" s="26"/>
    </row>
    <row r="96" spans="2:8" x14ac:dyDescent="0.25">
      <c r="B96" s="10">
        <v>42219</v>
      </c>
      <c r="C96" s="11" t="s">
        <v>419</v>
      </c>
      <c r="D96" s="16">
        <v>67.099999999999994</v>
      </c>
      <c r="E96" s="12">
        <v>42219</v>
      </c>
      <c r="F96" s="25">
        <v>46</v>
      </c>
      <c r="G96" s="18">
        <f t="shared" si="2"/>
        <v>0.31445603576751113</v>
      </c>
      <c r="H96" s="26"/>
    </row>
    <row r="97" spans="2:8" x14ac:dyDescent="0.25">
      <c r="B97" s="10">
        <v>42227</v>
      </c>
      <c r="C97" s="11" t="s">
        <v>435</v>
      </c>
      <c r="D97" s="16">
        <v>41.3</v>
      </c>
      <c r="E97" s="12">
        <v>42227</v>
      </c>
      <c r="F97" s="25">
        <v>49.4</v>
      </c>
      <c r="G97" s="18">
        <f t="shared" si="2"/>
        <v>-0.19612590799031482</v>
      </c>
      <c r="H97" s="26"/>
    </row>
    <row r="98" spans="2:8" x14ac:dyDescent="0.25">
      <c r="B98" s="10">
        <v>42247</v>
      </c>
      <c r="C98" s="11" t="s">
        <v>455</v>
      </c>
      <c r="D98" s="16">
        <v>67</v>
      </c>
      <c r="E98" s="12">
        <v>42248</v>
      </c>
      <c r="F98" s="25">
        <v>92</v>
      </c>
      <c r="G98" s="18">
        <f t="shared" si="2"/>
        <v>-0.37313432835820892</v>
      </c>
      <c r="H98" s="26"/>
    </row>
    <row r="99" spans="2:8" x14ac:dyDescent="0.25">
      <c r="B99" s="10">
        <v>42248</v>
      </c>
      <c r="C99" s="11" t="s">
        <v>467</v>
      </c>
      <c r="D99" s="16">
        <v>146.5</v>
      </c>
      <c r="E99" s="12">
        <v>42249</v>
      </c>
      <c r="F99" s="25">
        <v>131</v>
      </c>
      <c r="G99" s="18">
        <f>(F99/D99-1)*-1</f>
        <v>0.10580204778156999</v>
      </c>
      <c r="H99" s="26"/>
    </row>
    <row r="100" spans="2:8" x14ac:dyDescent="0.25">
      <c r="B100" s="10">
        <v>42249</v>
      </c>
      <c r="C100" s="11" t="s">
        <v>463</v>
      </c>
      <c r="D100" s="16">
        <v>47</v>
      </c>
      <c r="E100" s="12">
        <v>42250</v>
      </c>
      <c r="F100" s="25">
        <v>25</v>
      </c>
      <c r="G100" s="18">
        <f>(F100/D100-1)*-1</f>
        <v>0.46808510638297873</v>
      </c>
      <c r="H100" s="26"/>
    </row>
    <row r="101" spans="2:8" x14ac:dyDescent="0.25">
      <c r="B101" s="10">
        <v>42254</v>
      </c>
      <c r="C101" s="11" t="s">
        <v>473</v>
      </c>
      <c r="D101" s="16">
        <v>69</v>
      </c>
      <c r="E101" s="12">
        <v>42255</v>
      </c>
      <c r="F101" s="25">
        <v>72</v>
      </c>
      <c r="G101" s="18">
        <f t="shared" ref="G101" si="3">(F101/D101-1)*-1</f>
        <v>-4.3478260869565188E-2</v>
      </c>
      <c r="H101" s="26"/>
    </row>
    <row r="102" spans="2:8" x14ac:dyDescent="0.25">
      <c r="B102" s="10">
        <v>42255</v>
      </c>
      <c r="C102" s="11" t="s">
        <v>479</v>
      </c>
      <c r="D102" s="16">
        <v>136.5</v>
      </c>
      <c r="E102" s="12">
        <v>42256</v>
      </c>
      <c r="F102" s="25">
        <v>99.5</v>
      </c>
      <c r="G102" s="18">
        <f>(F102/D102-1)*-1</f>
        <v>0.2710622710622711</v>
      </c>
      <c r="H102" s="26"/>
    </row>
    <row r="103" spans="2:8" x14ac:dyDescent="0.25">
      <c r="B103" s="10">
        <v>42257</v>
      </c>
      <c r="C103" s="11" t="s">
        <v>484</v>
      </c>
      <c r="D103" s="16">
        <v>61</v>
      </c>
      <c r="E103" s="12">
        <v>42261</v>
      </c>
      <c r="F103" s="25">
        <v>41</v>
      </c>
      <c r="G103" s="18">
        <f t="shared" ref="G103" si="4">(F103/D103-1)*-1</f>
        <v>0.32786885245901642</v>
      </c>
      <c r="H103" s="26"/>
    </row>
    <row r="104" spans="2:8" x14ac:dyDescent="0.25">
      <c r="B104" s="10">
        <v>42268</v>
      </c>
      <c r="C104" s="11" t="s">
        <v>508</v>
      </c>
      <c r="D104" s="16">
        <v>45</v>
      </c>
      <c r="E104" s="12">
        <v>42269</v>
      </c>
      <c r="F104" s="25">
        <v>75</v>
      </c>
      <c r="G104" s="18">
        <f t="shared" ref="G104" si="5">(F104/D104-1)*-1</f>
        <v>-0.66666666666666674</v>
      </c>
      <c r="H104" s="26"/>
    </row>
    <row r="105" spans="2:8" x14ac:dyDescent="0.25">
      <c r="B105" s="10">
        <v>42282</v>
      </c>
      <c r="C105" s="11" t="s">
        <v>467</v>
      </c>
      <c r="D105" s="16">
        <v>34.5</v>
      </c>
      <c r="E105" s="12">
        <v>42282</v>
      </c>
      <c r="F105" s="25">
        <v>29</v>
      </c>
      <c r="G105" s="18">
        <f t="shared" ref="G105:G112" si="6">(F105/D105-1)*-1</f>
        <v>0.15942028985507251</v>
      </c>
      <c r="H105" s="26"/>
    </row>
    <row r="106" spans="2:8" x14ac:dyDescent="0.25">
      <c r="B106" s="10">
        <v>42283</v>
      </c>
      <c r="C106" s="11" t="s">
        <v>512</v>
      </c>
      <c r="D106" s="16">
        <v>78</v>
      </c>
      <c r="E106" s="12">
        <v>42283</v>
      </c>
      <c r="F106" s="25">
        <v>64</v>
      </c>
      <c r="G106" s="18">
        <f t="shared" si="6"/>
        <v>0.17948717948717952</v>
      </c>
      <c r="H106" s="26"/>
    </row>
    <row r="107" spans="2:8" x14ac:dyDescent="0.25">
      <c r="B107" s="10">
        <v>42284</v>
      </c>
      <c r="C107" s="11" t="s">
        <v>516</v>
      </c>
      <c r="D107" s="16">
        <v>72.2</v>
      </c>
      <c r="E107" s="12">
        <v>42284</v>
      </c>
      <c r="F107" s="25">
        <v>59</v>
      </c>
      <c r="G107" s="18">
        <f t="shared" si="6"/>
        <v>0.18282548476454297</v>
      </c>
      <c r="H107" s="26"/>
    </row>
    <row r="108" spans="2:8" x14ac:dyDescent="0.25">
      <c r="B108" s="10">
        <v>42285</v>
      </c>
      <c r="C108" s="11" t="s">
        <v>520</v>
      </c>
      <c r="D108" s="16">
        <v>314</v>
      </c>
      <c r="E108" s="12">
        <v>42286</v>
      </c>
      <c r="F108" s="25">
        <v>223</v>
      </c>
      <c r="G108" s="18">
        <f t="shared" si="6"/>
        <v>0.28980891719745228</v>
      </c>
      <c r="H108" s="26"/>
    </row>
    <row r="109" spans="2:8" x14ac:dyDescent="0.25">
      <c r="B109" s="10">
        <v>42289</v>
      </c>
      <c r="C109" s="11" t="s">
        <v>525</v>
      </c>
      <c r="D109" s="16">
        <v>43</v>
      </c>
      <c r="E109" s="12">
        <v>42289</v>
      </c>
      <c r="F109" s="25">
        <v>36.5</v>
      </c>
      <c r="G109" s="18">
        <f t="shared" si="6"/>
        <v>0.15116279069767447</v>
      </c>
      <c r="H109" s="26"/>
    </row>
    <row r="110" spans="2:8" x14ac:dyDescent="0.25">
      <c r="B110" s="10">
        <v>42289</v>
      </c>
      <c r="C110" s="11" t="s">
        <v>528</v>
      </c>
      <c r="D110" s="16">
        <v>74.5</v>
      </c>
      <c r="E110" s="12">
        <v>42290</v>
      </c>
      <c r="F110" s="25">
        <v>47.5</v>
      </c>
      <c r="G110" s="18">
        <f t="shared" si="6"/>
        <v>0.36241610738255037</v>
      </c>
      <c r="H110" s="26"/>
    </row>
    <row r="111" spans="2:8" x14ac:dyDescent="0.25">
      <c r="B111" s="10">
        <v>42292</v>
      </c>
      <c r="C111" s="11" t="s">
        <v>528</v>
      </c>
      <c r="D111" s="16">
        <v>43</v>
      </c>
      <c r="E111" s="12">
        <v>42292</v>
      </c>
      <c r="F111" s="25">
        <v>59.5</v>
      </c>
      <c r="G111" s="18">
        <f t="shared" si="6"/>
        <v>-0.38372093023255816</v>
      </c>
      <c r="H111" s="26"/>
    </row>
    <row r="112" spans="2:8" x14ac:dyDescent="0.25">
      <c r="B112" s="10">
        <v>42296</v>
      </c>
      <c r="C112" s="11" t="s">
        <v>528</v>
      </c>
      <c r="D112" s="16">
        <v>58</v>
      </c>
      <c r="E112" s="12">
        <v>42297</v>
      </c>
      <c r="F112" s="25">
        <v>55</v>
      </c>
      <c r="G112" s="18">
        <f t="shared" si="6"/>
        <v>5.1724137931034475E-2</v>
      </c>
      <c r="H112" s="26"/>
    </row>
    <row r="113" spans="2:8" x14ac:dyDescent="0.25">
      <c r="B113" s="10">
        <v>42298</v>
      </c>
      <c r="C113" s="11" t="s">
        <v>542</v>
      </c>
      <c r="D113" s="16">
        <v>78.7</v>
      </c>
      <c r="E113" s="12">
        <v>42298</v>
      </c>
      <c r="F113" s="25">
        <v>86</v>
      </c>
      <c r="G113" s="18">
        <f t="shared" ref="G113:G125" si="7">(F113/D113-1)*-1</f>
        <v>-9.2757306226175285E-2</v>
      </c>
      <c r="H113" s="26"/>
    </row>
    <row r="114" spans="2:8" x14ac:dyDescent="0.25">
      <c r="B114" s="10">
        <v>42303</v>
      </c>
      <c r="C114" s="11" t="s">
        <v>550</v>
      </c>
      <c r="D114" s="16">
        <v>59.5</v>
      </c>
      <c r="E114" s="12">
        <v>42303</v>
      </c>
      <c r="F114" s="25">
        <v>50</v>
      </c>
      <c r="G114" s="18">
        <f t="shared" si="7"/>
        <v>0.15966386554621848</v>
      </c>
      <c r="H114" s="26"/>
    </row>
    <row r="115" spans="2:8" x14ac:dyDescent="0.25">
      <c r="B115" s="10">
        <v>42304</v>
      </c>
      <c r="C115" s="11" t="s">
        <v>557</v>
      </c>
      <c r="D115" s="16">
        <v>69</v>
      </c>
      <c r="E115" s="12">
        <v>42305</v>
      </c>
      <c r="F115" s="25">
        <v>67</v>
      </c>
      <c r="G115" s="18">
        <f t="shared" si="7"/>
        <v>2.8985507246376829E-2</v>
      </c>
      <c r="H115" s="26"/>
    </row>
    <row r="116" spans="2:8" x14ac:dyDescent="0.25">
      <c r="B116" s="10">
        <v>42306</v>
      </c>
      <c r="C116" s="11" t="s">
        <v>560</v>
      </c>
      <c r="D116" s="16">
        <v>83</v>
      </c>
      <c r="E116" s="12">
        <v>42307</v>
      </c>
      <c r="F116" s="25">
        <v>83</v>
      </c>
      <c r="G116" s="18">
        <f t="shared" si="7"/>
        <v>0</v>
      </c>
      <c r="H116" s="26"/>
    </row>
    <row r="117" spans="2:8" x14ac:dyDescent="0.25">
      <c r="B117" s="10">
        <v>42310</v>
      </c>
      <c r="C117" s="11" t="s">
        <v>564</v>
      </c>
      <c r="D117" s="16">
        <v>97.2</v>
      </c>
      <c r="E117" s="12">
        <v>42312</v>
      </c>
      <c r="F117" s="25">
        <v>111</v>
      </c>
      <c r="G117" s="18">
        <f t="shared" si="7"/>
        <v>-0.14197530864197527</v>
      </c>
      <c r="H117" s="26"/>
    </row>
    <row r="118" spans="2:8" x14ac:dyDescent="0.25">
      <c r="B118" s="10">
        <v>42312</v>
      </c>
      <c r="C118" s="11" t="s">
        <v>568</v>
      </c>
      <c r="D118" s="16">
        <v>69.599999999999994</v>
      </c>
      <c r="E118" s="12">
        <v>42312</v>
      </c>
      <c r="F118" s="25">
        <v>59</v>
      </c>
      <c r="G118" s="18">
        <f t="shared" si="7"/>
        <v>0.1522988505747126</v>
      </c>
      <c r="H118" s="26"/>
    </row>
    <row r="119" spans="2:8" x14ac:dyDescent="0.25">
      <c r="B119" s="10">
        <v>42313</v>
      </c>
      <c r="C119" s="11" t="s">
        <v>570</v>
      </c>
      <c r="D119" s="16">
        <v>38.200000000000003</v>
      </c>
      <c r="E119" s="12">
        <v>42314</v>
      </c>
      <c r="F119" s="25">
        <v>43</v>
      </c>
      <c r="G119" s="18">
        <f t="shared" si="7"/>
        <v>-0.12565445026178002</v>
      </c>
      <c r="H119" s="26"/>
    </row>
    <row r="120" spans="2:8" x14ac:dyDescent="0.25">
      <c r="B120" s="10">
        <v>42318</v>
      </c>
      <c r="C120" s="11" t="s">
        <v>560</v>
      </c>
      <c r="D120" s="16">
        <v>92</v>
      </c>
      <c r="E120" s="12">
        <v>42319</v>
      </c>
      <c r="F120" s="25">
        <v>60</v>
      </c>
      <c r="G120" s="18">
        <f t="shared" si="7"/>
        <v>0.34782608695652173</v>
      </c>
      <c r="H120" s="26"/>
    </row>
    <row r="121" spans="2:8" x14ac:dyDescent="0.25">
      <c r="B121" s="10">
        <v>42319</v>
      </c>
      <c r="C121" s="11" t="s">
        <v>579</v>
      </c>
      <c r="D121" s="16">
        <v>32</v>
      </c>
      <c r="E121" s="12">
        <v>42319</v>
      </c>
      <c r="F121" s="25">
        <v>36</v>
      </c>
      <c r="G121" s="18">
        <f t="shared" si="7"/>
        <v>-0.125</v>
      </c>
      <c r="H121" s="26"/>
    </row>
    <row r="122" spans="2:8" x14ac:dyDescent="0.25">
      <c r="B122" s="10">
        <v>42320</v>
      </c>
      <c r="C122" s="11" t="s">
        <v>568</v>
      </c>
      <c r="D122" s="16">
        <v>49</v>
      </c>
      <c r="E122" s="12">
        <v>42320</v>
      </c>
      <c r="F122" s="25">
        <v>36.5</v>
      </c>
      <c r="G122" s="18">
        <f t="shared" si="7"/>
        <v>0.25510204081632648</v>
      </c>
      <c r="H122" s="26"/>
    </row>
    <row r="123" spans="2:8" x14ac:dyDescent="0.25">
      <c r="B123" s="10">
        <v>42320</v>
      </c>
      <c r="C123" s="11" t="s">
        <v>564</v>
      </c>
      <c r="D123" s="16">
        <v>72.5</v>
      </c>
      <c r="E123" s="12">
        <v>42321</v>
      </c>
      <c r="F123" s="25">
        <v>65.599999999999994</v>
      </c>
      <c r="G123" s="18">
        <f t="shared" si="7"/>
        <v>9.5172413793103483E-2</v>
      </c>
      <c r="H123" s="26"/>
    </row>
    <row r="124" spans="2:8" x14ac:dyDescent="0.25">
      <c r="B124" s="10">
        <v>42321</v>
      </c>
      <c r="C124" s="11" t="s">
        <v>560</v>
      </c>
      <c r="D124" s="16">
        <v>85</v>
      </c>
      <c r="E124" s="12">
        <v>42324</v>
      </c>
      <c r="F124" s="25">
        <v>110</v>
      </c>
      <c r="G124" s="18">
        <f t="shared" si="7"/>
        <v>-0.29411764705882359</v>
      </c>
      <c r="H124" s="26"/>
    </row>
    <row r="125" spans="2:8" x14ac:dyDescent="0.25">
      <c r="B125" s="10">
        <v>42326</v>
      </c>
      <c r="C125" s="11" t="s">
        <v>568</v>
      </c>
      <c r="D125" s="16">
        <v>38.5</v>
      </c>
      <c r="E125" s="12">
        <v>42327</v>
      </c>
      <c r="F125" s="25">
        <v>59.1</v>
      </c>
      <c r="G125" s="18">
        <f t="shared" si="7"/>
        <v>-0.53506493506493502</v>
      </c>
      <c r="H125" s="26"/>
    </row>
    <row r="126" spans="2:8" x14ac:dyDescent="0.25">
      <c r="B126" s="10">
        <v>42335</v>
      </c>
      <c r="C126" s="11" t="s">
        <v>598</v>
      </c>
      <c r="D126" s="16">
        <v>110</v>
      </c>
      <c r="E126" s="12">
        <v>42335</v>
      </c>
      <c r="F126" s="25">
        <v>104</v>
      </c>
      <c r="G126" s="18">
        <f t="shared" ref="G126:G137" si="8">(F126/D126-1)*-1</f>
        <v>5.4545454545454564E-2</v>
      </c>
      <c r="H126" s="26"/>
    </row>
    <row r="127" spans="2:8" x14ac:dyDescent="0.25">
      <c r="B127" s="10">
        <v>42335</v>
      </c>
      <c r="C127" s="11" t="s">
        <v>598</v>
      </c>
      <c r="D127" s="16">
        <v>108.5</v>
      </c>
      <c r="E127" s="12">
        <v>42338</v>
      </c>
      <c r="F127" s="25">
        <v>107.8</v>
      </c>
      <c r="G127" s="18">
        <f t="shared" si="8"/>
        <v>6.4516129032258229E-3</v>
      </c>
      <c r="H127" s="26"/>
    </row>
    <row r="128" spans="2:8" x14ac:dyDescent="0.25">
      <c r="B128" s="10">
        <v>42342</v>
      </c>
      <c r="C128" s="11" t="s">
        <v>613</v>
      </c>
      <c r="D128" s="16">
        <v>78</v>
      </c>
      <c r="E128" s="12">
        <v>42342</v>
      </c>
      <c r="F128" s="25">
        <v>72</v>
      </c>
      <c r="G128" s="18">
        <f t="shared" si="8"/>
        <v>7.6923076923076872E-2</v>
      </c>
      <c r="H128" s="26"/>
    </row>
    <row r="129" spans="2:8" x14ac:dyDescent="0.25">
      <c r="B129" s="10">
        <v>42345</v>
      </c>
      <c r="C129" s="11" t="s">
        <v>615</v>
      </c>
      <c r="D129" s="16">
        <v>72</v>
      </c>
      <c r="E129" s="12">
        <v>42345</v>
      </c>
      <c r="F129" s="25">
        <v>57</v>
      </c>
      <c r="G129" s="18">
        <f t="shared" si="8"/>
        <v>0.20833333333333337</v>
      </c>
      <c r="H129" s="26"/>
    </row>
    <row r="130" spans="2:8" x14ac:dyDescent="0.25">
      <c r="B130" s="10">
        <v>42346</v>
      </c>
      <c r="C130" s="11" t="s">
        <v>615</v>
      </c>
      <c r="D130" s="16">
        <v>88</v>
      </c>
      <c r="E130" s="12">
        <v>42347</v>
      </c>
      <c r="F130" s="25">
        <v>87.7</v>
      </c>
      <c r="G130" s="18">
        <f t="shared" si="8"/>
        <v>3.4090909090909172E-3</v>
      </c>
      <c r="H130" s="26"/>
    </row>
    <row r="131" spans="2:8" x14ac:dyDescent="0.25">
      <c r="B131" s="10">
        <v>42347</v>
      </c>
      <c r="C131" s="11" t="s">
        <v>628</v>
      </c>
      <c r="D131" s="16">
        <v>72</v>
      </c>
      <c r="E131" s="12">
        <v>42348</v>
      </c>
      <c r="F131" s="25">
        <v>80</v>
      </c>
      <c r="G131" s="18">
        <f t="shared" si="8"/>
        <v>-0.11111111111111116</v>
      </c>
      <c r="H131" s="26"/>
    </row>
    <row r="132" spans="2:8" ht="14.25" customHeight="1" x14ac:dyDescent="0.25">
      <c r="B132" s="10">
        <v>42348</v>
      </c>
      <c r="C132" s="11" t="s">
        <v>615</v>
      </c>
      <c r="D132" s="16">
        <v>121</v>
      </c>
      <c r="E132" s="12">
        <v>42348</v>
      </c>
      <c r="F132" s="25">
        <v>108</v>
      </c>
      <c r="G132" s="18">
        <f t="shared" si="8"/>
        <v>0.1074380165289256</v>
      </c>
      <c r="H132" s="26"/>
    </row>
    <row r="133" spans="2:8" ht="14.25" customHeight="1" x14ac:dyDescent="0.25">
      <c r="B133" s="10">
        <v>42352</v>
      </c>
      <c r="C133" s="11" t="s">
        <v>636</v>
      </c>
      <c r="D133" s="16">
        <v>82</v>
      </c>
      <c r="E133" s="12">
        <v>42352</v>
      </c>
      <c r="F133" s="25">
        <v>120</v>
      </c>
      <c r="G133" s="18">
        <f t="shared" si="8"/>
        <v>-0.46341463414634143</v>
      </c>
      <c r="H133" s="26"/>
    </row>
    <row r="134" spans="2:8" ht="14.25" customHeight="1" x14ac:dyDescent="0.25">
      <c r="B134" s="10">
        <v>42355</v>
      </c>
      <c r="C134" s="11" t="s">
        <v>615</v>
      </c>
      <c r="D134" s="16">
        <v>74</v>
      </c>
      <c r="E134" s="12">
        <v>42355</v>
      </c>
      <c r="F134" s="25">
        <v>69</v>
      </c>
      <c r="G134" s="18">
        <f t="shared" si="8"/>
        <v>6.7567567567567544E-2</v>
      </c>
      <c r="H134" s="26"/>
    </row>
    <row r="135" spans="2:8" x14ac:dyDescent="0.25">
      <c r="B135" s="10">
        <v>42356</v>
      </c>
      <c r="C135" s="11" t="s">
        <v>649</v>
      </c>
      <c r="D135" s="16">
        <v>108</v>
      </c>
      <c r="E135" s="12">
        <v>42356</v>
      </c>
      <c r="F135" s="25">
        <v>93</v>
      </c>
      <c r="G135" s="18">
        <f t="shared" si="8"/>
        <v>0.13888888888888884</v>
      </c>
      <c r="H135" s="26"/>
    </row>
    <row r="136" spans="2:8" x14ac:dyDescent="0.25">
      <c r="B136" s="10">
        <v>42356</v>
      </c>
      <c r="C136" s="11" t="s">
        <v>653</v>
      </c>
      <c r="D136" s="16">
        <v>45.5</v>
      </c>
      <c r="E136" s="12">
        <v>42359</v>
      </c>
      <c r="F136" s="25">
        <v>61</v>
      </c>
      <c r="G136" s="18">
        <f t="shared" si="8"/>
        <v>-0.34065934065934056</v>
      </c>
      <c r="H136" s="26"/>
    </row>
    <row r="137" spans="2:8" x14ac:dyDescent="0.25">
      <c r="B137" s="10">
        <v>42359</v>
      </c>
      <c r="C137" s="11" t="s">
        <v>653</v>
      </c>
      <c r="D137" s="16">
        <v>41</v>
      </c>
      <c r="E137" s="12">
        <v>42360</v>
      </c>
      <c r="F137" s="25">
        <v>32.200000000000003</v>
      </c>
      <c r="G137" s="18">
        <f t="shared" si="8"/>
        <v>0.21463414634146338</v>
      </c>
      <c r="H137" s="26"/>
    </row>
    <row r="138" spans="2:8" ht="15.75" customHeight="1" x14ac:dyDescent="0.25">
      <c r="B138" s="10"/>
      <c r="C138" s="13"/>
      <c r="D138" s="19" t="s">
        <v>1</v>
      </c>
      <c r="E138" s="12"/>
      <c r="F138" s="21" t="s">
        <v>1</v>
      </c>
      <c r="G138" s="18"/>
      <c r="H138" s="14"/>
    </row>
    <row r="139" spans="2:8" ht="15.75" thickBot="1" x14ac:dyDescent="0.3">
      <c r="B139" s="27"/>
      <c r="C139" s="28" t="s">
        <v>659</v>
      </c>
      <c r="D139" s="29"/>
      <c r="E139" s="30" t="s">
        <v>11</v>
      </c>
      <c r="F139" s="31" t="s">
        <v>9</v>
      </c>
      <c r="G139" s="32">
        <f>SUM(G11:G138)/125</f>
        <v>3.9030149245797341E-2</v>
      </c>
      <c r="H139" s="33"/>
    </row>
    <row r="140" spans="2:8" ht="15.75" thickBot="1" x14ac:dyDescent="0.3">
      <c r="B140" s="27"/>
      <c r="C140" s="28" t="s">
        <v>660</v>
      </c>
      <c r="D140" s="29"/>
      <c r="E140" s="30" t="s">
        <v>11</v>
      </c>
      <c r="F140" s="31" t="s">
        <v>9</v>
      </c>
      <c r="G140" s="32">
        <f>SUM(G12:G138)</f>
        <v>4.8787686557246674</v>
      </c>
      <c r="H140" s="33"/>
    </row>
    <row r="141" spans="2:8" x14ac:dyDescent="0.25">
      <c r="B141" s="58"/>
      <c r="D141" s="49" t="s">
        <v>1</v>
      </c>
      <c r="E141" s="58"/>
      <c r="H141" s="59" t="s">
        <v>1</v>
      </c>
    </row>
    <row r="143" spans="2:8" x14ac:dyDescent="0.25">
      <c r="D143" s="11" t="s">
        <v>1</v>
      </c>
    </row>
    <row r="144" spans="2:8" x14ac:dyDescent="0.25">
      <c r="E144" s="49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2016-01-12T10:58:05Z</dcterms:modified>
</cp:coreProperties>
</file>