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2595" windowWidth="12075" windowHeight="8085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I533" i="2" l="1"/>
  <c r="H533" i="2"/>
  <c r="I532" i="2"/>
  <c r="H532" i="2"/>
  <c r="G134" i="3"/>
  <c r="I667" i="2" l="1"/>
  <c r="H667" i="2"/>
  <c r="I444" i="2"/>
  <c r="H444" i="2"/>
  <c r="I666" i="2" l="1"/>
  <c r="H666" i="2"/>
  <c r="G126" i="3"/>
  <c r="G124" i="3"/>
  <c r="I177" i="2"/>
  <c r="H177" i="2"/>
  <c r="I518" i="2" l="1"/>
  <c r="H518" i="2"/>
  <c r="I221" i="2"/>
  <c r="H221" i="2"/>
  <c r="I357" i="2"/>
  <c r="H357" i="2"/>
  <c r="I176" i="2"/>
  <c r="H176" i="2"/>
  <c r="I175" i="2"/>
  <c r="H175" i="2"/>
  <c r="I531" i="2"/>
  <c r="H531" i="2"/>
  <c r="G123" i="3" l="1"/>
  <c r="I174" i="2"/>
  <c r="H174" i="2"/>
  <c r="I517" i="2" l="1"/>
  <c r="H517" i="2"/>
  <c r="G122" i="3" l="1"/>
  <c r="I173" i="2" l="1"/>
  <c r="H173" i="2"/>
  <c r="I516" i="2" l="1"/>
  <c r="H516" i="2"/>
  <c r="I657" i="2"/>
  <c r="H657" i="2"/>
  <c r="I656" i="2"/>
  <c r="H656" i="2"/>
  <c r="G121" i="3"/>
  <c r="I262" i="2" l="1"/>
  <c r="H262" i="2"/>
  <c r="I172" i="2" l="1"/>
  <c r="H172" i="2"/>
  <c r="I655" i="2"/>
  <c r="H655" i="2"/>
  <c r="I415" i="2"/>
  <c r="H415" i="2"/>
  <c r="I356" i="2" l="1"/>
  <c r="H356" i="2"/>
  <c r="I654" i="2"/>
  <c r="H654" i="2"/>
  <c r="G120" i="3"/>
  <c r="I355" i="2" l="1"/>
  <c r="H355" i="2"/>
  <c r="I354" i="2"/>
  <c r="H354" i="2"/>
  <c r="I171" i="2" l="1"/>
  <c r="H171" i="2"/>
  <c r="I220" i="2"/>
  <c r="H220" i="2"/>
  <c r="I219" i="2" l="1"/>
  <c r="H219" i="2"/>
  <c r="I170" i="2"/>
  <c r="H170" i="2"/>
  <c r="G119" i="3"/>
  <c r="I169" i="2" l="1"/>
  <c r="H169" i="2"/>
  <c r="G118" i="3" l="1"/>
  <c r="I168" i="2"/>
  <c r="H168" i="2"/>
  <c r="I353" i="2"/>
  <c r="H353" i="2"/>
  <c r="I443" i="2"/>
  <c r="H443" i="2"/>
  <c r="G117" i="3" l="1"/>
  <c r="I167" i="2" l="1"/>
  <c r="H167" i="2"/>
  <c r="G116" i="3" l="1"/>
  <c r="I166" i="2"/>
  <c r="H166" i="2"/>
  <c r="I352" i="2" l="1"/>
  <c r="H352" i="2"/>
  <c r="I165" i="2" l="1"/>
  <c r="H165" i="2"/>
  <c r="I414" i="2"/>
  <c r="H414" i="2"/>
  <c r="I164" i="2"/>
  <c r="H164" i="2"/>
  <c r="I163" i="2"/>
  <c r="H163" i="2"/>
  <c r="G114" i="3"/>
  <c r="G115" i="3"/>
  <c r="I218" i="2" l="1"/>
  <c r="H218" i="2"/>
  <c r="I351" i="2"/>
  <c r="H351" i="2"/>
  <c r="I350" i="2"/>
  <c r="H350" i="2"/>
  <c r="I217" i="2"/>
  <c r="H217" i="2"/>
  <c r="I515" i="2"/>
  <c r="H515" i="2"/>
  <c r="I653" i="2"/>
  <c r="H653" i="2"/>
  <c r="I162" i="2"/>
  <c r="H162" i="2"/>
  <c r="G113" i="3"/>
  <c r="I514" i="2" l="1"/>
  <c r="H514" i="2"/>
  <c r="I261" i="2" l="1"/>
  <c r="H261" i="2"/>
  <c r="I442" i="2" l="1"/>
  <c r="H442" i="2"/>
  <c r="I413" i="2" l="1"/>
  <c r="H413" i="2"/>
  <c r="I216" i="2"/>
  <c r="H216" i="2"/>
  <c r="I652" i="2"/>
  <c r="H652" i="2"/>
  <c r="I651" i="2"/>
  <c r="H651" i="2"/>
  <c r="I441" i="2"/>
  <c r="H441" i="2"/>
  <c r="I412" i="2"/>
  <c r="H412" i="2"/>
  <c r="I161" i="2" l="1"/>
  <c r="H161" i="2"/>
  <c r="G112" i="3"/>
  <c r="I513" i="2" l="1"/>
  <c r="H513" i="2"/>
  <c r="I512" i="2"/>
  <c r="H512" i="2"/>
  <c r="G111" i="3"/>
  <c r="I160" i="2"/>
  <c r="H160" i="2"/>
  <c r="I349" i="2"/>
  <c r="H349" i="2"/>
  <c r="I159" i="2" l="1"/>
  <c r="H159" i="2"/>
  <c r="I411" i="2" l="1"/>
  <c r="H411" i="2"/>
  <c r="I440" i="2" l="1"/>
  <c r="H440" i="2"/>
  <c r="I260" i="2"/>
  <c r="H260" i="2"/>
  <c r="I511" i="2" l="1"/>
  <c r="H511" i="2"/>
  <c r="I650" i="2" l="1"/>
  <c r="H650" i="2"/>
  <c r="I158" i="2"/>
  <c r="H158" i="2"/>
  <c r="I348" i="2"/>
  <c r="H348" i="2"/>
  <c r="I510" i="2"/>
  <c r="H510" i="2"/>
  <c r="G110" i="3"/>
  <c r="G109" i="3" l="1"/>
  <c r="I157" i="2"/>
  <c r="H157" i="2"/>
  <c r="I649" i="2" l="1"/>
  <c r="H649" i="2"/>
  <c r="I156" i="2" l="1"/>
  <c r="H156" i="2"/>
  <c r="I439" i="2" l="1"/>
  <c r="H439" i="2"/>
  <c r="I410" i="2" l="1"/>
  <c r="H410" i="2"/>
  <c r="I648" i="2"/>
  <c r="H648" i="2"/>
  <c r="I509" i="2"/>
  <c r="H509" i="2"/>
  <c r="I215" i="2"/>
  <c r="H215" i="2"/>
  <c r="I508" i="2" l="1"/>
  <c r="H508" i="2"/>
  <c r="I347" i="2" l="1"/>
  <c r="H347" i="2"/>
  <c r="G108" i="3"/>
  <c r="I155" i="2"/>
  <c r="H155" i="2"/>
  <c r="I259" i="2" l="1"/>
  <c r="H259" i="2"/>
  <c r="I647" i="2" l="1"/>
  <c r="H647" i="2"/>
  <c r="I646" i="2"/>
  <c r="H646" i="2"/>
  <c r="I645" i="2"/>
  <c r="H645" i="2"/>
  <c r="I644" i="2" l="1"/>
  <c r="H644" i="2"/>
  <c r="I346" i="2"/>
  <c r="H346" i="2"/>
  <c r="I214" i="2" l="1"/>
  <c r="H214" i="2"/>
  <c r="I154" i="2"/>
  <c r="H154" i="2"/>
  <c r="G107" i="3" l="1"/>
  <c r="I153" i="2"/>
  <c r="H153" i="2"/>
  <c r="I507" i="2"/>
  <c r="H507" i="2"/>
  <c r="I213" i="2" l="1"/>
  <c r="H213" i="2"/>
  <c r="I258" i="2" l="1"/>
  <c r="H258" i="2"/>
  <c r="I152" i="2" l="1"/>
  <c r="H152" i="2"/>
  <c r="I409" i="2" l="1"/>
  <c r="H409" i="2"/>
  <c r="I408" i="2"/>
  <c r="H408" i="2"/>
  <c r="I151" i="2" l="1"/>
  <c r="H151" i="2"/>
  <c r="I345" i="2" l="1"/>
  <c r="H345" i="2"/>
  <c r="I344" i="2"/>
  <c r="H344" i="2"/>
  <c r="I212" i="2"/>
  <c r="H212" i="2"/>
  <c r="G106" i="3" l="1"/>
  <c r="I150" i="2"/>
  <c r="H150" i="2"/>
  <c r="I506" i="2" l="1"/>
  <c r="H506" i="2"/>
  <c r="I257" i="2" l="1"/>
  <c r="H257" i="2"/>
  <c r="I505" i="2" l="1"/>
  <c r="H505" i="2"/>
  <c r="I149" i="2" l="1"/>
  <c r="H149" i="2"/>
  <c r="I211" i="2" l="1"/>
  <c r="H211" i="2"/>
  <c r="I438" i="2" l="1"/>
  <c r="H438" i="2"/>
  <c r="I343" i="2" l="1"/>
  <c r="H343" i="2"/>
  <c r="I256" i="2" l="1"/>
  <c r="H256" i="2"/>
  <c r="I504" i="2"/>
  <c r="H504" i="2"/>
  <c r="I148" i="2"/>
  <c r="H148" i="2"/>
  <c r="I342" i="2"/>
  <c r="H342" i="2"/>
  <c r="I341" i="2"/>
  <c r="H341" i="2"/>
  <c r="I255" i="2"/>
  <c r="H255" i="2"/>
  <c r="G105" i="3" l="1"/>
  <c r="I147" i="2" l="1"/>
  <c r="H147" i="2"/>
  <c r="I340" i="2" l="1"/>
  <c r="H340" i="2"/>
  <c r="I210" i="2" l="1"/>
  <c r="H210" i="2"/>
  <c r="I407" i="2"/>
  <c r="H407" i="2"/>
  <c r="I209" i="2" l="1"/>
  <c r="H209" i="2"/>
  <c r="G104" i="3"/>
  <c r="I146" i="2"/>
  <c r="H146" i="2"/>
  <c r="I503" i="2" l="1"/>
  <c r="H503" i="2"/>
  <c r="I643" i="2"/>
  <c r="H643" i="2"/>
  <c r="G103" i="3" l="1"/>
  <c r="I339" i="2"/>
  <c r="H339" i="2"/>
  <c r="I406" i="2"/>
  <c r="H406" i="2"/>
  <c r="I502" i="2"/>
  <c r="H502" i="2"/>
  <c r="I145" i="2"/>
  <c r="H145" i="2"/>
  <c r="I642" i="2" l="1"/>
  <c r="H642" i="2"/>
  <c r="I338" i="2"/>
  <c r="H338" i="2"/>
  <c r="I641" i="2"/>
  <c r="H641" i="2"/>
  <c r="G102" i="3" l="1"/>
  <c r="I144" i="2"/>
  <c r="H144" i="2"/>
  <c r="I640" i="2"/>
  <c r="H640" i="2"/>
  <c r="I337" i="2"/>
  <c r="H337" i="2"/>
  <c r="I639" i="2" l="1"/>
  <c r="H639" i="2"/>
  <c r="I143" i="2" l="1"/>
  <c r="H143" i="2"/>
  <c r="I638" i="2" l="1"/>
  <c r="H638" i="2"/>
  <c r="I637" i="2"/>
  <c r="H637" i="2"/>
  <c r="I636" i="2"/>
  <c r="H636" i="2"/>
  <c r="I336" i="2"/>
  <c r="H336" i="2"/>
  <c r="I501" i="2"/>
  <c r="H501" i="2"/>
  <c r="I142" i="2" l="1"/>
  <c r="H142" i="2"/>
  <c r="I405" i="2"/>
  <c r="H405" i="2"/>
  <c r="I404" i="2"/>
  <c r="H404" i="2"/>
  <c r="I437" i="2" l="1"/>
  <c r="H437" i="2"/>
  <c r="I141" i="2"/>
  <c r="H141" i="2"/>
  <c r="I140" i="2" l="1"/>
  <c r="H140" i="2"/>
  <c r="I335" i="2" l="1"/>
  <c r="H335" i="2"/>
  <c r="I139" i="2"/>
  <c r="H139" i="2"/>
  <c r="I254" i="2"/>
  <c r="H254" i="2"/>
  <c r="I253" i="2"/>
  <c r="H253" i="2"/>
  <c r="I208" i="2"/>
  <c r="H208" i="2"/>
  <c r="I334" i="2" l="1"/>
  <c r="H334" i="2"/>
  <c r="I138" i="2"/>
  <c r="H138" i="2"/>
  <c r="G101" i="3"/>
  <c r="G100" i="3" l="1"/>
  <c r="I252" i="2"/>
  <c r="H252" i="2"/>
  <c r="I137" i="2"/>
  <c r="H137" i="2"/>
  <c r="I403" i="2"/>
  <c r="H403" i="2"/>
  <c r="G99" i="3"/>
  <c r="I136" i="2"/>
  <c r="H136" i="2"/>
  <c r="I500" i="2" l="1"/>
  <c r="H500" i="2"/>
  <c r="G98" i="3"/>
  <c r="I635" i="2"/>
  <c r="H635" i="2"/>
  <c r="I402" i="2"/>
  <c r="H402" i="2"/>
  <c r="I333" i="2"/>
  <c r="H333" i="2"/>
  <c r="I135" i="2"/>
  <c r="H135" i="2"/>
  <c r="I499" i="2"/>
  <c r="H499" i="2"/>
  <c r="I634" i="2"/>
  <c r="H634" i="2"/>
  <c r="I134" i="2" l="1"/>
  <c r="H134" i="2"/>
  <c r="I633" i="2"/>
  <c r="H633" i="2"/>
  <c r="I332" i="2" l="1"/>
  <c r="H332" i="2"/>
  <c r="I632" i="2" l="1"/>
  <c r="H632" i="2"/>
  <c r="I401" i="2"/>
  <c r="H401" i="2"/>
  <c r="I133" i="2" l="1"/>
  <c r="H133" i="2"/>
  <c r="I207" i="2" l="1"/>
  <c r="H207" i="2"/>
  <c r="G97" i="3" l="1"/>
  <c r="I132" i="2"/>
  <c r="H132" i="2"/>
  <c r="I251" i="2" l="1"/>
  <c r="H251" i="2"/>
  <c r="I331" i="2" l="1"/>
  <c r="H331" i="2"/>
  <c r="I131" i="2"/>
  <c r="H131" i="2"/>
  <c r="G96" i="3" l="1"/>
  <c r="I130" i="2" l="1"/>
  <c r="H130" i="2"/>
  <c r="G95" i="3"/>
  <c r="I330" i="2" l="1"/>
  <c r="H330" i="2"/>
  <c r="I631" i="2" l="1"/>
  <c r="H631" i="2"/>
  <c r="I630" i="2" l="1"/>
  <c r="H630" i="2"/>
  <c r="I629" i="2" l="1"/>
  <c r="H629" i="2"/>
  <c r="I129" i="2" l="1"/>
  <c r="H129" i="2"/>
  <c r="I498" i="2"/>
  <c r="H498" i="2"/>
  <c r="I497" i="2" l="1"/>
  <c r="H497" i="2"/>
  <c r="I628" i="2"/>
  <c r="H628" i="2"/>
  <c r="I128" i="2"/>
  <c r="H128" i="2"/>
  <c r="I400" i="2" l="1"/>
  <c r="H400" i="2"/>
  <c r="I627" i="2" l="1"/>
  <c r="H627" i="2"/>
  <c r="I205" i="2" l="1"/>
  <c r="H205" i="2"/>
  <c r="I496" i="2"/>
  <c r="H496" i="2"/>
  <c r="I127" i="2"/>
  <c r="H127" i="2"/>
  <c r="I250" i="2"/>
  <c r="H250" i="2"/>
  <c r="I399" i="2"/>
  <c r="H399" i="2"/>
  <c r="I329" i="2" l="1"/>
  <c r="H329" i="2"/>
  <c r="I626" i="2" l="1"/>
  <c r="H626" i="2"/>
  <c r="I625" i="2" l="1"/>
  <c r="H625" i="2"/>
  <c r="I624" i="2"/>
  <c r="H624" i="2"/>
  <c r="I328" i="2"/>
  <c r="H328" i="2"/>
  <c r="I126" i="2"/>
  <c r="H126" i="2"/>
  <c r="I623" i="2"/>
  <c r="H623" i="2"/>
  <c r="I398" i="2" l="1"/>
  <c r="H398" i="2"/>
  <c r="I327" i="2"/>
  <c r="H327" i="2"/>
  <c r="I125" i="2" l="1"/>
  <c r="H125" i="2"/>
  <c r="I249" i="2" l="1"/>
  <c r="H249" i="2"/>
  <c r="G94" i="3" l="1"/>
  <c r="I124" i="2"/>
  <c r="H124" i="2"/>
  <c r="I206" i="2" l="1"/>
  <c r="H206" i="2"/>
  <c r="I397" i="2" l="1"/>
  <c r="H397" i="2"/>
  <c r="I396" i="2"/>
  <c r="H396" i="2"/>
  <c r="I622" i="2"/>
  <c r="H622" i="2"/>
  <c r="G93" i="3" l="1"/>
  <c r="I123" i="2"/>
  <c r="H123" i="2"/>
  <c r="I326" i="2"/>
  <c r="H326" i="2"/>
  <c r="I122" i="2" l="1"/>
  <c r="H122" i="2"/>
  <c r="I121" i="2" l="1"/>
  <c r="H121" i="2"/>
  <c r="G92" i="3"/>
  <c r="G91" i="3" l="1"/>
  <c r="I120" i="2"/>
  <c r="H120" i="2"/>
  <c r="I204" i="2"/>
  <c r="H204" i="2"/>
  <c r="I495" i="2" l="1"/>
  <c r="H495" i="2"/>
  <c r="I325" i="2"/>
  <c r="H325" i="2"/>
  <c r="G90" i="3"/>
  <c r="I248" i="2" l="1"/>
  <c r="H248" i="2"/>
  <c r="I119" i="2" l="1"/>
  <c r="H119" i="2"/>
  <c r="I621" i="2" l="1"/>
  <c r="H621" i="2"/>
  <c r="I247" i="2" l="1"/>
  <c r="H247" i="2"/>
  <c r="I620" i="2" l="1"/>
  <c r="H620" i="2"/>
  <c r="G89" i="3" l="1"/>
  <c r="I118" i="2"/>
  <c r="H118" i="2"/>
  <c r="I395" i="2"/>
  <c r="H395" i="2"/>
  <c r="I394" i="2"/>
  <c r="H394" i="2"/>
  <c r="I324" i="2"/>
  <c r="H324" i="2"/>
  <c r="G88" i="3"/>
  <c r="I117" i="2"/>
  <c r="H117" i="2"/>
  <c r="G87" i="3" l="1"/>
  <c r="I619" i="2"/>
  <c r="H619" i="2"/>
  <c r="I116" i="2"/>
  <c r="H116" i="2"/>
  <c r="G86" i="3" l="1"/>
  <c r="I115" i="2" l="1"/>
  <c r="H115" i="2"/>
  <c r="I393" i="2" l="1"/>
  <c r="H393" i="2"/>
  <c r="I618" i="2"/>
  <c r="H618" i="2"/>
  <c r="I323" i="2" l="1"/>
  <c r="H323" i="2"/>
  <c r="I322" i="2"/>
  <c r="H322" i="2"/>
  <c r="I114" i="2"/>
  <c r="H114" i="2"/>
  <c r="G85" i="3" l="1"/>
  <c r="I321" i="2"/>
  <c r="H321" i="2"/>
  <c r="I113" i="2"/>
  <c r="H113" i="2"/>
  <c r="I320" i="2"/>
  <c r="H320" i="2"/>
  <c r="I112" i="2"/>
  <c r="H112" i="2"/>
  <c r="I392" i="2" l="1"/>
  <c r="H392" i="2"/>
  <c r="I319" i="2"/>
  <c r="H319" i="2"/>
  <c r="I617" i="2"/>
  <c r="H617" i="2"/>
  <c r="G84" i="3" l="1"/>
  <c r="I111" i="2"/>
  <c r="H111" i="2"/>
  <c r="I203" i="2"/>
  <c r="H203" i="2"/>
  <c r="I318" i="2"/>
  <c r="H318" i="2"/>
  <c r="I391" i="2" l="1"/>
  <c r="H391" i="2"/>
  <c r="I110" i="2" l="1"/>
  <c r="H110" i="2"/>
  <c r="I246" i="2" l="1"/>
  <c r="H246" i="2"/>
  <c r="I616" i="2"/>
  <c r="H616" i="2"/>
  <c r="G83" i="3" l="1"/>
  <c r="G82" i="3"/>
  <c r="G81" i="3"/>
  <c r="G80" i="3"/>
  <c r="I612" i="2" l="1"/>
  <c r="I615" i="2"/>
  <c r="H615" i="2"/>
  <c r="I614" i="2"/>
  <c r="H614" i="2"/>
  <c r="I613" i="2"/>
  <c r="H613" i="2"/>
  <c r="H612" i="2"/>
  <c r="I611" i="2"/>
  <c r="H611" i="2"/>
  <c r="I436" i="2"/>
  <c r="H436" i="2"/>
  <c r="I390" i="2"/>
  <c r="H390" i="2"/>
  <c r="I389" i="2"/>
  <c r="H389" i="2"/>
  <c r="I317" i="2"/>
  <c r="H317" i="2"/>
  <c r="I245" i="2" l="1"/>
  <c r="H245" i="2"/>
  <c r="I244" i="2"/>
  <c r="H244" i="2"/>
  <c r="I109" i="2"/>
  <c r="H109" i="2"/>
  <c r="I108" i="2"/>
  <c r="H108" i="2"/>
  <c r="I107" i="2"/>
  <c r="H107" i="2"/>
  <c r="I106" i="2"/>
  <c r="H106" i="2"/>
  <c r="I105" i="2" l="1"/>
  <c r="H105" i="2"/>
  <c r="I104" i="2" l="1"/>
  <c r="H104" i="2"/>
  <c r="G79" i="3"/>
  <c r="I316" i="2"/>
  <c r="H316" i="2"/>
  <c r="I610" i="2" l="1"/>
  <c r="H610" i="2"/>
  <c r="I243" i="2" l="1"/>
  <c r="H243" i="2"/>
  <c r="I388" i="2"/>
  <c r="H388" i="2"/>
  <c r="G78" i="3" l="1"/>
  <c r="I103" i="2"/>
  <c r="H103" i="2"/>
  <c r="I387" i="2" l="1"/>
  <c r="H387" i="2"/>
  <c r="I609" i="2"/>
  <c r="H609" i="2"/>
  <c r="I494" i="2"/>
  <c r="H494" i="2"/>
  <c r="I102" i="2"/>
  <c r="H102" i="2"/>
  <c r="G77" i="3"/>
  <c r="I101" i="2"/>
  <c r="H101" i="2"/>
  <c r="I608" i="2" l="1"/>
  <c r="H608" i="2"/>
  <c r="I607" i="2" l="1"/>
  <c r="H607" i="2"/>
  <c r="I493" i="2"/>
  <c r="H493" i="2"/>
  <c r="G76" i="3"/>
  <c r="I100" i="2"/>
  <c r="H100" i="2"/>
  <c r="I606" i="2"/>
  <c r="H606" i="2"/>
  <c r="I605" i="2"/>
  <c r="H605" i="2"/>
  <c r="I315" i="2"/>
  <c r="H315" i="2"/>
  <c r="I386" i="2"/>
  <c r="H386" i="2"/>
  <c r="I435" i="2"/>
  <c r="H435" i="2"/>
  <c r="I99" i="2" l="1"/>
  <c r="H99" i="2"/>
  <c r="I385" i="2"/>
  <c r="H385" i="2"/>
  <c r="G75" i="3"/>
  <c r="I98" i="2" l="1"/>
  <c r="H98" i="2"/>
  <c r="I604" i="2"/>
  <c r="H604" i="2"/>
  <c r="I202" i="2"/>
  <c r="H202" i="2"/>
  <c r="I314" i="2" l="1"/>
  <c r="H314" i="2"/>
  <c r="G74" i="3"/>
  <c r="I97" i="2"/>
  <c r="H97" i="2"/>
  <c r="I384" i="2"/>
  <c r="H384" i="2"/>
  <c r="I201" i="2"/>
  <c r="H201" i="2"/>
  <c r="I96" i="2"/>
  <c r="H96" i="2"/>
  <c r="I603" i="2"/>
  <c r="H603" i="2"/>
  <c r="G73" i="3"/>
  <c r="I602" i="2" l="1"/>
  <c r="H602" i="2"/>
  <c r="I95" i="2" l="1"/>
  <c r="H95" i="2"/>
  <c r="I601" i="2" l="1"/>
  <c r="H601" i="2"/>
  <c r="I600" i="2"/>
  <c r="H600" i="2"/>
  <c r="I599" i="2"/>
  <c r="H599" i="2"/>
  <c r="G72" i="3"/>
  <c r="I598" i="2"/>
  <c r="H598" i="2"/>
  <c r="I94" i="2" l="1"/>
  <c r="H94" i="2"/>
  <c r="I93" i="2" l="1"/>
  <c r="H93" i="2"/>
  <c r="G71" i="3"/>
  <c r="G70" i="3" l="1"/>
  <c r="I92" i="2"/>
  <c r="H92" i="2"/>
  <c r="G69" i="3"/>
  <c r="I492" i="2"/>
  <c r="H492" i="2"/>
  <c r="I313" i="2"/>
  <c r="H313" i="2"/>
  <c r="I91" i="2"/>
  <c r="H91" i="2"/>
  <c r="I200" i="2"/>
  <c r="H200" i="2"/>
  <c r="I242" i="2" l="1"/>
  <c r="H242" i="2"/>
  <c r="I597" i="2"/>
  <c r="H597" i="2"/>
  <c r="I596" i="2" l="1"/>
  <c r="H596" i="2"/>
  <c r="I312" i="2"/>
  <c r="H312" i="2"/>
  <c r="I90" i="2"/>
  <c r="H90" i="2"/>
  <c r="I89" i="2"/>
  <c r="H89" i="2"/>
  <c r="I595" i="2"/>
  <c r="H595" i="2"/>
  <c r="I434" i="2"/>
  <c r="H434" i="2"/>
  <c r="I88" i="2"/>
  <c r="H88" i="2"/>
  <c r="G68" i="3"/>
  <c r="I491" i="2"/>
  <c r="H491" i="2"/>
  <c r="I433" i="2"/>
  <c r="H433" i="2"/>
  <c r="I87" i="2"/>
  <c r="H87" i="2"/>
  <c r="I86" i="2" l="1"/>
  <c r="H86" i="2"/>
  <c r="I311" i="2"/>
  <c r="H311" i="2"/>
  <c r="I490" i="2"/>
  <c r="H490" i="2"/>
  <c r="G67" i="3"/>
  <c r="I594" i="2"/>
  <c r="H594" i="2"/>
  <c r="G66" i="3" l="1"/>
  <c r="I85" i="2"/>
  <c r="H85" i="2"/>
  <c r="I310" i="2"/>
  <c r="H310" i="2"/>
  <c r="I83" i="2"/>
  <c r="H83" i="2"/>
  <c r="G65" i="3"/>
  <c r="I199" i="2"/>
  <c r="H199" i="2"/>
  <c r="I84" i="2"/>
  <c r="H84" i="2"/>
  <c r="I432" i="2"/>
  <c r="H432" i="2"/>
  <c r="G64" i="3" l="1"/>
  <c r="I309" i="2"/>
  <c r="H309" i="2"/>
  <c r="I593" i="2" l="1"/>
  <c r="H593" i="2"/>
  <c r="I82" i="2" l="1"/>
  <c r="H82" i="2"/>
  <c r="G63" i="3"/>
  <c r="I592" i="2" l="1"/>
  <c r="H592" i="2"/>
  <c r="I489" i="2"/>
  <c r="H489" i="2"/>
  <c r="G62" i="3"/>
  <c r="I81" i="2"/>
  <c r="H81" i="2"/>
  <c r="I591" i="2" l="1"/>
  <c r="H591" i="2"/>
  <c r="I590" i="2"/>
  <c r="H590" i="2"/>
  <c r="I589" i="2"/>
  <c r="H589" i="2"/>
  <c r="I431" i="2"/>
  <c r="H431" i="2"/>
  <c r="I80" i="2"/>
  <c r="H80" i="2"/>
  <c r="I488" i="2"/>
  <c r="H488" i="2"/>
  <c r="I79" i="2"/>
  <c r="H79" i="2"/>
  <c r="I241" i="2"/>
  <c r="H241" i="2"/>
  <c r="I588" i="2" l="1"/>
  <c r="H588" i="2"/>
  <c r="I78" i="2" l="1"/>
  <c r="H78" i="2"/>
  <c r="I383" i="2"/>
  <c r="H383" i="2"/>
  <c r="G61" i="3"/>
  <c r="I77" i="2"/>
  <c r="H77" i="2"/>
  <c r="I76" i="2"/>
  <c r="H76" i="2"/>
  <c r="G60" i="3"/>
  <c r="I587" i="2"/>
  <c r="H587" i="2"/>
  <c r="G59" i="3" l="1"/>
  <c r="G58" i="3"/>
  <c r="I487" i="2"/>
  <c r="H487" i="2"/>
  <c r="I198" i="2"/>
  <c r="H198" i="2"/>
  <c r="I486" i="2"/>
  <c r="H486" i="2"/>
  <c r="I586" i="2"/>
  <c r="H586" i="2"/>
  <c r="I75" i="2"/>
  <c r="H75" i="2"/>
  <c r="G57" i="3"/>
  <c r="I74" i="2"/>
  <c r="H74" i="2"/>
  <c r="I585" i="2"/>
  <c r="H585" i="2"/>
  <c r="I382" i="2"/>
  <c r="H382" i="2"/>
  <c r="I73" i="2" l="1"/>
  <c r="H73" i="2"/>
  <c r="I485" i="2"/>
  <c r="H485" i="2"/>
  <c r="I240" i="2"/>
  <c r="H240" i="2"/>
  <c r="I72" i="2"/>
  <c r="H72" i="2"/>
  <c r="I308" i="2"/>
  <c r="H308" i="2"/>
  <c r="I584" i="2"/>
  <c r="H584" i="2"/>
  <c r="I484" i="2"/>
  <c r="H484" i="2"/>
  <c r="I71" i="2" l="1"/>
  <c r="H71" i="2"/>
  <c r="I381" i="2" l="1"/>
  <c r="H381" i="2"/>
  <c r="I583" i="2"/>
  <c r="H583" i="2"/>
  <c r="I197" i="2"/>
  <c r="H197" i="2"/>
  <c r="I70" i="2"/>
  <c r="H70" i="2"/>
  <c r="I430" i="2"/>
  <c r="H430" i="2"/>
  <c r="I69" i="2"/>
  <c r="H69" i="2"/>
  <c r="I380" i="2"/>
  <c r="H380" i="2"/>
  <c r="I196" i="2"/>
  <c r="H196" i="2"/>
  <c r="I307" i="2"/>
  <c r="H307" i="2"/>
  <c r="I68" i="2"/>
  <c r="H68" i="2"/>
  <c r="G56" i="3"/>
  <c r="I582" i="2"/>
  <c r="H582" i="2"/>
  <c r="I581" i="2" l="1"/>
  <c r="H581" i="2"/>
  <c r="I429" i="2"/>
  <c r="H429" i="2"/>
  <c r="I306" i="2"/>
  <c r="H306" i="2"/>
  <c r="I67" i="2"/>
  <c r="H67" i="2"/>
  <c r="G54" i="3"/>
  <c r="G55" i="3"/>
  <c r="I304" i="2"/>
  <c r="H304" i="2"/>
  <c r="I483" i="2"/>
  <c r="H483" i="2"/>
  <c r="I66" i="2"/>
  <c r="H66" i="2"/>
  <c r="I482" i="2" l="1"/>
  <c r="H482" i="2"/>
  <c r="I305" i="2"/>
  <c r="H305" i="2"/>
  <c r="G53" i="3" l="1"/>
  <c r="I65" i="2"/>
  <c r="H65" i="2"/>
  <c r="I239" i="2" l="1"/>
  <c r="H239" i="2"/>
  <c r="I379" i="2"/>
  <c r="H379" i="2"/>
  <c r="G52" i="3"/>
  <c r="I64" i="2"/>
  <c r="H64" i="2"/>
  <c r="I303" i="2"/>
  <c r="H303" i="2"/>
  <c r="I481" i="2"/>
  <c r="H481" i="2"/>
  <c r="G51" i="3"/>
  <c r="I302" i="2"/>
  <c r="H302" i="2"/>
  <c r="I63" i="2"/>
  <c r="H63" i="2"/>
  <c r="I580" i="2"/>
  <c r="H580" i="2"/>
  <c r="I579" i="2"/>
  <c r="H579" i="2"/>
  <c r="I301" i="2"/>
  <c r="H301" i="2"/>
  <c r="I378" i="2"/>
  <c r="H378" i="2"/>
  <c r="I480" i="2"/>
  <c r="H480" i="2"/>
  <c r="I62" i="2"/>
  <c r="H62" i="2"/>
  <c r="I300" i="2" l="1"/>
  <c r="H300" i="2"/>
  <c r="I479" i="2" l="1"/>
  <c r="H479" i="2"/>
  <c r="I61" i="2"/>
  <c r="H61" i="2"/>
  <c r="G50" i="3"/>
  <c r="I578" i="2" l="1"/>
  <c r="H578" i="2"/>
  <c r="I478" i="2"/>
  <c r="H478" i="2"/>
  <c r="I477" i="2"/>
  <c r="H477" i="2"/>
  <c r="I299" i="2"/>
  <c r="H299" i="2"/>
  <c r="I60" i="2" l="1"/>
  <c r="H60" i="2"/>
  <c r="I577" i="2"/>
  <c r="H577" i="2"/>
  <c r="I576" i="2"/>
  <c r="H576" i="2"/>
  <c r="I59" i="2"/>
  <c r="H59" i="2"/>
  <c r="I195" i="2" l="1"/>
  <c r="H195" i="2"/>
  <c r="I58" i="2" l="1"/>
  <c r="H58" i="2"/>
  <c r="G49" i="3"/>
  <c r="I476" i="2"/>
  <c r="H476" i="2"/>
  <c r="I298" i="2"/>
  <c r="H298" i="2"/>
  <c r="I57" i="2"/>
  <c r="H57" i="2"/>
  <c r="G48" i="3"/>
  <c r="I297" i="2"/>
  <c r="H297" i="2"/>
  <c r="I56" i="2" l="1"/>
  <c r="H56" i="2"/>
  <c r="G47" i="3"/>
  <c r="I475" i="2"/>
  <c r="H475" i="2"/>
  <c r="I194" i="2"/>
  <c r="H194" i="2"/>
  <c r="I575" i="2"/>
  <c r="H575" i="2"/>
  <c r="I296" i="2"/>
  <c r="H296" i="2"/>
  <c r="I474" i="2"/>
  <c r="H474" i="2"/>
  <c r="I55" i="2"/>
  <c r="H55" i="2"/>
  <c r="I54" i="2"/>
  <c r="H54" i="2"/>
  <c r="G46" i="3"/>
  <c r="I53" i="2" l="1"/>
  <c r="H53" i="2"/>
  <c r="G45" i="3"/>
  <c r="I574" i="2"/>
  <c r="H574" i="2"/>
  <c r="I377" i="2"/>
  <c r="H377" i="2"/>
  <c r="I52" i="2"/>
  <c r="H52" i="2"/>
  <c r="G44" i="3"/>
  <c r="I473" i="2"/>
  <c r="H473" i="2"/>
  <c r="I472" i="2"/>
  <c r="H472" i="2"/>
  <c r="I471" i="2"/>
  <c r="H471" i="2"/>
  <c r="I573" i="2"/>
  <c r="H573" i="2"/>
  <c r="G43" i="3"/>
  <c r="I51" i="2"/>
  <c r="H51" i="2"/>
  <c r="I572" i="2"/>
  <c r="H572" i="2"/>
  <c r="I295" i="2"/>
  <c r="H295" i="2"/>
  <c r="I571" i="2"/>
  <c r="H571" i="2"/>
  <c r="I570" i="2"/>
  <c r="H570" i="2"/>
  <c r="G42" i="3" l="1"/>
  <c r="I50" i="2"/>
  <c r="H50" i="2"/>
  <c r="G41" i="3" l="1"/>
  <c r="I294" i="2"/>
  <c r="H294" i="2"/>
  <c r="I238" i="2"/>
  <c r="H238" i="2"/>
  <c r="I470" i="2"/>
  <c r="H470" i="2"/>
  <c r="I193" i="2"/>
  <c r="H193" i="2"/>
  <c r="I49" i="2"/>
  <c r="H49" i="2"/>
  <c r="G40" i="3"/>
  <c r="I48" i="2"/>
  <c r="H48" i="2"/>
  <c r="I192" i="2"/>
  <c r="H192" i="2"/>
  <c r="G39" i="3"/>
  <c r="I47" i="2"/>
  <c r="H47" i="2"/>
  <c r="I469" i="2"/>
  <c r="H469" i="2"/>
  <c r="I569" i="2"/>
  <c r="H569" i="2"/>
  <c r="I293" i="2"/>
  <c r="H293" i="2"/>
  <c r="I46" i="2"/>
  <c r="H46" i="2"/>
  <c r="G38" i="3"/>
  <c r="I45" i="2" l="1"/>
  <c r="H45" i="2"/>
  <c r="I292" i="2"/>
  <c r="H292" i="2"/>
  <c r="I568" i="2" l="1"/>
  <c r="H568" i="2"/>
  <c r="I376" i="2"/>
  <c r="H376" i="2"/>
  <c r="I237" i="2"/>
  <c r="H237" i="2"/>
  <c r="G37" i="3"/>
  <c r="I44" i="2" l="1"/>
  <c r="H44" i="2"/>
  <c r="I567" i="2"/>
  <c r="H567" i="2"/>
  <c r="I291" i="2"/>
  <c r="H291" i="2"/>
  <c r="I468" i="2"/>
  <c r="H468" i="2"/>
  <c r="I566" i="2"/>
  <c r="H566" i="2"/>
  <c r="I43" i="2"/>
  <c r="H43" i="2"/>
  <c r="G36" i="3"/>
  <c r="I236" i="2" l="1"/>
  <c r="H236" i="2"/>
  <c r="I42" i="2"/>
  <c r="H42" i="2"/>
  <c r="I290" i="2"/>
  <c r="H290" i="2"/>
  <c r="G35" i="3"/>
  <c r="I536" i="2"/>
  <c r="I428" i="2"/>
  <c r="H428" i="2"/>
  <c r="I565" i="2"/>
  <c r="H565" i="2"/>
  <c r="I41" i="2"/>
  <c r="H41" i="2"/>
  <c r="G34" i="3"/>
  <c r="I289" i="2"/>
  <c r="H289" i="2"/>
  <c r="I375" i="2"/>
  <c r="H375" i="2"/>
  <c r="I288" i="2"/>
  <c r="H288" i="2"/>
  <c r="I564" i="2"/>
  <c r="H564" i="2"/>
  <c r="G33" i="3"/>
  <c r="I467" i="2"/>
  <c r="H467" i="2"/>
  <c r="I40" i="2"/>
  <c r="H40" i="2"/>
  <c r="G32" i="3"/>
  <c r="I39" i="2"/>
  <c r="H39" i="2"/>
  <c r="I287" i="2"/>
  <c r="H287" i="2"/>
  <c r="I563" i="2"/>
  <c r="H563" i="2"/>
  <c r="I374" i="2" l="1"/>
  <c r="H374" i="2"/>
  <c r="I191" i="2"/>
  <c r="H191" i="2"/>
  <c r="I562" i="2" l="1"/>
  <c r="H562" i="2"/>
  <c r="I561" i="2"/>
  <c r="H561" i="2"/>
  <c r="I466" i="2"/>
  <c r="H466" i="2"/>
  <c r="I560" i="2"/>
  <c r="H560" i="2"/>
  <c r="G31" i="3" l="1"/>
  <c r="I38" i="2"/>
  <c r="H38" i="2"/>
  <c r="I559" i="2"/>
  <c r="H559" i="2"/>
  <c r="I558" i="2"/>
  <c r="H558" i="2"/>
  <c r="I465" i="2" l="1"/>
  <c r="H465" i="2"/>
  <c r="I190" i="2"/>
  <c r="H190" i="2"/>
  <c r="G30" i="3"/>
  <c r="I464" i="2"/>
  <c r="H464" i="2"/>
  <c r="I37" i="2"/>
  <c r="H37" i="2"/>
  <c r="I557" i="2"/>
  <c r="H557" i="2"/>
  <c r="I556" i="2"/>
  <c r="H556" i="2"/>
  <c r="I555" i="2" l="1"/>
  <c r="H555" i="2"/>
  <c r="I554" i="2"/>
  <c r="H554" i="2"/>
  <c r="I373" i="2"/>
  <c r="H373" i="2"/>
  <c r="I36" i="2"/>
  <c r="H36" i="2"/>
  <c r="G29" i="3"/>
  <c r="I235" i="2"/>
  <c r="H235" i="2"/>
  <c r="I427" i="2"/>
  <c r="H427" i="2"/>
  <c r="G28" i="3"/>
  <c r="I35" i="2"/>
  <c r="H35" i="2"/>
  <c r="G27" i="3"/>
  <c r="I34" i="2"/>
  <c r="H34" i="2"/>
  <c r="G26" i="3"/>
  <c r="I33" i="2"/>
  <c r="H33" i="2"/>
  <c r="G25" i="3" l="1"/>
  <c r="I32" i="2"/>
  <c r="H32" i="2"/>
  <c r="I463" i="2"/>
  <c r="H463" i="2"/>
  <c r="I234" i="2"/>
  <c r="H234" i="2"/>
  <c r="I286" i="2"/>
  <c r="H286" i="2"/>
  <c r="I31" i="2"/>
  <c r="H31" i="2"/>
  <c r="I372" i="2"/>
  <c r="H372" i="2"/>
  <c r="G24" i="3"/>
  <c r="I30" i="2"/>
  <c r="H30" i="2"/>
  <c r="G23" i="3"/>
  <c r="I285" i="2"/>
  <c r="H285" i="2"/>
  <c r="I284" i="2"/>
  <c r="H284" i="2"/>
  <c r="I553" i="2"/>
  <c r="H553" i="2"/>
  <c r="I29" i="2"/>
  <c r="H29" i="2"/>
  <c r="G22" i="3"/>
  <c r="I28" i="2"/>
  <c r="H28" i="2"/>
  <c r="I462" i="2"/>
  <c r="H462" i="2"/>
  <c r="I461" i="2"/>
  <c r="H461" i="2"/>
  <c r="I669" i="2"/>
  <c r="G21" i="3"/>
  <c r="I27" i="2"/>
  <c r="H27" i="2"/>
  <c r="I371" i="2"/>
  <c r="H371" i="2"/>
  <c r="G20" i="3" l="1"/>
  <c r="I26" i="2"/>
  <c r="H26" i="2"/>
  <c r="I552" i="2"/>
  <c r="H552" i="2"/>
  <c r="G19" i="3"/>
  <c r="I25" i="2"/>
  <c r="H25" i="2"/>
  <c r="I283" i="2"/>
  <c r="H283" i="2"/>
  <c r="I551" i="2"/>
  <c r="H551" i="2"/>
  <c r="I550" i="2"/>
  <c r="H550" i="2"/>
  <c r="I24" i="2"/>
  <c r="H24" i="2"/>
  <c r="I370" i="2"/>
  <c r="H370" i="2"/>
  <c r="G18" i="3"/>
  <c r="I189" i="2" l="1"/>
  <c r="H189" i="2"/>
  <c r="I23" i="2"/>
  <c r="H23" i="2"/>
  <c r="I282" i="2"/>
  <c r="H282" i="2"/>
  <c r="G17" i="3"/>
  <c r="I233" i="2"/>
  <c r="H233" i="2"/>
  <c r="I281" i="2" l="1"/>
  <c r="H281" i="2"/>
  <c r="I22" i="2"/>
  <c r="H22" i="2"/>
  <c r="I188" i="2"/>
  <c r="H188" i="2"/>
  <c r="I460" i="2"/>
  <c r="H460" i="2"/>
  <c r="I369" i="2"/>
  <c r="H369" i="2"/>
  <c r="I280" i="2"/>
  <c r="H280" i="2"/>
  <c r="G16" i="3"/>
  <c r="I21" i="2"/>
  <c r="H21" i="2"/>
  <c r="I549" i="2"/>
  <c r="H549" i="2"/>
  <c r="I279" i="2"/>
  <c r="H279" i="2"/>
  <c r="G15" i="3"/>
  <c r="I20" i="2"/>
  <c r="H20" i="2"/>
  <c r="I459" i="2"/>
  <c r="H459" i="2"/>
  <c r="I426" i="2"/>
  <c r="H426" i="2"/>
  <c r="I458" i="2"/>
  <c r="H458" i="2"/>
  <c r="I278" i="2"/>
  <c r="H278" i="2"/>
  <c r="I457" i="2"/>
  <c r="H457" i="2"/>
  <c r="I19" i="2"/>
  <c r="H19" i="2"/>
  <c r="I368" i="2"/>
  <c r="H368" i="2"/>
  <c r="I277" i="2"/>
  <c r="H277" i="2"/>
  <c r="I18" i="2"/>
  <c r="H18" i="2"/>
  <c r="I548" i="2"/>
  <c r="H548" i="2"/>
  <c r="I547" i="2"/>
  <c r="H547" i="2"/>
  <c r="I276" i="2"/>
  <c r="H276" i="2"/>
  <c r="I275" i="2"/>
  <c r="H275" i="2"/>
  <c r="I17" i="2"/>
  <c r="H17" i="2"/>
  <c r="I456" i="2"/>
  <c r="H456" i="2"/>
  <c r="I521" i="2" l="1"/>
  <c r="I546" i="2"/>
  <c r="H546" i="2"/>
  <c r="I16" i="2"/>
  <c r="H16" i="2"/>
  <c r="I545" i="2"/>
  <c r="H545" i="2"/>
  <c r="G14" i="3"/>
  <c r="I274" i="2"/>
  <c r="H274" i="2"/>
  <c r="I15" i="2"/>
  <c r="H15" i="2"/>
  <c r="I14" i="2"/>
  <c r="H14" i="2"/>
  <c r="I232" i="2" l="1"/>
  <c r="H232" i="2"/>
  <c r="I13" i="2" l="1"/>
  <c r="H13" i="2"/>
  <c r="I179" i="2" l="1"/>
  <c r="G13" i="3" l="1"/>
  <c r="G127" i="3" l="1"/>
  <c r="I675" i="2" l="1"/>
  <c r="I659" i="2" l="1"/>
  <c r="I660" i="2" s="1"/>
  <c r="I359" i="2" l="1"/>
  <c r="I417" i="2" l="1"/>
  <c r="I265" i="2" l="1"/>
  <c r="I224" i="2"/>
  <c r="I447" i="2"/>
  <c r="I524" i="2" l="1"/>
  <c r="I525" i="2" s="1"/>
  <c r="F673" i="2" l="1"/>
  <c r="F674" i="2" s="1"/>
  <c r="I677" i="2" l="1"/>
</calcChain>
</file>

<file path=xl/sharedStrings.xml><?xml version="1.0" encoding="utf-8"?>
<sst xmlns="http://schemas.openxmlformats.org/spreadsheetml/2006/main" count="1191" uniqueCount="666">
  <si>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</si>
  <si>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</si>
  <si>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</si>
  <si>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</si>
  <si>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</si>
  <si>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</si>
  <si>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</si>
  <si>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</si>
  <si>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</si>
  <si>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in Euro</t>
  </si>
  <si>
    <t>Gebühren</t>
  </si>
  <si>
    <t xml:space="preserve">   in %</t>
  </si>
  <si>
    <t>ohne</t>
  </si>
  <si>
    <t>Laufende Positionen</t>
  </si>
  <si>
    <t>Stillhalter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</si>
  <si>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</si>
  <si>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</si>
  <si>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</si>
  <si>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</si>
  <si>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</si>
  <si>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</si>
  <si>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</si>
  <si>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</si>
  <si>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</si>
  <si>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</si>
  <si>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</si>
  <si>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 xml:space="preserve">Kurs </t>
  </si>
  <si>
    <t>Optionen</t>
  </si>
  <si>
    <t>Hebelprodukt/Optionsschein</t>
  </si>
  <si>
    <t>* 1 Risiko-Einheit (RE) = 1 % vom Depot als je Trade riskierte Summe (z.B. 1 % von 15.000 € = 150 €)</t>
  </si>
  <si>
    <t>gesamt:</t>
  </si>
  <si>
    <t>Rendite Hebelprodukte:</t>
  </si>
  <si>
    <t>wenn je Trade 1 % des Depots riskiert wurde in RE:</t>
  </si>
  <si>
    <t>Performance</t>
  </si>
  <si>
    <t>Gew./Verl.</t>
  </si>
  <si>
    <t>unrealsierte</t>
  </si>
  <si>
    <t xml:space="preserve">gesamte </t>
  </si>
  <si>
    <t>G/V (in RE)</t>
  </si>
  <si>
    <t xml:space="preserve">Gesamt-Rendite </t>
  </si>
  <si>
    <t>ohne Gebühren</t>
  </si>
  <si>
    <t>Metalle + sonst. Rohstoffe</t>
  </si>
  <si>
    <t xml:space="preserve">  </t>
  </si>
  <si>
    <t>HAACK-DAILY-Gesamtperformance 2013</t>
  </si>
  <si>
    <t>Positionstrading-Engagements 2013</t>
  </si>
  <si>
    <t>Kummulierter Gewinn 2013 in Risiko-Einheiten (RE)</t>
  </si>
  <si>
    <t>Kumulierter Gewinn 2013 in Risiko-Einheiten (RE)</t>
  </si>
  <si>
    <t>Gesamter  Gewinn 2013 in Risiko-Einheiten (RE)</t>
  </si>
  <si>
    <t>Weekly-Sektion-Engagements 2013</t>
  </si>
  <si>
    <t>Silber Mini-Future-Short (BNP), 39,19/38,02 - BP06TA</t>
  </si>
  <si>
    <t>FMC Open end-Turbo-Bull (Citi),  46,88 - CG98S2</t>
  </si>
  <si>
    <t>E.On open end-Turbo-Call (UBS.), 12,50 - UU4MFG</t>
  </si>
  <si>
    <t>AUD/USD-WAVE-Ultd.-Put (Dt.Bk.),1,0728-  DX32K0</t>
  </si>
  <si>
    <t>DAX-Put Febr./7200 (Stillhalter)</t>
  </si>
  <si>
    <t>HAACK-DAILY Engagements 2013 in Stillhalter-Positionen</t>
  </si>
  <si>
    <t>Stillhalter-Engagements 2013</t>
  </si>
  <si>
    <t>Durchschn. Gewinn Stillhalter-Optionen 2013</t>
  </si>
  <si>
    <t>Kumulierter Gewinn Stillhalter-Optionen 2013</t>
  </si>
  <si>
    <t>DAX-Turbo-Call (Vontobel), 01/13, 7540 - VT7B3N</t>
  </si>
  <si>
    <t>Euro Bund open end-Call (Vont.), 141,85-  VT6FD7</t>
  </si>
  <si>
    <t>20.12.+02.01.</t>
  </si>
  <si>
    <t>WTI Crude Oil-Ultd.-Turbo-Short (BNP), 103,27 - BP3UT8</t>
  </si>
  <si>
    <t>S&amp;P 500 Turbo-Put (Vont.), 06/13, 1590 - VT6J3W</t>
  </si>
  <si>
    <t>Gesamter Gewinn 2013 in %, wenn je Trade 1 % des Depots (1 RE) riskiert wurden</t>
  </si>
  <si>
    <t>DAX-Turbo-Call (Vontobel), 01/13, 7570 - VT7C43</t>
  </si>
  <si>
    <t>wenn je Trade 1 % des Depots (1 RE) riskiert wurden (in %):</t>
  </si>
  <si>
    <t>Kummulierter Gewinn 2013 in %, wenn je Trade 1 % des Depots (1 RE) riskiert wurden</t>
  </si>
  <si>
    <t>EUR/USD-Turbo-Put (Vontobel), 06/13, 1,3605 - VT6K1J</t>
  </si>
  <si>
    <t>DAX-Turbo-Put (Vontobel), 03/13, 7980 - VT7DLH</t>
  </si>
  <si>
    <t>EUR/JPY WAVE-Put (Dt.Bk.), 03/13, 119,00 - DX4PBZ</t>
  </si>
  <si>
    <t>DAX-Turbo-Call (Vontobel), 02/13, 7510 - VT7B3G</t>
  </si>
  <si>
    <t>Solarworld-WAVE-Ultd.-Put (Dt.Bk.), 3,33 -  DE97KA</t>
  </si>
  <si>
    <t>DAX-Turbo-Put (Vontobel), 03/13, 7910 - VT7B3J</t>
  </si>
  <si>
    <t>Daimler-Turbo-Put (Vontobel), 03/13, 46,00 - VT6H7Q</t>
  </si>
  <si>
    <t>EUR/USD-WAVE-Ultd.-Call (Dt.Bk.),1,2641-  DX2K7N</t>
  </si>
  <si>
    <t>DAX-Turbo-Call (Vontobel), 03/13, 7530 - VT7B3A</t>
  </si>
  <si>
    <t>Münch-Turbo-Call (Vontobel), 06/13, 125,00 - VT6610</t>
  </si>
  <si>
    <t>WTI Crude Oil-Ultd.-Turbo-Long (BNP), - 89,53, BP6TFY</t>
  </si>
  <si>
    <t>Gold-Mini-Future-Short (BNP), 1763/1719, BP6JHL</t>
  </si>
  <si>
    <t>HSCE-WAVE-XXL-Call (Dt.Bk.),9818/10310-  DX4B3Q</t>
  </si>
  <si>
    <t>DAX-Turbo-Call (Vontobel), 03/13, 7570 - VT7C49</t>
  </si>
  <si>
    <t>BASF-Turbo-Call (Vontobel), 06/13, 66,00 - VT68S2</t>
  </si>
  <si>
    <t>EUR/USD-WAVE-Ultd.-Call (Dt.Bk.),1,2991-  DX4GDJ</t>
  </si>
  <si>
    <t>AUD/JPY-WAVE-Ultd.-Put (Dt.Bk.), 96,62 -  DX4NYB</t>
  </si>
  <si>
    <t>Silber-Turbo-Call (Vontobel), 06/13, 28,00 - VT6TCK</t>
  </si>
  <si>
    <t>SAP-Turbo-Put (DZ Bk,), 06/13, 67,00 - DZG2S1</t>
  </si>
  <si>
    <t>DAX-Turbo-Put (Vontobel), 03/13, 7890 VT6U54</t>
  </si>
  <si>
    <t>DAX-Call Febr./8000 (Stillhalter)</t>
  </si>
  <si>
    <t>DAX-Call Febr./7900 (Stillhalter)</t>
  </si>
  <si>
    <t>EUR/USD-Turbo-Call (Vontobel), 03/13, 1,2840 - VT7D2T</t>
  </si>
  <si>
    <t>DAX-Wave-Call (Dt:Bk.), 03/13, 7475 - DX4DXX</t>
  </si>
  <si>
    <t>DAX-Put März/7200 (Stillhalter)</t>
  </si>
  <si>
    <t>Allianz-Turbo-Call (Vontobel), 06/13, 94,00 - VT670T</t>
  </si>
  <si>
    <t>S&amp;P 500-Turbo-Call (Vontobel), 03/13, 1420 - VT7LD4</t>
  </si>
  <si>
    <t>Euro Bund open end-Call (Vont.), 140,62-  VT4RD1</t>
  </si>
  <si>
    <t>EUR/USD-WAVE--Put (Dt.Bk.),03/13, 1,3600,  DX1Q5F</t>
  </si>
  <si>
    <t>DAX-Call März/8000 (Stillhalter)</t>
  </si>
  <si>
    <t>DAX-Turbo-Put (Vontobel), 03/13, 7900, VT7B3K</t>
  </si>
  <si>
    <t>SAP-open end-Turbo-Bull (Citi) 48,07-  CT60N3</t>
  </si>
  <si>
    <t>DAX-Turbo-Call (Vontobel), 03/13, 7510 - VT7B3H</t>
  </si>
  <si>
    <t>EUR/USD-Sprínter-o.e.-Call (Vontobel),1,2978 - VT7CY5</t>
  </si>
  <si>
    <t>22.+ 23.01.</t>
  </si>
  <si>
    <t>Nasdaq 100-WAVE-Call (Dt.Bk.),0,63 - DX3QB3</t>
  </si>
  <si>
    <t>Silber-Mini-Future-long (Vontobel), 29,83/30,40 - VT7NAR</t>
  </si>
  <si>
    <t>AUD/USD-WAVE-Ultd.-Put (Dt.Bk.),1,0703-  DX32K1</t>
  </si>
  <si>
    <t>DAX-Call März/8100 (Stillhalter)</t>
  </si>
  <si>
    <t>DAX-Turbo-Put (Vontobel), 03/13, 8040 - VT7GFP</t>
  </si>
  <si>
    <t>EUR/JPY-Turbo-Put (Vontobel), 03/13, 1,2600 - VT7NAK</t>
  </si>
  <si>
    <t>Gold-Turbo-Short (BNP), 1760, BP52XD</t>
  </si>
  <si>
    <t>DAX-Turbo-Put (Vontobel), 03/13, 8000 - VT7GFU</t>
  </si>
  <si>
    <t>DAX-Turbo-Put (Vontobel), 03/13, 8010 - VT7GFS</t>
  </si>
  <si>
    <t>BASF-Turbo-Put (Vontobel), 09/13, 80,00 - VT7MZY</t>
  </si>
  <si>
    <t>Linde Open end-Turbo-Put (Vontobel), 140,46 - VT4FQK</t>
  </si>
  <si>
    <t>EUR/CHF-WAVE-Ultd.-Call (Dt.Bk.), 1,1889-  DE1AV2</t>
  </si>
  <si>
    <t>Bayer Turbo-Call (Vont.), 09/13, 63,00 - VT7MYB</t>
  </si>
  <si>
    <t>DAX-Turbo-Call (Vontobel), 03/13, 7420 - VT7AXH</t>
  </si>
  <si>
    <t>DAX-Turbo-Put (Vontobel), 03/13, 7870 - VTA1P2</t>
  </si>
  <si>
    <t>EUR/USD-WAVE-Put (Dt.Bk.),03/13, 1,3825-  DX4Z19</t>
  </si>
  <si>
    <t>DAX-Turbo-Call (Vontobel), 03/13, 7390 - VT69UC</t>
  </si>
  <si>
    <t>Gold-Turbo-Long  (BNP), 06/13, 1600, BP52U8</t>
  </si>
  <si>
    <t>HSCE-WAVE-XXL-Call (Dt.Bk.),9841/10310-  DX4B3Q</t>
  </si>
  <si>
    <t>DAX-Wave-Call (Dt:Bk.), 03/13, 7450 - DX3908</t>
  </si>
  <si>
    <t>Euro Bund open end-Put (Vont.), 145,58-  VT477H</t>
  </si>
  <si>
    <t>EUR/USD-Sprínter-o.e.-Call (Vontobel),1,2975 - VT7CZJ</t>
  </si>
  <si>
    <t>DAX-Turbo-Call (Vontobel), 03/13, 7450 - VT7AW9</t>
  </si>
  <si>
    <t>SAP Sprinter-open end-Call (Vontobel), 51,03 - VT50UG</t>
  </si>
  <si>
    <t>Dt.Post Sprinter-open end-Call (Vontobel), 14,27 - VT5XD1</t>
  </si>
  <si>
    <t>Dt. Bank Open end-Turbo-Bull (Citi), 27,52 - CT7SBX</t>
  </si>
  <si>
    <t>Allianz Turbo-Call (Vontobel),06/13, 99,00 - VT7A2Y</t>
  </si>
  <si>
    <t>13.02.133</t>
  </si>
  <si>
    <t>WTI Crude Oil-Ultd.-Turbo-Long (BNP), - 90,76, BP6TFZ</t>
  </si>
  <si>
    <t>DAX-Wave-Put (Dt:Bk.), 03/13, 7900 - DX1V3D</t>
  </si>
  <si>
    <t>DAX-Call April/8000 (Stillhalter)</t>
  </si>
  <si>
    <t>DAX-Turbo-Put (Vontobel), 03/13, 7840 - VTA40J</t>
  </si>
  <si>
    <t>EUR/USD-WAVE-Ultd.-Call (Dt.Bk.), 1,2792-  DX33LU</t>
  </si>
  <si>
    <t>Silber Sprinter-open end-Put (Vontobel), 32,51 - VT7CMH</t>
  </si>
  <si>
    <t>RWE Turbo-Call (HSBC),12/13, 22,00 - TB5WY1</t>
  </si>
  <si>
    <t>Hinweis: Tabelle wird NICHT täglich aktualisiert!</t>
  </si>
  <si>
    <t>DAX-Wave-Put (Dt:Bk.), 03/13, 7850 - DX49T9</t>
  </si>
  <si>
    <t>Euro Bund Turbo-Long (HSBC), 06/13, 139,25-  TB5XA7</t>
  </si>
  <si>
    <t>Eurostoxx50-WAVE-Ultd.-Call (Dt.Bk.), 2475  DX3177</t>
  </si>
  <si>
    <t>DAX-Turbo-Call (Vontobel), 03/13, 7560 - VTA770</t>
  </si>
  <si>
    <t>19. +20.02</t>
  </si>
  <si>
    <t>Infineon Sprinter Open end-Put (Vontobel), 7,68 - VT4UGF</t>
  </si>
  <si>
    <t>Allianz Sprinter Open end-Put (Vontobel), 111,59 - VT7A2L</t>
  </si>
  <si>
    <t>DAX-Put April/7400 (Stillhalter)</t>
  </si>
  <si>
    <t>DAX-Turbo-Put (Vontobel), 03/13, 7830 - VTA40K</t>
  </si>
  <si>
    <r>
      <t>DAX-WAVE-Put (Dt.Bk.), 04/13, 7850 -  DX49TA</t>
    </r>
    <r>
      <rPr>
        <b/>
        <sz val="10"/>
        <rFont val="Arial"/>
        <family val="2"/>
      </rPr>
      <t xml:space="preserve"> (Absicherung)</t>
    </r>
  </si>
  <si>
    <t>DAX-Put April/7500 (Stillhalter)</t>
  </si>
  <si>
    <t>DAX-Wave-Call (Dt:Bk.), 03/13, 7625 - DX5RAR</t>
  </si>
  <si>
    <t>EUR/USD Sprinter-open end-Call (Vontobel), 1,2725 - VT6A3A</t>
  </si>
  <si>
    <t>Gold-Ultd. Turbo-Long (BNP), 1497,50, BN8EBN</t>
  </si>
  <si>
    <t>Dow Jones Turbo-Put (Vontobel), 04/13, 14.500 - VT7WF9</t>
  </si>
  <si>
    <t>Palladium Mini-Future-Long (BNP), 645/677 - BP610Q</t>
  </si>
  <si>
    <t>EUR/USD-Turbo-Put (Vontobel), 06/13, 1,3485 - VTA9R6</t>
  </si>
  <si>
    <t>AUD/JPY-WAVE-Ultd.-Put (Dt.Bk.), 97,72 -  DX4QLG</t>
  </si>
  <si>
    <t>DAX-Turbo-Put (Vontobel), 03/13, 7900 - VT7B3K</t>
  </si>
  <si>
    <t>T-Bond-BEST-Ultd.-Turbo-Bear (Co.Bk.), 153,17 -  CK6RY9</t>
  </si>
  <si>
    <t>Kupfer-Ultd.-Turbo-Bear (Co.Bk.), 3,86/3,78 -  CZ5HZD</t>
  </si>
  <si>
    <t>DAX-Turbo-Call (Vontobel), 04/13, 7580 - VT71Q3</t>
  </si>
  <si>
    <t>BASF Sprinter open end-Call (Vont.), 67,64 - VT69RW</t>
  </si>
  <si>
    <t>DAX-WAVE-Ultd.-Call (Dt.Bk.), 7537-  DX4DEN</t>
  </si>
  <si>
    <t>Euro Bund Turbo-Call (Vont.), 06/13, 140,20-  VT7U0P</t>
  </si>
  <si>
    <t>WTI Crude Oil-Turbo-Short (BNP), 05/13 - 100,00 -BP65G3</t>
  </si>
  <si>
    <t>Gold-Turbo-Call(Vontobel), 06/13, 1550 - VT6KX2</t>
  </si>
  <si>
    <t>Commerzbank-Turbo-Put (Vontobel), 09/13, 1,70 - VT7S1T</t>
  </si>
  <si>
    <t>EUR/USD-Turbo-Put (Vontobel), 06/13, 1,3350 - VT7VYY</t>
  </si>
  <si>
    <t>DAX-Call April/8300 (Stillhalter)</t>
  </si>
  <si>
    <t>DAX-Turbo-Put (Vontobel), 04/13, 8180 - VTA0VR</t>
  </si>
  <si>
    <t>DAX-Turbo-Call (Vontobel), 04/13, 7790 - VT72JQ</t>
  </si>
  <si>
    <t>DAX-Put April/7600 (Stillhalter)</t>
  </si>
  <si>
    <t>Gold-Turbo-Call(Vontobel), 06/13, 1520 - VT6KX0</t>
  </si>
  <si>
    <t>WTI Crude Oil-Mini-Future-Short (BNP) 101,44/97,38 - BP7KW4</t>
  </si>
  <si>
    <t>ThyssenKrupp-open end Turbo-Bear Citi) 20,99 - CF0WX8</t>
  </si>
  <si>
    <t>EUR/USD-WAVE--Put (Dt.Bk.),06/13, 1,3275,  DX5RUV</t>
  </si>
  <si>
    <t>HSCE-WAVE-XXL-Put (Dt.Bk.),12447/11820-  DX51VB</t>
  </si>
  <si>
    <t>Euro Bund Turbo-Call (Vont.), 06/13, 141,00-  VT7XJL</t>
  </si>
  <si>
    <t>DAX-Wave-Put (Dt:Bk.), 05/13, 8275 - DX5SNK</t>
  </si>
  <si>
    <t>DAX-Call Mai/8500 (Stillhalter)</t>
  </si>
  <si>
    <t>S&amp;P 500 Turbo-Put (Vont.), 05/13, 1640 - VT711L</t>
  </si>
  <si>
    <t>EUR/USD-Turbo-Put (Vontobel), 09/13, 1,3245 - VT7W51</t>
  </si>
  <si>
    <t>DAX-Turbo-Put (Vontobel), 05/13, 8200 - VTA06A</t>
  </si>
  <si>
    <t>DAX-Call Mai/8400 (Stillhalter)</t>
  </si>
  <si>
    <t>USD/CAD-WAVE-Put (Dt.Bk.), 06/13, 1,0550-  DX5XTC</t>
  </si>
  <si>
    <t>Eurostoxx50-WAVE-Ultd.-Put (Dt.Bk.), 2824-  DB4FL9</t>
  </si>
  <si>
    <t>Daimler-Turbo-Put (Vontobel), 06/13, 50,00 - VT6N0R</t>
  </si>
  <si>
    <t>DAX-Turbo-Put (Vontobel), 05/13, 8150 - VTA059</t>
  </si>
  <si>
    <t>Kupfer-Sprinter open end-Put (Vont.), 3,74 -  VT7WPD</t>
  </si>
  <si>
    <t>SMI-Sprinter open end-Put (Vont.), 8021 -  VT74NB</t>
  </si>
  <si>
    <t>DAX-Turbo-Put (Vontobel), 05/13, 8180 - VT7J2L</t>
  </si>
  <si>
    <t>Euro Bund Turbo-Call (Vont.), 06/13, 141,40-  VT7XJJ</t>
  </si>
  <si>
    <t>EUR/JPY WAVE-Put (Dt.Bk.), 05/13, 127,50 - DX5AYP</t>
  </si>
  <si>
    <t>BTP-Sprinter open end-Put (Vont.), 112,41-  VT7D7L</t>
  </si>
  <si>
    <t>DAX-WAVE-Put (Dt:Bk.), 05/13, 8100 - DX5SNC</t>
  </si>
  <si>
    <t>DAX-Call Mai/8300 (Stillhalter)</t>
  </si>
  <si>
    <t>DAX-Call Mai/8200 (Stillhalter)</t>
  </si>
  <si>
    <t>DAX-Turbo-Put (Vontobel), 05/13, 8000 - VT8CZH</t>
  </si>
  <si>
    <t>EUR/JPY WAVE-Ultd.-Put (Dt.Bk.), 130,29 - DE5279</t>
  </si>
  <si>
    <t>DAX-Call Mai/8100 (Stillhalter)</t>
  </si>
  <si>
    <t>Siemens-open end Turbo-Put (Vontobel), 92,37 - VT1NS9</t>
  </si>
  <si>
    <t>Conti-Turbo-Put (Vontobel), 09/13,  102,00 - VT7TAE</t>
  </si>
  <si>
    <t>,</t>
  </si>
  <si>
    <t>DAX-Turbo-Put (Vontobel), 05/13, 8100 - VT7J2V</t>
  </si>
  <si>
    <t>BASF-Turbo-Put (Vontobel), 09/13, 75,00 - VT8BWE</t>
  </si>
  <si>
    <t>EUR/USD-WAVE-Call (Dt.Bk.),05/13,- 1,2500 - DX5YSP</t>
  </si>
  <si>
    <t>03. + 04.04</t>
  </si>
  <si>
    <t>S&amp;P 500 WAVE-Ultd.-Put (Dt.Bk.), 1635- DX5SCM</t>
  </si>
  <si>
    <t>Silber-Turbo-Put (BNP), 09/13, 30,00 - BP731K</t>
  </si>
  <si>
    <t>DAX-Call Mai/8000 (Stillhalter)</t>
  </si>
  <si>
    <t>DAX-WAVE-Put (Dt:Bk.), 05/13, 7900 - DX6FDP</t>
  </si>
  <si>
    <t>USD/CAD-WAVE-Put (Dt.Bk.), 09/13, 1,0350-  DX5YQD</t>
  </si>
  <si>
    <t>Natural Gas-Mini-Future-Short (Vont.) 5,76/5,54 - VT2FDB</t>
  </si>
  <si>
    <t>DAX-Turbo-Put (Vontobel), 05/13, 7870 - VT8HQB</t>
  </si>
  <si>
    <t>HSCE-WAVE-XXL-Put (Dt.Bk.),11.915/11.320-  DX6GSP</t>
  </si>
  <si>
    <t>Kupfer-Sprinter open end-Put (Vont.), 3,73 -  VT7WPD</t>
  </si>
  <si>
    <t>Daimler-Sprinter open end-Put (Vont.), 47,86 - VT2ES5</t>
  </si>
  <si>
    <t>HeidelbergCement-Sprinter open end-Put (Vont.), 60,60 - VT707X</t>
  </si>
  <si>
    <t>DAX-Turbo-Put (Vontobel), 05/13, 7970 - VT8CZL</t>
  </si>
  <si>
    <t>DAX-Turbo-Call (Vontobel), 05/13, 7630 - VT8LR0</t>
  </si>
  <si>
    <t>EUR/USD-WAVE-Call (Dt.Bk.), 09/13, 1,2725-  DX32RW</t>
  </si>
  <si>
    <t>DAX-Turbo-Call (Vontobel), 05/13, 7560 - VTA78X</t>
  </si>
  <si>
    <t>USD/CAD-WAVE-Put (Dt.Bk.), 09/13, 1,0400-  DX5YQE</t>
  </si>
  <si>
    <t>SAP-Turbo-Call (Vontobel), 09/13, 53,00 - VT8M21</t>
  </si>
  <si>
    <t>DAX-Turbo-Put (Vontobel), 05/13, 7900 - VT8HQC</t>
  </si>
  <si>
    <t>IBEX 35-WAVE-XXL-Put (Dt.Bk.), 9213/8940-  DE2A3E</t>
  </si>
  <si>
    <t>DAX-Call Mai/7800 (Stillhalter)</t>
  </si>
  <si>
    <t>DAX-WAVE-Put (Dt:Bk.), 05/13, 7725 - DX6RZA</t>
  </si>
  <si>
    <t>S&amp;P 500-WAVE-Put (Dt:Bk.), 09/13, 1620 - DX6BRE</t>
  </si>
  <si>
    <t>Eurostoxx 50-WAVE-XXL-Put (Dt.Bk.), 2714/2660-  DX6PJH</t>
  </si>
  <si>
    <t>SMI-Sprinter open end-Turbo-Put (Von), 8105 - V74M8</t>
  </si>
  <si>
    <t>Müch. Rück-open end-Turbo-Bull (Citi), 141,75 - CF0V92</t>
  </si>
  <si>
    <t>DAX-WAVE-Call (Dt:Bk.), 05/13, 7300 - DX5SMS</t>
  </si>
  <si>
    <t>EUR/USD-Turbo-Call (Vontobel), 09/13, 1,2825 - VT8HZ1</t>
  </si>
  <si>
    <t>Deutsche Bk.-Turbo-Call (Vontobel), 06/13, 27,00 - VT6SLD</t>
  </si>
  <si>
    <t>DAX-Call Juni/8400 (Stillhalter)</t>
  </si>
  <si>
    <t>VW Vz. Mini-Future-Short (Vontobel), 162,48 - VT798J</t>
  </si>
  <si>
    <t>DAX-WAVE-Put (Dt:Bk.), 05/13, 8000 - DX6NF6</t>
  </si>
  <si>
    <t>AUD/JPY-WAVE-XXL-Put (Dt.Bk.), 106,76/105,85 -  DX2ECR</t>
  </si>
  <si>
    <t>Silber-Turbo-Short (BNP), 12/13, 27,80 - BP8K0Y</t>
  </si>
  <si>
    <t>Palladium-Turbo-Put (Vontobel), 09/13, 750 - VT8J14</t>
  </si>
  <si>
    <t>HSCE-Sprinter open end-Put (Vont.), 12.297 -  VT3C4Y</t>
  </si>
  <si>
    <t>EUR/CHF-Turbo-Put (Vontobel), 09/13, 1,2410 - VTA4R6</t>
  </si>
  <si>
    <t>Continental-WAVE-Put (Dt.Bk.), 09/13, 93,00-  DX6H1Q</t>
  </si>
  <si>
    <t>DAX-Turbo-Put (Vontobel), 05/13, 8080 - VT7J2R</t>
  </si>
  <si>
    <t>SAP-Turbo-Call (Vontobel), 06/13, 57,00 - VT8ZA3</t>
  </si>
  <si>
    <t>DAX-Turbo-Call (Vontobel), 05/13, 7770 - VT8XMZ</t>
  </si>
  <si>
    <t>Bayer-WAVE-Ultd.-Call (Dt.Bk.),72,90-  DX5V8Y</t>
  </si>
  <si>
    <t>EUR/USD-Turbo-Call (Vontobel), 12/13, 1,2840 - VT8J00</t>
  </si>
  <si>
    <t>DAX-Turbo-Call (Vontobel), 12/13, 7660 - VT8YAS</t>
  </si>
  <si>
    <t>EUR/CHF-Turbo-Put (Vontobel), 09/13, 1,2405 - VTA4R6</t>
  </si>
  <si>
    <t>DAX-WAVE-Put (Dt:Bk.), 06/13, 8300 - DX22T4</t>
  </si>
  <si>
    <t>DAX-Call Juni/8500 (Stillhalter)</t>
  </si>
  <si>
    <t>Euro Bund Turbo-Call (Vont.), 06/13, 143,00-  VT8AR6</t>
  </si>
  <si>
    <t>Palladium-Ultd. Turbo-Long (BNP), 627, BP58SS</t>
  </si>
  <si>
    <t>EUR/USD-Turbo-Put (Vontobel), 12/13, 1,3260 - VT8EPL</t>
  </si>
  <si>
    <t>DAX-Turbo-Put (Vontobel), 06/13, 8440 - VT8BPN</t>
  </si>
  <si>
    <t>$-Index-BEST-Ultd.-Turbo-Bull (Co.Bk.), 75,62 - CZ2RES</t>
  </si>
  <si>
    <t>Infineon-Turbo-Put (Vontobel), 09/13, 7,25 - VT8M5Y</t>
  </si>
  <si>
    <t>Merck KGaA-WAVE-Call (Dt.Bk.), 09/13, 115,00-  DX65R1</t>
  </si>
  <si>
    <t>HSCE-Sprinter open end-Put (Vont.), 12.266 -  VT3C4Y</t>
  </si>
  <si>
    <t>DAX-Call Juni/8600 (Stillhalter)</t>
  </si>
  <si>
    <t>DAX-Turbo-Put (Vontobel), 06/13, 8510 - VT8BSJ</t>
  </si>
  <si>
    <t>WTI Crude Oil-Turbo-Call (Vont.), - 89,50, VT80K1</t>
  </si>
  <si>
    <t>EUR/USD-Turbo-Put (Vontobel), 09/13, 1,3140 - VT84NW</t>
  </si>
  <si>
    <t>DAX-Turbo-Call (Vontobel), 06/13, 8120 - VT834U</t>
  </si>
  <si>
    <t>Gold-WAVE-Ultd.-Call (Dt.Bk.),1261-  DX12HF</t>
  </si>
  <si>
    <t>EUR/USD-WAVE-Put (Dt.Bk.),06/13, 1,3100  DX686C</t>
  </si>
  <si>
    <t>DAX-Wave-Put (Dt:Bk.), 06/13, 8625 - DX22TH</t>
  </si>
  <si>
    <t>SAP-Turbo-Call (Vontobel), 09/13, 57,00 - VT8ZA6</t>
  </si>
  <si>
    <t>Silber-Wave-Call (Dt:Bk.), 07/13, 19,50 - DX7BZA</t>
  </si>
  <si>
    <t>DAX-Turbo-Call (Vontobel), 06/13, 8280 - VT863W</t>
  </si>
  <si>
    <t>WTI Crude Oil-WAVE-Ultd.-Call (Dt.Bk.), 90,26-  DX6Y6L</t>
  </si>
  <si>
    <t>EUR/USD-WAVE-Call (Dt.Bk.), 06/13, 1,2725-  DX32RV</t>
  </si>
  <si>
    <t>BMW-Turbo-Call (Vontobel), 09/13, 67,00 - VT88ND</t>
  </si>
  <si>
    <t>Müch. Rück-Turbo-Call (Vontobel), 08/13,135,00 - VT88LE</t>
  </si>
  <si>
    <t>DAX-Turbo-Call (Vontobel), 06/13, 8230 - VT86L1</t>
  </si>
  <si>
    <t>Euro Bund Turbo-Put (Vont.), 09/13, 147,20-  VT85YR</t>
  </si>
  <si>
    <t>Nikkei-open end Turbo-Call (Vontobel), 13.770 - VT81B6</t>
  </si>
  <si>
    <t>DAX-Turbo-Call (Vontobel), 06/13, 8200 - VT84XM</t>
  </si>
  <si>
    <t>EUR/USD-WAVE-Call (Dt.Bk.), 09/13, 1,2700-  DX32RP</t>
  </si>
  <si>
    <t>Platin-Turbo-Put (Vontobel), 09/13, 1650 - VT86KM</t>
  </si>
  <si>
    <t>Kupfer MINI-Future-Long (Vont.), 3,0/3,10 - VT812X</t>
  </si>
  <si>
    <t>Gold-WAVE-Put (Dt.Bk.), 12/13, 1440-  DX7A5M</t>
  </si>
  <si>
    <t>Commerzbank-Turbo-Call (Vontobel), 12/13, 7,00 - VT9DSS</t>
  </si>
  <si>
    <t>BASF-WAVE-Call (Dt.Bk.), 06/13, 69,00-  DX62BX</t>
  </si>
  <si>
    <t>MDAX-Sprinter open end-Call (Vont.), 13.528 -  VT8071</t>
  </si>
  <si>
    <t>DAX-Turbo-Call (Vontobel), 06/13, 8120 - VT34U</t>
  </si>
  <si>
    <t>DAX-Call24May/8300 (Stillhalter)</t>
  </si>
  <si>
    <t>DAX-Put Juli/7800 (Stillhalter)</t>
  </si>
  <si>
    <t>Siemens-WAVE-Call (Dt.Bk.), 09/13, 77,00-  DX6XW5</t>
  </si>
  <si>
    <t>$/Yen-WAVE-XXL-Call (Dt.Bk.),94,58/95,45-  DX6F1F</t>
  </si>
  <si>
    <t>WTI Crude Oil-Turbo-Call (Vont.), - 100,00, VT7SS9</t>
  </si>
  <si>
    <t>DAX-Turbo-Call (Vontobel), 06/13, 8140 - VT34W</t>
  </si>
  <si>
    <t>DAX-Call Juli/8700 (Stillhalter)</t>
  </si>
  <si>
    <t>Gold-WAVE-Put (Dt.Bk.), 12/13, 1450-  DX6YJN</t>
  </si>
  <si>
    <t>Dt. Börse-Short-MINI-Future (Vontobel), 60,70/57,67 - VT08A2</t>
  </si>
  <si>
    <t>S&amp;P 500-WAVE-Ultd.-Put (Dt.Bk.), 1704 -  DE75U9</t>
  </si>
  <si>
    <t>DAX-Turbo-Put (Vontobel), 07/13, 8560 - VT8BSN</t>
  </si>
  <si>
    <t>DAX-Call Juli/8800 (Stillhalter)</t>
  </si>
  <si>
    <t>DAX-Turbo-Put (Vontobel), 07/13, 8520 - VT9FDT</t>
  </si>
  <si>
    <t>DAX-Turbo-Call (Vontobel), 07/13, 8070 - VT83JN</t>
  </si>
  <si>
    <t>Müch. Rück-WAVE-Call (Dt.Bk.), 09/13, 132,00-  DX548G</t>
  </si>
  <si>
    <t>Euro Bund Turbo-Call (Vont.), 08/13, 141,80-  VT822T</t>
  </si>
  <si>
    <t>Nikkei-WAVE-XXL-Call (Dt.Bk.),10.545/10.860-  DX49AV</t>
  </si>
  <si>
    <t>DAX-Turbo-Call (Vontobel), 07/13, 8010 - VT83JL</t>
  </si>
  <si>
    <t>DAX-Turbo-Call (Vontobel), 12/13, 7870 - VT8Y7C</t>
  </si>
  <si>
    <t>Gold-WAVE-Put (Dt.Bk.),12/13, 1460-  DX687B</t>
  </si>
  <si>
    <t>USD/CAD-WAVE-Put (Dt.Bk.), 09/13, 1,0450-  DX5YQF</t>
  </si>
  <si>
    <t xml:space="preserve">Allianz-Turbo-Call (Vont.), 08/13, 108,00- VT8Y7C </t>
  </si>
  <si>
    <t>DAX-Put Juli/8000 (Stillhalter)</t>
  </si>
  <si>
    <t>DAX-Turbo-Call (Vontobel), 07/13, 8100 - VT9KUL</t>
  </si>
  <si>
    <t>EUR/USD-WAVE-Call (Dt.Bk.), 07/13, 1,2975-  DX7KUK</t>
  </si>
  <si>
    <t>WTI Crude Oil-WAVE-XXL-Call (Dt.Bk.), 88,74/91,25-  DX7D79</t>
  </si>
  <si>
    <t>Thyssen-Sprinter open end-Put (Vont.), 17,76 -  VT8BCE</t>
  </si>
  <si>
    <t>DAX-Call Juli/8600 (Stillhalter)</t>
  </si>
  <si>
    <t>DAX-Turbo-Put (Vontobel), 07/13, 8360 - VT9JKZ</t>
  </si>
  <si>
    <t>Brent Oil-WAVE-Call (Dt.Bk.), 08/13, 99,00-DX7QQB (halbe Pos.)</t>
  </si>
  <si>
    <t>Euro Bund Short-Mini-Fut. (Vont.), 146,38/145,00-  VT88QK</t>
  </si>
  <si>
    <t>DAX-Call Juli/8400 (Stillhalter)</t>
  </si>
  <si>
    <t>DAX-Wave-Put (Dt:Bk.), 07/13, 8200 - DX7TDV</t>
  </si>
  <si>
    <t>DAX-Turbo-Call (Vontobel), 07/13, 7880 - VT8ZXV</t>
  </si>
  <si>
    <t>S&amp;P 500-Turbo-Call (Vontobel), 12/13, 1550 - VT85MJ</t>
  </si>
  <si>
    <t>DAX-Put Juli/7500 (Stillhalter)</t>
  </si>
  <si>
    <t xml:space="preserve">Allianz-Turbo-Call (Vont.), 12/13, 107,00- VT8YU3 </t>
  </si>
  <si>
    <t>EUR/USD-WAVE-Call (Dt.Bk.), 08/13, 1,2900-  DX7KR3</t>
  </si>
  <si>
    <t>DAX-Turbo-Call (Vontobel), 07/13, 8030 - VT9NU7</t>
  </si>
  <si>
    <t>DAX-Put Juli/7600 (Stillhalter)</t>
  </si>
  <si>
    <t>HeidelbergCementSprinter o.e.-Put (Vont.), 60,55-  VT89AU</t>
  </si>
  <si>
    <t>Bayer-WAVE-Call (Dt.Bk.), 09/13, 78,00-  DX6XUM</t>
  </si>
  <si>
    <t>Brent Oil-WAVE-Call (Dt.Bk.),08/13,101,00-DX7QQF (halbe Pos.)</t>
  </si>
  <si>
    <t>DAX-Turbo-Put (Vontobel), 07/13, 8400 - VT9GNN</t>
  </si>
  <si>
    <t>Natural Gas-Mini-Future-Short (Vont.) 5,79/5,57 - VT2FDB</t>
  </si>
  <si>
    <t>DAX-Turbo-Call (Vontobel), 07/13, 8110 - VT9PEA</t>
  </si>
  <si>
    <t>DAX-Mini-Future-Short (Vont.) 8796/8577 - VT83HW (halbe Pos.)</t>
  </si>
  <si>
    <t>DAX-WAVE-XXL-Put (Dt.Bk.) 8455/8290 - DX7SJQ (halbe Pos.)</t>
  </si>
  <si>
    <t>DAX-Call Juli/8500 (Stillhalter)</t>
  </si>
  <si>
    <t>DAX-WAVE-Put (Dt:Bk.), 07/13, 8300 - DX7T1E</t>
  </si>
  <si>
    <t>DAX-Turbo-Bear (Citi), 09/13, 8170 - CF2VB8</t>
  </si>
  <si>
    <t>EUR/USD-WAVE-Call (Dt.Bk.), 09/13, 1,2950-  DX7KRL</t>
  </si>
  <si>
    <t>DAX-WAVE-Call (Dt:Bk.), 07/13, 7725 - DX6W8H</t>
  </si>
  <si>
    <t xml:space="preserve">Deutsche Bank-Turbo-Call (Vont.), 10/13, 30,00- VT9KYY </t>
  </si>
  <si>
    <t>DAX-Turbo-Call (Vontobel), 07/13, 7550, VT8YAE</t>
  </si>
  <si>
    <t>DAX-Put Juli/7200 (Stillhalter)</t>
  </si>
  <si>
    <t>Euro Bund Turbo-Call (Vont.), 09/13, 139,00-  VT9FMH</t>
  </si>
  <si>
    <t>Dow Jones-WAVE-Call (Dt.Bk.) 14.200 - DX6BNY (halbe Pos.)</t>
  </si>
  <si>
    <t>USD/CAD-WAVE-Put (Dt.Bk.), 12/13, 1,0750-  DX6BNY</t>
  </si>
  <si>
    <t>S&amp;P 500-WAVE-XXL-Put (Dt.Bk.) 1692/1658-DX7V3U (halbe Pos.)</t>
  </si>
  <si>
    <t>DAX-Turbo-Put (Vontobel), 07/13, 7990 - VT9RUZ</t>
  </si>
  <si>
    <t>DAX-Call Juli/8200 (Stillhalter)</t>
  </si>
  <si>
    <t>DAX-Call Aug./8400 (Stillhalter)</t>
  </si>
  <si>
    <t>DAX-Turbo-Put (Vontobel), 07/13, 8070 - VT9RAP</t>
  </si>
  <si>
    <t>DAX-Mini-Future-Short (Vont.) 8397/8275 - VT9P5Y (halbe Pos.)</t>
  </si>
  <si>
    <t>HSCE-WAVE-Put (Dt.Bk.),12/13, 10.500-  DX7T8M</t>
  </si>
  <si>
    <t>DAX-Call Aug./8500 (Stillhalter)</t>
  </si>
  <si>
    <t>DAX-Turbo-Put (Vontobel), 07/13, 8120 - VT9P2M</t>
  </si>
  <si>
    <t>S&amp;P 500-Turbo-Put (Vont.) 12/13, 1640 - VT9P85 (halbe Pos.)</t>
  </si>
  <si>
    <t>$/Yen-WAVE-Call (Dt.Bk.),09/13, 95,00 -  DX72EX</t>
  </si>
  <si>
    <t>Nikkei-WAVE-XXL-Call (Dt.Bk.) 11615/11970 - DX6DPM</t>
  </si>
  <si>
    <t>DAX-WAVE-Call (Dt:Bk.), 07/13, 7800 - DX77UV</t>
  </si>
  <si>
    <t>Silber-Turbo-Call (Vont.), 09/13, 17,40- VT9TK9</t>
  </si>
  <si>
    <t>WTI Crude Oil-WAVE-Ultd.-Call (Dt.Bk.), 91,75-  DX7ZNH</t>
  </si>
  <si>
    <t>Euro Bund-WAVE-Ultd.-Put (Dt.Bk.) 146,36 - DX7TAB</t>
  </si>
  <si>
    <t>DAX-Turbo-Call (Vontobel), 07/13, 7720, VT9TM2</t>
  </si>
  <si>
    <t>DAX-Put Aug/7400 (Stillhalter)</t>
  </si>
  <si>
    <t xml:space="preserve">Gold-WAVE-Call (Dt.Bk.),12/13, 1140 -  DX73ET </t>
  </si>
  <si>
    <t>Daimler-WAVE-Put (Dt.Bk.) 12/13, 56,00 - DX7YWG</t>
  </si>
  <si>
    <t>DAX-Turbo-Put (Vontobel), 07/13, 8140 - VT9P2E</t>
  </si>
  <si>
    <t>Nasdaq 100-Turbo-Put (Vont.), 09/13, 3020 - VT9HC9</t>
  </si>
  <si>
    <t>DAX-Turbo-Call (Vontobel), 07/13, 7610, VT8X9W</t>
  </si>
  <si>
    <t>$/Yen-WAVE-Call (Dt.Bk.),09/13, 96,50 -  DX72F9</t>
  </si>
  <si>
    <t>Kupfer Sprinter open end-Call (Vont.), 2,90 - VT5BWA</t>
  </si>
  <si>
    <t>Commerzbank-Turbo-Put (Vontobel), 09/13, 7,40 - VT9SJR</t>
  </si>
  <si>
    <t>DAX-Mini-Future-Short (Vont.) 8320/8197 - VT9P59</t>
  </si>
  <si>
    <t>EUR/USD-WAVE-Ultd.-Put (Dt.Bk.) 1,3302 - DX71WB</t>
  </si>
  <si>
    <t>DAX-Turbo-Put (Vontobel), 08/13, 8060 - VT9RBQ</t>
  </si>
  <si>
    <t>Palladium MINI-Future-Long (Vont.), 637/649 - VT9Y39</t>
  </si>
  <si>
    <t>Natural Gas-Mini-Future-Short (Vont.) 4,25/4,10 - VT9FY5</t>
  </si>
  <si>
    <t>DAX-Turbo-Call (Vontobel), 10/13, 7840, VT91BL</t>
  </si>
  <si>
    <t>T-Bond BEST Ultd.-Turbo-Bull (Co.Bk.),  129,70 - CK3CFE</t>
  </si>
  <si>
    <t>Gold-Turbo-Call (Vont.) 1165 - VT9P8D (halbe Pos.)</t>
  </si>
  <si>
    <t>DAX-Put Aug/7800 (Stillhalter)</t>
  </si>
  <si>
    <t>DAX-Turbo-Call (Vontobel), 09/13, 7970, VT93CG</t>
  </si>
  <si>
    <t>DAX-WAVE-Call (Dt.Bk.), 07/13, 8000, DX8BH4</t>
  </si>
  <si>
    <t>$/Yen-WAVE-XXL-Call (Dt.Bk.), 93,20/93,95 -  DX7UTF</t>
  </si>
  <si>
    <t>EUR/USD-open end-Turbo-Put (Vontobel), 1,3550 - VT0XKC</t>
  </si>
  <si>
    <t>DAX-Turbo-Put (Vontobel), 08/13, 8400 - VT9GQ8</t>
  </si>
  <si>
    <t>DAX-Call Aug./8600 (Stillhalter)</t>
  </si>
  <si>
    <t>GBP/USD-WAVE-Put (Dt.Bk.), 09/13, 1,5500-  DX7Z56</t>
  </si>
  <si>
    <t>11. +15.07.</t>
  </si>
  <si>
    <t>GBP/USD-WAVE-Put (Dt.Bk.), 09/13, 1,5500 -  DX7Z56</t>
  </si>
  <si>
    <t>DAX-Turbo-Put (Vontobel), 09/13, 8360 - VT9JK3</t>
  </si>
  <si>
    <t>Brent Crude Oil Sprinter Open end-Put (Von.), 113,60 - VT7U45</t>
  </si>
  <si>
    <t>DAX-Turbo-Call (Vontobel), 11/13, 8120, VT94U5</t>
  </si>
  <si>
    <t>DAX-Turbo-Call (Vontobel), 09/13, 8070, VT94YA</t>
  </si>
  <si>
    <t>DAX-Turbo-Put (Vontobel), 09/13, 8480 - VT9FE2</t>
  </si>
  <si>
    <t>Euro Bund Turbo-Put (Vont.), 09/13, 146,20-  VT9EYL</t>
  </si>
  <si>
    <t>Euro Bund Turbo-Call (Vont.), 09/13, 140,80-  VT931L</t>
  </si>
  <si>
    <t>Gold-Turbo-Call (Vont.) 09/13, 1300$ - VZ0AFU</t>
  </si>
  <si>
    <t>Gold-Turbo-Call (Vont.) 09/13, 1260$ - VT95M3</t>
  </si>
  <si>
    <t>DAX-WAVE-XXL-Put (Dt.Bk.) 8510/8683 - DX7GS8</t>
  </si>
  <si>
    <t>Lanxess-Mini-Future-Short (Vont.) 55,46/52,74 - VT9QGZ</t>
  </si>
  <si>
    <t>BTP-Wave-Put (Dt.Bank),09-13; 116,00 -DX69L2</t>
  </si>
  <si>
    <t>DAX Sprinter-Put (Vontobel),open-end; 8600 -VT81A3</t>
  </si>
  <si>
    <t>DAX-Put Aug/8000 (Stillhalter)</t>
  </si>
  <si>
    <t>DAX-Put Aug/8100 (Stillhalter)</t>
  </si>
  <si>
    <t>DAX-Call Sept/8600 (Stillhalter)</t>
  </si>
  <si>
    <t>T-Bond BEST Ultd.-Turbo-Bull (Co.Bk.),  129,88 - CK3CFE</t>
  </si>
  <si>
    <t>$/Yen-WAVE-Put (Dt.Bk.), 12/13, 102,00 -  DX7KWC</t>
  </si>
  <si>
    <t>Silber-WAVE-Call (Dt.Bk.), 11/13, 18,50 -  DX819B</t>
  </si>
  <si>
    <t>DAX-Turbo-Call (Vontobel), 09/13, 8230, VZ0MVW</t>
  </si>
  <si>
    <t>S&amp;P 500 Turbo-Put (Vont.), 12/13, 1720 - VT85L2</t>
  </si>
  <si>
    <t>DAX-Turbo-Put (Vontobel), 09/13, 8580- VT81QC</t>
  </si>
  <si>
    <t>Silber-WAVE-Call (Dt.Bk.), 11/13, 19,25 -  DX9C89</t>
  </si>
  <si>
    <t>S&amp;P 500-WAVE-Ultd.-Put (Dt.Bk.), 1721-  DX5SCR</t>
  </si>
  <si>
    <t>ThyssenKrupp Open end-Turbo-Bull (Citi),  14,33 - CF2180</t>
  </si>
  <si>
    <t>EUR/CHF-Turbo-Put (Vontobel), 12/13, 1,2540 - VT9VWM</t>
  </si>
  <si>
    <t>EUR/USD-Turbo-Call (Vont.), 1,3125 - VZ0A25 (halbe Pos.)</t>
  </si>
  <si>
    <t>DAX-Turbo-Call (Vontobel), 09/13, 8190, VT98LC</t>
  </si>
  <si>
    <t>16. +20.08.</t>
  </si>
  <si>
    <t>DAX-Turbo-Put (Vontobel), 09/13, 8510- VT9FEW</t>
  </si>
  <si>
    <t>TecDAX-WAVE-Call (Dt.Bk.), 12/13, 960-  DX8BGG</t>
  </si>
  <si>
    <t>EUR/USD-Turbo-Put (Vontobel), 12/13, 1,3530, VT9VXN</t>
  </si>
  <si>
    <t xml:space="preserve">EUR/USD-Turbo-Call (Vont.), 1,3150 - VZ0A2V </t>
  </si>
  <si>
    <t>AUD/USD-WAVE-Ultd.-Call (Dt.Bk.), 0,8750- DX7171</t>
  </si>
  <si>
    <t>Silber-WAVE-Call (Dt.Bk.), 12/13, 20,00 -  DX9C8Q</t>
  </si>
  <si>
    <t>DAX-Turbo-Call (Vontobel), 09/13, 8140, VT9828</t>
  </si>
  <si>
    <t>Silber Sprinter open end-Call (Vont.), 20,52 - VZ0NWU</t>
  </si>
  <si>
    <t>DAX-Put Sept./8200 (Stillhalter)</t>
  </si>
  <si>
    <t>DAX-Put Okt./8000 (Stillhalter)</t>
  </si>
  <si>
    <t>S&amp;P 500-WAVE-XXL-Put (Dt.Bk.)1750/1715-DX7V3W (halbe Pos.)</t>
  </si>
  <si>
    <t>Gold-WAVE-Call (Dt.Bk.) 12/13 - 1300, DX9C7E (halbe Pos.)</t>
  </si>
  <si>
    <t>SAP-Turbo-Call (Vontobel), 09/13, 51,00, VT8M23</t>
  </si>
  <si>
    <t>EUR/USD-WAVE-Call (Dt.Bk.), 10/13, 1,3150-  DX80DZ</t>
  </si>
  <si>
    <t>Euro Bund Turbo-Call (Vont.), 12/13, 135,20 - VZ0PX9</t>
  </si>
  <si>
    <t>EUR/CHF-WAVE-Put (Dt.Bk.),12/13, 1,2450  DX8A04</t>
  </si>
  <si>
    <t>DAX-Turbo-Put (Vontobel), 10/13, 8570- VT9GQC</t>
  </si>
  <si>
    <t>DAX-Call Sept/8500 (Stillhalter)</t>
  </si>
  <si>
    <t>Euro Bund Turbo-Call (Vont.), 12/13, 136,60 - VZ0PXX</t>
  </si>
  <si>
    <t>Nasdaq 100 Turbo-Put (Vont.), 12/13, 3160 - VT85NA</t>
  </si>
  <si>
    <t>DAX-Call Okt./8600 (Stillhalter)</t>
  </si>
  <si>
    <t>DAX-Turbo-Put (Vontobel), 10/13, 8320- VZ0WM0</t>
  </si>
  <si>
    <t>EUR/USD-Turbo-Put (Vontobel), 12/13, 1,3560, VT9VXR</t>
  </si>
  <si>
    <t>Lanxess-Sprinter-Put (Vont.) open end, 51,15 - VT9RHK</t>
  </si>
  <si>
    <t>S&amp;P 500-Sprinter-Put (Vont.) open end, 1727 - VT82J0</t>
  </si>
  <si>
    <t>Bayer-Sprinter-Call (Vont.) open end, 72,04 - VT7YCP</t>
  </si>
  <si>
    <t>Silber-WAVE-Put (Dt.Bk.), 12/13, 27,50 -  DX6PZN</t>
  </si>
  <si>
    <t>Gold-Turbo-Put (Vont.) 03/14 - 1450, VT96FA (halbe Pos.)</t>
  </si>
  <si>
    <t>DAX-WAVE-Put (Dt:Bk.), 09/13, 8275 - DX9NYK</t>
  </si>
  <si>
    <t>Dow Jones-Turbo-Put (Vont.) 10/13 - 15.050, VZ0RQN</t>
  </si>
  <si>
    <t>DAX-Call Okt./8400 (Stillhalter)</t>
  </si>
  <si>
    <t>$/Yen-WAVE-XXL-Call (Dt.Bk.), 92,68/93,50 -  DX5UVW</t>
  </si>
  <si>
    <t>Nokia-Open end-Put (Vont.), 5,00 - VT13Z7</t>
  </si>
  <si>
    <t>E.On-Sprinter-Call (Vont.) open end, 11,12 - VT7P3Y</t>
  </si>
  <si>
    <t>SMI-Sprinter-Call (Vont.) open end, 7649 - VT9UUV</t>
  </si>
  <si>
    <t>DAX-Turbo-Put (Vontobel), 10/13, 8370- VZ0WNK</t>
  </si>
  <si>
    <t>05.+06.09.</t>
  </si>
  <si>
    <t>Silber-WAVE-Put (Dt.Bk.), 12/13, 26,50 -  DX6Q9A</t>
  </si>
  <si>
    <t>Euro Bund Turbo-Put (Vont.), 12/13, 140,60-  VZ0PYW</t>
  </si>
  <si>
    <t>Eurostoxx50-Sprinter-Call (Vont.) open end, 2597 - VT91GW</t>
  </si>
  <si>
    <t>RWE Turbo-Call (Vont.), 03/14, 20,00 - VT95XG</t>
  </si>
  <si>
    <t>DAX-Turbo-Call (Vontobel), 10/13, 8090, VT94WU</t>
  </si>
  <si>
    <t>Natural Gas-Mini-Future-Long (Vont.) 2,85/2,96 - VT4K08</t>
  </si>
  <si>
    <t>EUR/USD-WAVE-Ultd.-Call (Dt.Bk.),1,2938-  DX8B36</t>
  </si>
  <si>
    <t>Dt. Lufthansa-WAVE-Ultd-Call (Dt.Bk.), 11,80 -  DX3UDL</t>
  </si>
  <si>
    <t xml:space="preserve">AUD/JPY-WAVE-XXL-Call (Dt.Bk.) 92,68/93,50-DX36B8 </t>
  </si>
  <si>
    <t>EUR/JPY-WAVE-Call (Dt.Bk.), 11/13, 129,50-  DX9QLP</t>
  </si>
  <si>
    <t>BASF-Turbo-Call (Vontobel), 12/13, 64,00 - VT8JKT</t>
  </si>
  <si>
    <t>DAX-Turbo-Call (Vontobel), 10/13, 8270, VZ03EJ</t>
  </si>
  <si>
    <t>Palladium-Turbo-Put (Vont.), 12/13, 725 - VZ0YRV</t>
  </si>
  <si>
    <t>DAX-Turbo-Call (Vontobel), 10/13, 8310, VZ038X</t>
  </si>
  <si>
    <t>Adidas-Turbo-Put (Vontobel), 12/13, 87,00 - VZ0NC9</t>
  </si>
  <si>
    <t>Silber-WAVE-Call (Dt.Bk.), 12/13, 18,75-  DX79ZZ</t>
  </si>
  <si>
    <t xml:space="preserve">Continental-Turbo-Call (Vont.), 12/13, 112,00- VZ01MA </t>
  </si>
  <si>
    <t>DAX-Turbo-Call (Vontobel), 10/13, 8380, VZ0380</t>
  </si>
  <si>
    <t>AUD/JPY-WAVE-XXL-Call (Dt.Bk.) 89,72/90,65 - DX9RC6</t>
  </si>
  <si>
    <t>DAX-Call-OS (Dt.Bk.), 09/13, 8550, DX7W4G</t>
  </si>
  <si>
    <t>Gold-WAVE-Ultd-Call (Dt.Bk.), 1258 -  DX8ARD</t>
  </si>
  <si>
    <t>T-Bond BEST Ultd.-Turbo-Bull (Co.Bk.),  127,63 - CK37G8</t>
  </si>
  <si>
    <t>$/Yen-WAVE-Ultd.-Call (Dt.Bk.), 94,93 - DX7UZ9</t>
  </si>
  <si>
    <t>Nikkei-Sprinter-Call (Vont.) open end, 13410- VZ0XW2</t>
  </si>
  <si>
    <t>AUD/USD-WAVE-Call (Dt.Bk.) 12/13, 0,9000 - DX9RXA</t>
  </si>
  <si>
    <t>EUR/JPY-Sprinter-Call (Vont.) open end, 128,97 - VZ0THZ</t>
  </si>
  <si>
    <t>E.On-Turbo-Call (Vont.) 03/14, 12,25 - VZ030F</t>
  </si>
  <si>
    <t>DAX-Put Nov./8100 (Stillhalter)</t>
  </si>
  <si>
    <t>DAX-Turbo-Call (Vontobel), 10/13, 8420 - VZ04YS</t>
  </si>
  <si>
    <t>DAX-Turbo-Call (Vontobel), 10/13, 8180 - VZ02RK</t>
  </si>
  <si>
    <t>Silber-Turbo-Put (BNP), 12/13, 24,00 - PA0A5C</t>
  </si>
  <si>
    <t>HSCE-WAVE-XXL-Put (Dt.Bk.), 11.625/11.040-  DX58GW</t>
  </si>
  <si>
    <t>DAX-Turbo-Put (Vontobel), 10/13, 8860- VT9GPH</t>
  </si>
  <si>
    <t>DAX-Call Nov./9000 (Stillhalter)</t>
  </si>
  <si>
    <t>AUD/JPY-WAVE-XXL-Put (Dt.Bk.) 96,02/95,15 - DX7NHM</t>
  </si>
  <si>
    <t>DAX-Turbo-Put (Vontobel), 10/13, 8840- VT9GPK</t>
  </si>
  <si>
    <t>Münch Rück-Turbo-Call (Vont.), 1/14, 136,00- VZ04LZ</t>
  </si>
  <si>
    <t>DAX-Turbo-Call (Vontobel), 10/13, 8490 - VZ08VD</t>
  </si>
  <si>
    <t>EUR/USD-Turbo-Call (Vont.), 12/13 - 1,3230- VZ04WZ</t>
  </si>
  <si>
    <t>Euro Bund Turbo-Call (Vont.), 12/13, 138,40 - VZ1B4Q</t>
  </si>
  <si>
    <t>RWE-Turbo-Call (Vont.) 03/14, 20,00 - VT95XG</t>
  </si>
  <si>
    <t>Gold-Turbo-Put (Vont.) 03/14 - 1430, VZ0XA3</t>
  </si>
  <si>
    <t>Merck KGaA-Turbo-Bull (Co.Bk.) 03/14 - 110,00, CZ8QZP</t>
  </si>
  <si>
    <t>DAX-Call Okt./8800 (Stillhalter)</t>
  </si>
  <si>
    <t>DAX-Turbo-Put (Vontobel), 10/13, 8820- VT9GPC</t>
  </si>
  <si>
    <t>AUD/JPY-WAVE-XXL-Put (Dt.Bk.) 95,03/94,20 - DX90C7</t>
  </si>
  <si>
    <t>Gold-Turbo-Put (Vont.) 12/13 - 1375, VZ04VE</t>
  </si>
  <si>
    <t>DAX-Turbo-Put (Vontobel), 10/13, 8760- VZ1AQM</t>
  </si>
  <si>
    <t>WTI Crude Oil-WAVE-Ultd.-Put (Dt.Bk.), 109,06-  DX94U0</t>
  </si>
  <si>
    <t>GBP/USD-WAVE-Ultd.-Call (Dt.Bk.), 1,5370 - DX9B5N</t>
  </si>
  <si>
    <t>T-Bond BEST Ultd.-Turbo-Bull(Co.Bk.),129,08-CZ9TTM (halbe Pos.)</t>
  </si>
  <si>
    <t>Siemens-Turbo-Call (Vont.) 03/14, 78,00 - VZ03RA</t>
  </si>
  <si>
    <t>DAX-Turbo-Put (Vontobel), 11/13, 8670- VZ1FJ0</t>
  </si>
  <si>
    <t>DAX-Call Nov./8800 (Stillhalter)</t>
  </si>
  <si>
    <t>S&amp;P 500-WAVE-Put (Dt:Bk.), 012/13, 1720 - DX91VM</t>
  </si>
  <si>
    <t>Euro Bund Turbo-Put (Vont.), 12/13, 141,20-  VZ0PYT</t>
  </si>
  <si>
    <t>EUR/USD-Turbo-Put(Vont.), 12/13 - 1,3815- VZ0RFA</t>
  </si>
  <si>
    <t>AUD/JPY-WAVE-XXL-Call (Dt.Bk.) 88,76/89,65 - DX9RC4</t>
  </si>
  <si>
    <t>DAX-Turbo-Call (Vontobel), 10/13, 8340 - VZ0384</t>
  </si>
  <si>
    <t>DAX-Turbo-Call (Vontobel), 10/13, 8370 - VZ038R</t>
  </si>
  <si>
    <t>S&amp;P 500-Turbo-Call (Vont.) 01/14, 1610 - VZ1DR8</t>
  </si>
  <si>
    <t>USD/JPY-WAVE-XXL-Call (Dt.Bk.),  94,15/94,95 -  DX7UTG</t>
  </si>
  <si>
    <t>E.On-Turbo-Call (Vont.) 12/13, 12,50 - VZ030A</t>
  </si>
  <si>
    <t>DAX-Call-OS (Vont.), 10/13, 8650, VT9G30</t>
  </si>
  <si>
    <t>Gold-Turbo-Put (Vont.) 03/14, 1340 - VZ1E0P</t>
  </si>
  <si>
    <t>Infineon-Turbo-Call (Vont.) 03/14, 6,50 - VZ03VU</t>
  </si>
  <si>
    <t>DAX-Turbo-Call (Vontobel), 11/13, 8570 - VZ1KLM</t>
  </si>
  <si>
    <t>Silber-WAVE-Put (Dt.Bk.) 12/13, 21,75 - DT0EQ3 (halbe Pos.)</t>
  </si>
  <si>
    <t>DAX-Turbo-Put (Vontobel), 11/13, 9010- VZ0H11</t>
  </si>
  <si>
    <t>16.+17.10.</t>
  </si>
  <si>
    <t>EUR/JPY-Turbo-Call (Vontobel), 12/13, 130,50 - VZ034J</t>
  </si>
  <si>
    <t>AUD/JPY-WAVE-Ultd-Call (Dt.Bk.) 91,51- DT0CRE</t>
  </si>
  <si>
    <t>T-Bond BEST Ultd.-Turbo-Bull(Co.Bk.),129,15 - CZ9TTM</t>
  </si>
  <si>
    <t>DAX-Turbo-Put (Vontobel), 11/13, 9060- VZ081Q</t>
  </si>
  <si>
    <t>Bayer-open end-Turbo-Call (HVB), 80,70 - HY0FKD</t>
  </si>
  <si>
    <t>SAP-Turbo-Put (Citi), 03/14, 61,00 - CF5FCF</t>
  </si>
  <si>
    <t>Gold-WAVE-Ultd-Call (Dt.Bk.) 1231- DX79SW</t>
  </si>
  <si>
    <t>FMC-Turbo-Put (Vontobel), 09/13, 56,00 - VT8LG5</t>
  </si>
  <si>
    <t>Daimler-Turbo-Put (Vontobel), 03/14, 62,00 - VT96NZ</t>
  </si>
  <si>
    <t>USD/JPY-WAVE-Ultd-Put (Dt.Bk.) 101,21- DX7K91</t>
  </si>
  <si>
    <t>DAX-Call Dez./9200 (Stillhalter)</t>
  </si>
  <si>
    <t>DAX-Turbo-Put (Vontobel), 12/13, 9090- VT84W3</t>
  </si>
  <si>
    <t>Nikkei-Turbo-Put (Vontobel), 12/13, 15.400- VT9DLZ</t>
  </si>
  <si>
    <t>S&amp;P 500-WAVE-Ultd-Put (Dt.Bk.) 1811- DE9CV8</t>
  </si>
  <si>
    <t>DAX-Turbo-Put (Vontobel), 12/13, 9130- VT84W1</t>
  </si>
  <si>
    <t>WTI Crude Oil Sprinter Open end-Put (Von.), 105,23 - VZ1BBK</t>
  </si>
  <si>
    <t>EUR/USD-WAVE-Call (Dt.Bk.)12/13, 1,3100- DX80D5</t>
  </si>
  <si>
    <t>Silber-WAVE-Put (Dt.Bk.) 12/13, 23,50- DX91C1</t>
  </si>
  <si>
    <t>AUD/USD-WAVE-Ultd.-Put (Dt.Bk.), 1,00- DX64T0</t>
  </si>
  <si>
    <t>Euro Bund Turbo-Call (Vont.), 11/13, 138,20 - VZ1BJP</t>
  </si>
  <si>
    <t>AUD/JPY-WAVE-XXL-Put (Dt.Bk.) 97,00/96,20 - DX7KZU</t>
  </si>
  <si>
    <t>DAX-Put-OS (Vont.), 11/13, 8950, VZ1LDG</t>
  </si>
  <si>
    <t>EUR/USD-WAVE-Put (Dt.Bk.) 01/14 1,4025 - DT0RRS</t>
  </si>
  <si>
    <t>EUR/CHF-Turbo-Put (Vont.) 12/13 1,2525 - VT9F2A</t>
  </si>
  <si>
    <t>DAX-Call Dez./9300 (Stillhalter)</t>
  </si>
  <si>
    <t>DAX-Turbo-Put (Vontobel), 12/13, 9150- VT849U</t>
  </si>
  <si>
    <t>Infineon-WAVE-Put (Dt.Bk.), 12/13, 7,50-  DT0WZP</t>
  </si>
  <si>
    <t>Bayer-Turbo-Put (Vontobel), 03/14, 95,00- VT96QM</t>
  </si>
  <si>
    <t>Gold-WAVE-Call (Dt.Bk.) 12/13, 1220 - DX79ZM</t>
  </si>
  <si>
    <t>Euro Bund Turbo-Call (Vont.), 12/13, 139,40 - VZ1P6U</t>
  </si>
  <si>
    <t>S&amp;P 500 Sprinter open end-Put (Vont.), 1811 - VT9996</t>
  </si>
  <si>
    <t>E.On-Turbo-Call (Vont.) 06/14, 11,75 - VZ1HD5</t>
  </si>
  <si>
    <t>EUR/JPY-WAVE-Put (Dt.Bk.), 01/14, 138,00-  DT0DW5</t>
  </si>
  <si>
    <t>Linde-WAVE-Put (Dt.Bk.), 03/14, 148,00-  DT0X09</t>
  </si>
  <si>
    <t>Lanxess Turbo-Call (Vont.), 12/13, 48,00 - VZ1MAZ</t>
  </si>
  <si>
    <t>DAX-Turbo-Call (Vontobel), 12/13, 8850 - VZ1QPZ</t>
  </si>
  <si>
    <t>Nikkei-Sprinter open end-Put (Vont.),  14.845- VT9DLH</t>
  </si>
  <si>
    <t>DAX-Turbo-Put (Vontobel), 12/13, 9180- VT863L</t>
  </si>
  <si>
    <t>AUD/JPY-WAVE-Ultd.-Put (Dt.Bk.) 95,67 - DX7KWS</t>
  </si>
  <si>
    <t>Silber-Turbo-Call (Vont.) 03/14, 20,80 - VZ1PGV (halbe Pos.)</t>
  </si>
  <si>
    <t>Dt. Telekom-WAVE-XXL-Call (Dt.Bk.), 9,83/10,35- DX98Z8</t>
  </si>
  <si>
    <t>DAX-Turbo-Call (Vontobel), 12/13, 8920 - VZ1UBW</t>
  </si>
  <si>
    <t>Euro Bund Turbo-Put (Vont.), 12/13, 141,20-  VZ0PYH</t>
  </si>
  <si>
    <t>Nasdaq 100 Turbo-Put (Vont.), 1/14, 3440-  VZ1DTR</t>
  </si>
  <si>
    <t>DAX-Turbo-Put (Vontobel), 12/13, 9230- VT88ZD</t>
  </si>
  <si>
    <t>HSCE-WAVE-Put (Dt.Bk.), 12/13, 12.000-  DX51U8</t>
  </si>
  <si>
    <t>EUR/GBP-WAVE-Put (Dt.Bk.), 06/14, 0,8800- DX81EV</t>
  </si>
  <si>
    <t>DAX-Turbo-Call (Vontobel), 12/13, 8910 - VZ1UBU</t>
  </si>
  <si>
    <t>Gold-WAVE-Put (Dt.Bk.), 01/14, 1350 -  DT0X6L</t>
  </si>
  <si>
    <t>Dt. Bank-Turbo-Put (Vont.) 03/14, 38,00 - VZ03YY</t>
  </si>
  <si>
    <t>USD/JPY-WAVE-Ultd.-Call (Dt.Bk.), 95,33- DX7UZ9</t>
  </si>
  <si>
    <t>DAX-Turbo-Put (Vontobel), 12/13, 9270- VT88ZG</t>
  </si>
  <si>
    <t>Nordex-WAVE-Ultd.-Put (Dt.Bk.), 14,96- DT0EXY</t>
  </si>
  <si>
    <t>Euro Bund Turbo-Put (Vont.), 03/14, 144,00-  VZ0UGW</t>
  </si>
  <si>
    <t>IBEX 35-Turbo-Bear (HVB), 12/13, 10.200- HY13MC</t>
  </si>
  <si>
    <t>Salzgitter-Turbo-Bear (Citi), 03/14, 37,00- CF4KJ9</t>
  </si>
  <si>
    <t>EUR/USD-Turbo-Put (Vont.) 12/13, 1,3575 - VZ1YWH</t>
  </si>
  <si>
    <t>EUR/JPY-Turbo-Put (Vont.) 03/14, 1,3600 - VT9VR7</t>
  </si>
  <si>
    <t>AUD/USD-WAVE-Ultd.-Put (Dt.Bk.), 0,9718- DT0QJE</t>
  </si>
  <si>
    <t>Natural Gas-Turbo-Put (L+S) 4,142 - LS6ARG (halbe Spekulation)</t>
  </si>
  <si>
    <t>Nikkei-open end Turbo-Call (Vontobel), 14.219 - VZ12RK</t>
  </si>
  <si>
    <t>DAX-Turbo-Call (Vontobel), 12/13, 8980 - VZ1ZUH</t>
  </si>
  <si>
    <t>Infineon-WAVE-Ultd.-Put (Dt.Bk.), , 8,011-  DE3V1A</t>
  </si>
  <si>
    <t>Henkel Vz.-Turbo-Bull (Citi), 12/13, 76,00 - CF5KU8</t>
  </si>
  <si>
    <t>Silber-WAVE-Put (Dt.Bk.), 01/14, 22,25 -  DT00CC</t>
  </si>
  <si>
    <t>DAX-Turbo-Put (Vontobel), 12/13, 9390- VZ1QQ4</t>
  </si>
  <si>
    <t>DAX-Call Dez./9400 (Stillhalter)</t>
  </si>
  <si>
    <t>AUD/USD-WAVE-Ultd.-Put (Dt.Bk.), 0,9731- DX69UP</t>
  </si>
  <si>
    <t>EUR/USD-Sprinter open end-Put (Vontobel) 1,3810, VZ0WF7</t>
  </si>
  <si>
    <t>Euro Bund Turbo-Put (Vont.), 02/14, 144,20-  VZ1UGK</t>
  </si>
  <si>
    <t>DAX-Turbo-Call (Vontobel), 12/13, 9020 - VZ13LR</t>
  </si>
  <si>
    <t>22,11.13</t>
  </si>
  <si>
    <t>EUR/JPY-WAVE-Call(Dt.Bk.), 03/14, 132,00-  DT06P9</t>
  </si>
  <si>
    <t>WTI Crude Oil-Turbo-Call (Vont.), 1/14, 91,00-VZ1UKY (halbe Pos.)</t>
  </si>
  <si>
    <t>DT. Telekom-Turbo-Call (Vontobel), 01/14, 10,00 - VZ1A0C</t>
  </si>
  <si>
    <t>Kupfer-Mini-Future-Short (Vontobel),3,569/3,474 - VT7WPU</t>
  </si>
  <si>
    <t>Brent Crude Oil-WAVE-Call (Dt.Bk.), 02/14, 100,50-  DT04BV</t>
  </si>
  <si>
    <t>IBEX 35-WAVE XXL-Put (Dt,Bk.), 1070010390- DE849Z</t>
  </si>
  <si>
    <t>DAX-Turbo-Put (Vontobel), 12/13, 9490- VZ11Z8</t>
  </si>
  <si>
    <t>DAX-Call Jan./9600 (Stillhalter)</t>
  </si>
  <si>
    <t>Dt. Bank-Turbo-Put (Vont.) 02/14, 39,00 - VZ1HE3</t>
  </si>
  <si>
    <t>HSCE-WAVE-XXL-Call (Dt.Bk.), 9229/9690-  DX9E4J</t>
  </si>
  <si>
    <t>WTI Crude Oil-Turbo-Put (Vont.), 1/14, 101,00-VZ1UKD</t>
  </si>
  <si>
    <t>DAX-Turbo-Call (Vontobel), 12/13, 9110- VZ14LV</t>
  </si>
  <si>
    <t>HeidelbergCement-Turbo-Put (Vont.) 03/14, 65,00 - VZ1LKU</t>
  </si>
  <si>
    <t>Gold-Turbo-Call (Vont.) 03/14, 1195 - VZ1FZP</t>
  </si>
  <si>
    <t>27,11.13</t>
  </si>
  <si>
    <t>DAX-Put Dez./9100 (Stillhalter)</t>
  </si>
  <si>
    <t>Euro Bund Turbo-Call (Vont.), 03/14, 139,00 - VZ1UGA</t>
  </si>
  <si>
    <t>Lanxess-Turbo-Bear (HVB) 03/14, 55,00 - HY1X4Z</t>
  </si>
  <si>
    <t>EUR/USD-Turbo-Put (Vontobel), 06/14, 1,3800, VZ1V0K</t>
  </si>
  <si>
    <t>DAX-Turbo-Put (Vontobel), 12/13, 9560- VZ14LR</t>
  </si>
  <si>
    <t>AUD/JPY-WAVE-Ultd.-Put (Dt.Bk.) 96,87 - DX7FMT</t>
  </si>
  <si>
    <t>Nasdaq 100-Sprinter open end-Put (Vont.),  3552- VZ1N7Y</t>
  </si>
  <si>
    <t>Gold-Turbo-Put (Vontobel), 03/14, 1300- VZ115F</t>
  </si>
  <si>
    <t>DAX-Turbo-Call (Vontobel), 12/13, 9030- VZ13LZ</t>
  </si>
  <si>
    <t>DAX-Put Jan./8800 (Stillhalter)</t>
  </si>
  <si>
    <t>Nikkei-WAVE-Ultd.-Call (Dt.Bk.), 14.252- DT05W6</t>
  </si>
  <si>
    <t>WTI Crude Oil Sprinter Open end-Put (Von.), 104,53 - VZ1BBJ</t>
  </si>
  <si>
    <t>Dt. Post-Turbo-Bull (HVB) 06/14, 21,80 - HY2BN3</t>
  </si>
  <si>
    <t>DAX-Turbo-Call (V.)1/14, 8860-VZ1QR0 (Jahresend-Rally-Special)</t>
  </si>
  <si>
    <t>DAX-Put Jan./8600 (Stillhalter)</t>
  </si>
  <si>
    <t>DAX-Turbo-Call (Vontobel), 12/13, 8960 VZ1WKQ</t>
  </si>
  <si>
    <t>DAX-Turbo-Call (V.)1/14, 8700-VZ1L0T (Jahresend-Rally-Special)</t>
  </si>
  <si>
    <t>EUR/USD-WAVE-Call (Dt.Bk.) 03/14, 1,3300 - DT047F</t>
  </si>
  <si>
    <t>Bayer -Turbo-Call (Vont.) 06/14, 89,00 - VZ1USJ</t>
  </si>
  <si>
    <t>DAX-Turbo-Call (Vontobel), 12/13, 8930 VZ1UBV</t>
  </si>
  <si>
    <t>EUR/JPY-WAVE-Call (Dt.Bk.) 01/14, 134,50- DT1AF6</t>
  </si>
  <si>
    <t>DAX-Turbo-Call (Vontobel), 12/13, 9000 - VZ13LP</t>
  </si>
  <si>
    <t>Gold-WAVE-Ultd.-Call (Dt.Bk.), 1.016- DT0H66</t>
  </si>
  <si>
    <t>SMI-Sprinter open end-Put (Vontobel) 8462, VT83GU</t>
  </si>
  <si>
    <t>DAX-Turbo-Put (Vontobel), 12/13, 9390- VZ2B9G</t>
  </si>
  <si>
    <t>DAX-Call Jan./9500 (Stillhalter)</t>
  </si>
  <si>
    <t>HSCE-WAVE-XXL-Call (Dt.Bk.), 10.196/10.700 -  DT1CVG</t>
  </si>
  <si>
    <t>DAX-Turbo-Bear (HVB), 1/14, 9340 - HY2GFY</t>
  </si>
  <si>
    <t>EUR/AUD-Sprinter op.e.-Put (Vont) 1,5362,VZ0F95 (halbe Pos.)</t>
  </si>
  <si>
    <t>10.+11.12.</t>
  </si>
  <si>
    <t>Silber-Sprinter open end-Call (Vont.) 17,74, VT8TDU</t>
  </si>
  <si>
    <t>EUR/GBP-Turbo-Put (Vontobel) 03/14, 0,8805, VT9VU2</t>
  </si>
  <si>
    <t>DAX-Call Jan./9400 (Stillhalter)</t>
  </si>
  <si>
    <t>DAX-Turbo-Put (Vontobel), 1/14, 9290- VZ2B9K</t>
  </si>
  <si>
    <t>HeidelbergCement-Turbo-Put (Vont.), 3/14, 59,00- VZ10WN</t>
  </si>
  <si>
    <t>Euro Bund Turbo-Call (Vont.), 03/14, 137,80 - VZ1U7X</t>
  </si>
  <si>
    <t>AUD/USD-WAVE-Call (Dt.Bk.) 03/13, 0,8750, DX7171 (halbe Pos.)</t>
  </si>
  <si>
    <t>DAX-Call Jan./9300 (Stillhalter)</t>
  </si>
  <si>
    <t>DAX-Turbo-Put (Vontobel), 1/14, 9240- VZ2FG2</t>
  </si>
  <si>
    <t>BASF-WAVE-Call (Dt.Bk.), 03/14, 69,00-  DT0FTJ</t>
  </si>
  <si>
    <t>DAX-Turbo-Call (Vontobel), 1/14, 8850 - VZ1QRZ</t>
  </si>
  <si>
    <t>Allianz-Turbo-Call (Vont.), 3/14, 115,00 - VZ09RR</t>
  </si>
  <si>
    <t>WTI Crude Oil-WAVE-Put (Dt.Bk.), 02/14, 106,00  DT0XAA</t>
  </si>
  <si>
    <t>GBP/USD-WAVE-Call (Dt.Bk.), 03/14, 1,5950 - DT07GN</t>
  </si>
  <si>
    <t>DAX-Turbo-Call (Vontobel), 01/14, 8960 - VZ1XSM</t>
  </si>
  <si>
    <t>S&amp;P 500-WAVE-Call (Dt.Bk.), 06/14, 1730 - DT0LCS</t>
  </si>
  <si>
    <t>DAX-Call-OS (Vont.), 12/13, 9100, VZ0G3R</t>
  </si>
  <si>
    <t>Kupfer BEST Ultd.Turbo-Bull (Co.Bk.), 3,05, CK4EAP</t>
  </si>
  <si>
    <t>DAX-Turbo-Put (Vontobel), 1/14, 9460- VZ1QRR</t>
  </si>
  <si>
    <t>CAC 40-open end-Turbo-Bear (HVB) 4764 - HY14GJ (halbe Pos.)</t>
  </si>
  <si>
    <t>HSCE-WAVE-XXL-Put (Dt.Bk.), 12785/12150-  DE7530</t>
  </si>
  <si>
    <t>DAX-Put Feb./9000 (Stillhalter)</t>
  </si>
  <si>
    <t>DAX-Turbo-Call (Vontobel), 1/14, 9430 - VZ2LJZ</t>
  </si>
  <si>
    <t>EUR/USD-WAVE-Put (Dt.Bk.) 03/14, 1,4125 - DT0RS5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</si>
</sst>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_ ;[Red]\-0.00\ 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0" fontId="4" fillId="0" borderId="13" xfId="0" applyFont="1" applyFill="1" applyBorder="1" applyAlignment="1">
      <alignment horizontal="center"/>
    </xf>
    <xf numFmtId="165" fontId="2" fillId="0" borderId="8" xfId="0" applyNumberFormat="1" applyFont="1" applyBorder="1"/>
    <xf numFmtId="166" fontId="2" fillId="0" borderId="8" xfId="0" applyNumberFormat="1" applyFont="1" applyBorder="1"/>
    <xf numFmtId="0" fontId="9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0" fontId="4" fillId="0" borderId="8" xfId="1" applyNumberFormat="1" applyFont="1" applyBorder="1"/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10" fontId="4" fillId="0" borderId="11" xfId="1" applyNumberFormat="1" applyFont="1" applyBorder="1"/>
    <xf numFmtId="4" fontId="4" fillId="0" borderId="8" xfId="0" applyNumberFormat="1" applyFont="1" applyBorder="1"/>
    <xf numFmtId="164" fontId="10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0" fontId="11" fillId="0" borderId="1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0" fontId="12" fillId="0" borderId="11" xfId="0" applyNumberFormat="1" applyFont="1" applyBorder="1"/>
    <xf numFmtId="2" fontId="12" fillId="0" borderId="10" xfId="0" applyNumberFormat="1" applyFont="1" applyFill="1" applyBorder="1" applyAlignment="1">
      <alignment horizontal="right"/>
    </xf>
    <xf numFmtId="9" fontId="13" fillId="0" borderId="10" xfId="0" applyNumberFormat="1" applyFont="1" applyFill="1" applyBorder="1" applyAlignment="1"/>
    <xf numFmtId="0" fontId="14" fillId="0" borderId="0" xfId="0" applyFont="1"/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2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2"/>
  <sheetViews>
    <sheetView tabSelected="1" topLeftCell="A654" zoomScaleNormal="100" workbookViewId="0">
      <selection activeCell="G533" sqref="G533"/>
    </sheetView>
  </sheetViews>
  <sheetFormatPr baseColWidth="10" defaultRowHeight="15" x14ac:dyDescent="0.25"/>
  <cols>
    <col min="1" max="1" width="7" style="58" customWidth="1"/>
    <col min="2" max="2" width="12.5703125" style="58" customWidth="1"/>
    <col min="3" max="3" width="55" style="58" customWidth="1"/>
    <col min="4" max="7" width="11.42578125" style="58"/>
    <col min="8" max="8" width="12.85546875" style="58" customWidth="1"/>
    <col min="9" max="9" width="14" style="58" customWidth="1"/>
    <col min="10" max="16384" width="11.42578125" style="58"/>
  </cols>
  <sheetData>
    <row r="1" spans="2:9" ht="21" customHeight="1" thickBot="1" x14ac:dyDescent="0.3"/>
    <row r="2" spans="2:9" ht="33" customHeight="1" thickBot="1" x14ac:dyDescent="0.3">
      <c r="B2" s="1"/>
      <c r="C2" s="54" t="s">
        <v>42</v>
      </c>
      <c r="D2" s="2"/>
      <c r="E2" s="2"/>
      <c r="F2" s="3"/>
      <c r="G2" s="2"/>
      <c r="H2" s="2"/>
      <c r="I2" s="4"/>
    </row>
    <row r="3" spans="2:9" x14ac:dyDescent="0.25">
      <c r="B3" s="5"/>
      <c r="C3" s="52" t="s">
        <v>1</v>
      </c>
      <c r="D3" s="78" t="s">
        <v>1</v>
      </c>
      <c r="E3" s="6"/>
      <c r="F3" s="7"/>
      <c r="G3" s="8"/>
      <c r="H3" s="8"/>
      <c r="I3" s="9"/>
    </row>
    <row r="4" spans="2:9" x14ac:dyDescent="0.25">
      <c r="B4" s="10"/>
      <c r="C4" s="13" t="s">
        <v>29</v>
      </c>
      <c r="D4" s="53"/>
      <c r="E4" s="53"/>
      <c r="F4" s="12"/>
      <c r="G4" s="13"/>
      <c r="H4" s="13"/>
      <c r="I4" s="14"/>
    </row>
    <row r="5" spans="2:9" ht="15.75" thickBot="1" x14ac:dyDescent="0.3">
      <c r="B5" s="10"/>
      <c r="C5" s="29"/>
      <c r="D5" s="53"/>
      <c r="E5" s="53"/>
      <c r="F5" s="12"/>
      <c r="G5" s="13"/>
      <c r="H5" s="71" t="s">
        <v>1</v>
      </c>
      <c r="I5" s="82" t="s">
        <v>1</v>
      </c>
    </row>
    <row r="6" spans="2:9" ht="36" customHeight="1" thickBot="1" x14ac:dyDescent="0.3">
      <c r="B6" s="1"/>
      <c r="C6" s="55" t="s">
        <v>43</v>
      </c>
      <c r="D6" s="2"/>
      <c r="E6" s="2"/>
      <c r="F6" s="3"/>
      <c r="G6" s="2"/>
      <c r="H6" s="2"/>
      <c r="I6" s="4"/>
    </row>
    <row r="7" spans="2:9" x14ac:dyDescent="0.25">
      <c r="B7" s="5"/>
      <c r="C7" s="59"/>
      <c r="D7" s="6"/>
      <c r="E7" s="6"/>
      <c r="F7" s="7"/>
      <c r="G7" s="8"/>
      <c r="H7" s="8"/>
      <c r="I7" s="9"/>
    </row>
    <row r="8" spans="2:9" x14ac:dyDescent="0.25">
      <c r="B8" s="10"/>
      <c r="C8" s="70" t="s">
        <v>17</v>
      </c>
      <c r="D8" s="13"/>
      <c r="E8" s="13"/>
      <c r="F8" s="23"/>
      <c r="G8" s="11"/>
      <c r="H8" s="24"/>
      <c r="I8" s="14"/>
    </row>
    <row r="9" spans="2:9" x14ac:dyDescent="0.25">
      <c r="B9" s="61" t="s">
        <v>2</v>
      </c>
      <c r="C9" s="62" t="s">
        <v>3</v>
      </c>
      <c r="D9" s="62" t="s">
        <v>2</v>
      </c>
      <c r="E9" s="62" t="s">
        <v>18</v>
      </c>
      <c r="F9" s="63" t="s">
        <v>4</v>
      </c>
      <c r="G9" s="62" t="s">
        <v>4</v>
      </c>
      <c r="H9" s="62" t="s">
        <v>5</v>
      </c>
      <c r="I9" s="64" t="s">
        <v>5</v>
      </c>
    </row>
    <row r="10" spans="2:9" x14ac:dyDescent="0.25">
      <c r="B10" s="61" t="s">
        <v>6</v>
      </c>
      <c r="C10" s="65"/>
      <c r="D10" s="62" t="s">
        <v>7</v>
      </c>
      <c r="E10" s="62" t="s">
        <v>19</v>
      </c>
      <c r="F10" s="63" t="s">
        <v>6</v>
      </c>
      <c r="G10" s="62" t="s">
        <v>8</v>
      </c>
      <c r="H10" s="62" t="s">
        <v>11</v>
      </c>
      <c r="I10" s="64" t="s">
        <v>20</v>
      </c>
    </row>
    <row r="11" spans="2:9" x14ac:dyDescent="0.25">
      <c r="B11" s="61"/>
      <c r="C11" s="62" t="s">
        <v>28</v>
      </c>
      <c r="D11" s="62"/>
      <c r="E11" s="62"/>
      <c r="F11" s="63"/>
      <c r="G11" s="62"/>
      <c r="H11" s="62"/>
      <c r="I11" s="64"/>
    </row>
    <row r="12" spans="2:9" x14ac:dyDescent="0.25">
      <c r="B12" s="61"/>
      <c r="C12" s="62"/>
      <c r="D12" s="62"/>
      <c r="E12" s="62"/>
      <c r="F12" s="63"/>
      <c r="G12" s="62"/>
      <c r="H12" s="62"/>
      <c r="I12" s="64"/>
    </row>
    <row r="13" spans="2:9" x14ac:dyDescent="0.25">
      <c r="B13" s="10">
        <v>41271</v>
      </c>
      <c r="C13" s="13" t="s">
        <v>57</v>
      </c>
      <c r="D13" s="16">
        <v>1.2</v>
      </c>
      <c r="E13" s="16">
        <v>0.28999999999999998</v>
      </c>
      <c r="F13" s="12">
        <v>41276</v>
      </c>
      <c r="G13" s="25">
        <v>2.54</v>
      </c>
      <c r="H13" s="18">
        <f t="shared" ref="H13:H53" si="0">(G13/D13-1)</f>
        <v>1.1166666666666667</v>
      </c>
      <c r="I13" s="76">
        <f t="shared" ref="I13:I53" si="1">(G13-D13)/(D13-E13)</f>
        <v>1.4725274725274728</v>
      </c>
    </row>
    <row r="14" spans="2:9" x14ac:dyDescent="0.25">
      <c r="B14" s="10">
        <v>41277</v>
      </c>
      <c r="C14" s="13" t="s">
        <v>63</v>
      </c>
      <c r="D14" s="16">
        <v>2.04</v>
      </c>
      <c r="E14" s="16">
        <v>1.32</v>
      </c>
      <c r="F14" s="12">
        <v>41277</v>
      </c>
      <c r="G14" s="25">
        <v>1.95</v>
      </c>
      <c r="H14" s="18">
        <f t="shared" si="0"/>
        <v>-4.4117647058823595E-2</v>
      </c>
      <c r="I14" s="76">
        <f t="shared" si="1"/>
        <v>-0.12500000000000011</v>
      </c>
    </row>
    <row r="15" spans="2:9" x14ac:dyDescent="0.25">
      <c r="B15" s="10">
        <v>41278</v>
      </c>
      <c r="C15" s="13" t="s">
        <v>67</v>
      </c>
      <c r="D15" s="16">
        <v>2.1800000000000002</v>
      </c>
      <c r="E15" s="16">
        <v>1.45</v>
      </c>
      <c r="F15" s="12">
        <v>41281</v>
      </c>
      <c r="G15" s="25">
        <v>2.2599999999999998</v>
      </c>
      <c r="H15" s="18">
        <f t="shared" si="0"/>
        <v>3.6697247706421798E-2</v>
      </c>
      <c r="I15" s="76">
        <f t="shared" si="1"/>
        <v>0.10958904109588986</v>
      </c>
    </row>
    <row r="16" spans="2:9" x14ac:dyDescent="0.25">
      <c r="B16" s="10">
        <v>41282</v>
      </c>
      <c r="C16" s="13" t="s">
        <v>69</v>
      </c>
      <c r="D16" s="16">
        <v>2.11</v>
      </c>
      <c r="E16" s="16">
        <v>1.68</v>
      </c>
      <c r="F16" s="12">
        <v>41282</v>
      </c>
      <c r="G16" s="25">
        <v>1.94</v>
      </c>
      <c r="H16" s="18">
        <f t="shared" si="0"/>
        <v>-8.0568720379146863E-2</v>
      </c>
      <c r="I16" s="76">
        <f t="shared" si="1"/>
        <v>-0.3953488372093022</v>
      </c>
    </row>
    <row r="17" spans="2:9" x14ac:dyDescent="0.25">
      <c r="B17" s="10">
        <v>41283</v>
      </c>
      <c r="C17" s="13" t="s">
        <v>71</v>
      </c>
      <c r="D17" s="16">
        <v>2.0099999999999998</v>
      </c>
      <c r="E17" s="16">
        <v>1.26</v>
      </c>
      <c r="F17" s="12">
        <v>41284</v>
      </c>
      <c r="G17" s="25">
        <v>1.85</v>
      </c>
      <c r="H17" s="18">
        <f t="shared" si="0"/>
        <v>-7.9601990049751103E-2</v>
      </c>
      <c r="I17" s="76">
        <f t="shared" si="1"/>
        <v>-0.21333333333333299</v>
      </c>
    </row>
    <row r="18" spans="2:9" x14ac:dyDescent="0.25">
      <c r="B18" s="10">
        <v>41284</v>
      </c>
      <c r="C18" s="13" t="s">
        <v>74</v>
      </c>
      <c r="D18" s="16">
        <v>2.1800000000000002</v>
      </c>
      <c r="E18" s="16">
        <v>1.78</v>
      </c>
      <c r="F18" s="12">
        <v>41284</v>
      </c>
      <c r="G18" s="25">
        <v>1.78</v>
      </c>
      <c r="H18" s="18">
        <f t="shared" si="0"/>
        <v>-0.1834862385321101</v>
      </c>
      <c r="I18" s="76">
        <f t="shared" si="1"/>
        <v>-1</v>
      </c>
    </row>
    <row r="19" spans="2:9" x14ac:dyDescent="0.25">
      <c r="B19" s="10">
        <v>41288</v>
      </c>
      <c r="C19" s="13" t="s">
        <v>79</v>
      </c>
      <c r="D19" s="16">
        <v>2.13</v>
      </c>
      <c r="E19" s="16">
        <v>1.6</v>
      </c>
      <c r="F19" s="12">
        <v>41288</v>
      </c>
      <c r="G19" s="25">
        <v>1.6</v>
      </c>
      <c r="H19" s="18">
        <f t="shared" si="0"/>
        <v>-0.24882629107981213</v>
      </c>
      <c r="I19" s="76">
        <f t="shared" si="1"/>
        <v>-1</v>
      </c>
    </row>
    <row r="20" spans="2:9" x14ac:dyDescent="0.25">
      <c r="B20" s="10">
        <v>41289</v>
      </c>
      <c r="C20" s="13" t="s">
        <v>85</v>
      </c>
      <c r="D20" s="16">
        <v>1.91</v>
      </c>
      <c r="E20" s="16">
        <v>1.38</v>
      </c>
      <c r="F20" s="12">
        <v>41289</v>
      </c>
      <c r="G20" s="25">
        <v>2.2999999999999998</v>
      </c>
      <c r="H20" s="18">
        <f t="shared" si="0"/>
        <v>0.20418848167539272</v>
      </c>
      <c r="I20" s="76">
        <f t="shared" si="1"/>
        <v>0.73584905660377331</v>
      </c>
    </row>
    <row r="21" spans="2:9" x14ac:dyDescent="0.25">
      <c r="B21" s="10">
        <v>41290</v>
      </c>
      <c r="C21" s="13" t="s">
        <v>89</v>
      </c>
      <c r="D21" s="16">
        <v>2.12</v>
      </c>
      <c r="E21" s="16">
        <v>1.52</v>
      </c>
      <c r="F21" s="12">
        <v>41291</v>
      </c>
      <c r="G21" s="25">
        <v>2.64</v>
      </c>
      <c r="H21" s="18">
        <f t="shared" si="0"/>
        <v>0.24528301886792447</v>
      </c>
      <c r="I21" s="76">
        <f t="shared" si="1"/>
        <v>0.86666666666666659</v>
      </c>
    </row>
    <row r="22" spans="2:9" x14ac:dyDescent="0.25">
      <c r="B22" s="10">
        <v>41292</v>
      </c>
      <c r="C22" s="13" t="s">
        <v>96</v>
      </c>
      <c r="D22" s="16">
        <v>1.77</v>
      </c>
      <c r="E22" s="16">
        <v>1.1299999999999999</v>
      </c>
      <c r="F22" s="12">
        <v>41296</v>
      </c>
      <c r="G22" s="25">
        <v>1.68</v>
      </c>
      <c r="H22" s="18">
        <f t="shared" si="0"/>
        <v>-5.0847457627118731E-2</v>
      </c>
      <c r="I22" s="76">
        <f t="shared" si="1"/>
        <v>-0.14062500000000011</v>
      </c>
    </row>
    <row r="23" spans="2:9" x14ac:dyDescent="0.25">
      <c r="B23" s="10">
        <v>41296</v>
      </c>
      <c r="C23" s="13" t="s">
        <v>98</v>
      </c>
      <c r="D23" s="16">
        <v>2.11</v>
      </c>
      <c r="E23" s="16">
        <v>1.34</v>
      </c>
      <c r="F23" s="12">
        <v>41298</v>
      </c>
      <c r="G23" s="25">
        <v>1.74</v>
      </c>
      <c r="H23" s="18">
        <f t="shared" si="0"/>
        <v>-0.17535545023696675</v>
      </c>
      <c r="I23" s="76">
        <f t="shared" si="1"/>
        <v>-0.48051948051948051</v>
      </c>
    </row>
    <row r="24" spans="2:9" x14ac:dyDescent="0.25">
      <c r="B24" s="10">
        <v>41298</v>
      </c>
      <c r="C24" s="13" t="s">
        <v>98</v>
      </c>
      <c r="D24" s="16">
        <v>2.11</v>
      </c>
      <c r="E24" s="16">
        <v>1.48</v>
      </c>
      <c r="F24" s="12">
        <v>41302</v>
      </c>
      <c r="G24" s="25">
        <v>3.64</v>
      </c>
      <c r="H24" s="18">
        <f t="shared" si="0"/>
        <v>0.72511848341232255</v>
      </c>
      <c r="I24" s="76">
        <f t="shared" si="1"/>
        <v>2.4285714285714293</v>
      </c>
    </row>
    <row r="25" spans="2:9" x14ac:dyDescent="0.25">
      <c r="B25" s="10">
        <v>41303</v>
      </c>
      <c r="C25" s="13" t="s">
        <v>105</v>
      </c>
      <c r="D25" s="16">
        <v>2.08</v>
      </c>
      <c r="E25" s="16">
        <v>1.42</v>
      </c>
      <c r="F25" s="12">
        <v>41304</v>
      </c>
      <c r="G25" s="25">
        <v>2.62</v>
      </c>
      <c r="H25" s="18">
        <f t="shared" si="0"/>
        <v>0.25961538461538458</v>
      </c>
      <c r="I25" s="76">
        <f t="shared" si="1"/>
        <v>0.81818181818181801</v>
      </c>
    </row>
    <row r="26" spans="2:9" x14ac:dyDescent="0.25">
      <c r="B26" s="10">
        <v>41305</v>
      </c>
      <c r="C26" s="13" t="s">
        <v>108</v>
      </c>
      <c r="D26" s="16">
        <v>2.06</v>
      </c>
      <c r="E26" s="16">
        <v>1.33</v>
      </c>
      <c r="F26" s="12">
        <v>41306</v>
      </c>
      <c r="G26" s="25">
        <v>2.17</v>
      </c>
      <c r="H26" s="18">
        <f t="shared" si="0"/>
        <v>5.3398058252427161E-2</v>
      </c>
      <c r="I26" s="76">
        <f t="shared" si="1"/>
        <v>0.15068493150684914</v>
      </c>
    </row>
    <row r="27" spans="2:9" x14ac:dyDescent="0.25">
      <c r="B27" s="10">
        <v>41306</v>
      </c>
      <c r="C27" s="13" t="s">
        <v>109</v>
      </c>
      <c r="D27" s="16">
        <v>2.0499999999999998</v>
      </c>
      <c r="E27" s="16">
        <v>1.34</v>
      </c>
      <c r="F27" s="12">
        <v>41309</v>
      </c>
      <c r="G27" s="25">
        <v>3.23</v>
      </c>
      <c r="H27" s="18">
        <f t="shared" si="0"/>
        <v>0.57560975609756104</v>
      </c>
      <c r="I27" s="76">
        <f t="shared" si="1"/>
        <v>1.6619718309859164</v>
      </c>
    </row>
    <row r="28" spans="2:9" x14ac:dyDescent="0.25">
      <c r="B28" s="10">
        <v>41310</v>
      </c>
      <c r="C28" s="13" t="s">
        <v>114</v>
      </c>
      <c r="D28" s="16">
        <v>2.4</v>
      </c>
      <c r="E28" s="16">
        <v>1.6</v>
      </c>
      <c r="F28" s="12">
        <v>41310</v>
      </c>
      <c r="G28" s="25">
        <v>2.56</v>
      </c>
      <c r="H28" s="18">
        <f t="shared" si="0"/>
        <v>6.6666666666666652E-2</v>
      </c>
      <c r="I28" s="76">
        <f t="shared" si="1"/>
        <v>0.20000000000000023</v>
      </c>
    </row>
    <row r="29" spans="2:9" x14ac:dyDescent="0.25">
      <c r="B29" s="10">
        <v>41311</v>
      </c>
      <c r="C29" s="13" t="s">
        <v>115</v>
      </c>
      <c r="D29" s="16">
        <v>2.0699999999999998</v>
      </c>
      <c r="E29" s="16">
        <v>1.42</v>
      </c>
      <c r="F29" s="12">
        <v>41311</v>
      </c>
      <c r="G29" s="25">
        <v>3.27</v>
      </c>
      <c r="H29" s="18">
        <f t="shared" si="0"/>
        <v>0.57971014492753636</v>
      </c>
      <c r="I29" s="76">
        <f t="shared" si="1"/>
        <v>1.8461538461538467</v>
      </c>
    </row>
    <row r="30" spans="2:9" x14ac:dyDescent="0.25">
      <c r="B30" s="10">
        <v>41312</v>
      </c>
      <c r="C30" s="13" t="s">
        <v>117</v>
      </c>
      <c r="D30" s="16">
        <v>1.99</v>
      </c>
      <c r="E30" s="16">
        <v>1.22</v>
      </c>
      <c r="F30" s="12">
        <v>41281</v>
      </c>
      <c r="G30" s="25">
        <v>2.7</v>
      </c>
      <c r="H30" s="18">
        <f t="shared" si="0"/>
        <v>0.35678391959799005</v>
      </c>
      <c r="I30" s="76">
        <f t="shared" si="1"/>
        <v>0.92207792207792227</v>
      </c>
    </row>
    <row r="31" spans="2:9" x14ac:dyDescent="0.25">
      <c r="B31" s="10">
        <v>41316</v>
      </c>
      <c r="C31" s="13" t="s">
        <v>120</v>
      </c>
      <c r="D31" s="16">
        <v>2.11</v>
      </c>
      <c r="E31" s="16">
        <v>1.4</v>
      </c>
      <c r="F31" s="12">
        <v>41316</v>
      </c>
      <c r="G31" s="25">
        <v>1.98</v>
      </c>
      <c r="H31" s="18">
        <f t="shared" si="0"/>
        <v>-6.1611374407582908E-2</v>
      </c>
      <c r="I31" s="76">
        <f t="shared" si="1"/>
        <v>-0.18309859154929564</v>
      </c>
    </row>
    <row r="32" spans="2:9" x14ac:dyDescent="0.25">
      <c r="B32" s="10">
        <v>41317</v>
      </c>
      <c r="C32" s="13" t="s">
        <v>123</v>
      </c>
      <c r="D32" s="16">
        <v>2.11</v>
      </c>
      <c r="E32" s="16">
        <v>1.54</v>
      </c>
      <c r="F32" s="12">
        <v>41318</v>
      </c>
      <c r="G32" s="25">
        <v>2.86</v>
      </c>
      <c r="H32" s="18">
        <f t="shared" si="0"/>
        <v>0.35545023696682465</v>
      </c>
      <c r="I32" s="76">
        <f t="shared" si="1"/>
        <v>1.3157894736842108</v>
      </c>
    </row>
    <row r="33" spans="2:9" x14ac:dyDescent="0.25">
      <c r="B33" s="10">
        <v>41319</v>
      </c>
      <c r="C33" s="13" t="s">
        <v>130</v>
      </c>
      <c r="D33" s="16">
        <v>2.02</v>
      </c>
      <c r="E33" s="16">
        <v>1.57</v>
      </c>
      <c r="F33" s="12">
        <v>41319</v>
      </c>
      <c r="G33" s="25">
        <v>2.66</v>
      </c>
      <c r="H33" s="18">
        <f t="shared" si="0"/>
        <v>0.31683168316831689</v>
      </c>
      <c r="I33" s="76">
        <f t="shared" si="1"/>
        <v>1.4222222222222227</v>
      </c>
    </row>
    <row r="34" spans="2:9" x14ac:dyDescent="0.25">
      <c r="B34" s="10">
        <v>41319</v>
      </c>
      <c r="C34" s="13" t="s">
        <v>132</v>
      </c>
      <c r="D34" s="16">
        <v>2.04</v>
      </c>
      <c r="E34" s="16">
        <v>1.47</v>
      </c>
      <c r="F34" s="12">
        <v>37667</v>
      </c>
      <c r="G34" s="25">
        <v>2.15</v>
      </c>
      <c r="H34" s="18">
        <f t="shared" si="0"/>
        <v>5.3921568627451011E-2</v>
      </c>
      <c r="I34" s="76">
        <f t="shared" si="1"/>
        <v>0.19298245614035064</v>
      </c>
    </row>
    <row r="35" spans="2:9" x14ac:dyDescent="0.25">
      <c r="B35" s="10">
        <v>41324</v>
      </c>
      <c r="C35" s="13" t="s">
        <v>137</v>
      </c>
      <c r="D35" s="16">
        <v>2.02</v>
      </c>
      <c r="E35" s="16">
        <v>1.48</v>
      </c>
      <c r="F35" s="12">
        <v>41324</v>
      </c>
      <c r="G35" s="25">
        <v>1.47</v>
      </c>
      <c r="H35" s="18">
        <f t="shared" si="0"/>
        <v>-0.2722772277227723</v>
      </c>
      <c r="I35" s="76">
        <f t="shared" si="1"/>
        <v>-1.0185185185185186</v>
      </c>
    </row>
    <row r="36" spans="2:9" x14ac:dyDescent="0.25">
      <c r="B36" s="10">
        <v>41325</v>
      </c>
      <c r="C36" s="13" t="s">
        <v>140</v>
      </c>
      <c r="D36" s="16">
        <v>2.0499999999999998</v>
      </c>
      <c r="E36" s="16">
        <v>1.28</v>
      </c>
      <c r="F36" s="12">
        <v>41325</v>
      </c>
      <c r="G36" s="25">
        <v>2.13</v>
      </c>
      <c r="H36" s="18">
        <f t="shared" si="0"/>
        <v>3.9024390243902474E-2</v>
      </c>
      <c r="I36" s="76">
        <f t="shared" si="1"/>
        <v>0.10389610389610401</v>
      </c>
    </row>
    <row r="37" spans="2:9" x14ac:dyDescent="0.25">
      <c r="B37" s="10">
        <v>41327</v>
      </c>
      <c r="C37" s="13" t="s">
        <v>145</v>
      </c>
      <c r="D37" s="16">
        <v>2.0699999999999998</v>
      </c>
      <c r="E37" s="16">
        <v>1.33</v>
      </c>
      <c r="F37" s="12">
        <v>41330</v>
      </c>
      <c r="G37" s="25">
        <v>1.33</v>
      </c>
      <c r="H37" s="18">
        <f t="shared" si="0"/>
        <v>-0.35748792270531393</v>
      </c>
      <c r="I37" s="76">
        <f t="shared" si="1"/>
        <v>-1</v>
      </c>
    </row>
    <row r="38" spans="2:9" x14ac:dyDescent="0.25">
      <c r="B38" s="10">
        <v>41330</v>
      </c>
      <c r="C38" s="13" t="s">
        <v>148</v>
      </c>
      <c r="D38" s="16">
        <v>1.74</v>
      </c>
      <c r="E38" s="16">
        <v>1.01</v>
      </c>
      <c r="F38" s="12">
        <v>41330</v>
      </c>
      <c r="G38" s="25">
        <v>1.01</v>
      </c>
      <c r="H38" s="18">
        <f t="shared" si="0"/>
        <v>-0.41954022988505746</v>
      </c>
      <c r="I38" s="76">
        <f t="shared" si="1"/>
        <v>-1</v>
      </c>
    </row>
    <row r="39" spans="2:9" x14ac:dyDescent="0.25">
      <c r="B39" s="10">
        <v>41334</v>
      </c>
      <c r="C39" s="13" t="s">
        <v>155</v>
      </c>
      <c r="D39" s="16">
        <v>2.4300000000000002</v>
      </c>
      <c r="E39" s="16">
        <v>1.67</v>
      </c>
      <c r="F39" s="12">
        <v>41337</v>
      </c>
      <c r="G39" s="25">
        <v>2.0699999999999998</v>
      </c>
      <c r="H39" s="18">
        <f t="shared" si="0"/>
        <v>-0.14814814814814825</v>
      </c>
      <c r="I39" s="76">
        <f t="shared" si="1"/>
        <v>-0.47368421052631604</v>
      </c>
    </row>
    <row r="40" spans="2:9" x14ac:dyDescent="0.25">
      <c r="B40" s="10">
        <v>41338</v>
      </c>
      <c r="C40" s="13" t="s">
        <v>158</v>
      </c>
      <c r="D40" s="16">
        <v>2.17</v>
      </c>
      <c r="E40" s="16">
        <v>1.72</v>
      </c>
      <c r="F40" s="12">
        <v>41339</v>
      </c>
      <c r="G40" s="25">
        <v>3.24</v>
      </c>
      <c r="H40" s="18">
        <f t="shared" si="0"/>
        <v>0.49308755760368683</v>
      </c>
      <c r="I40" s="76">
        <f t="shared" si="1"/>
        <v>2.3777777777777787</v>
      </c>
    </row>
    <row r="41" spans="2:9" x14ac:dyDescent="0.25">
      <c r="B41" s="10">
        <v>41341</v>
      </c>
      <c r="C41" s="13" t="s">
        <v>167</v>
      </c>
      <c r="D41" s="16">
        <v>1.88</v>
      </c>
      <c r="E41" s="16">
        <v>1.1100000000000001</v>
      </c>
      <c r="F41" s="12">
        <v>41344</v>
      </c>
      <c r="G41" s="25">
        <v>2.1800000000000002</v>
      </c>
      <c r="H41" s="18">
        <f t="shared" si="0"/>
        <v>0.15957446808510656</v>
      </c>
      <c r="I41" s="76">
        <f t="shared" si="1"/>
        <v>0.38961038961039007</v>
      </c>
    </row>
    <row r="42" spans="2:9" x14ac:dyDescent="0.25">
      <c r="B42" s="10">
        <v>41345</v>
      </c>
      <c r="C42" s="13" t="s">
        <v>168</v>
      </c>
      <c r="D42" s="16">
        <v>2.02</v>
      </c>
      <c r="E42" s="16">
        <v>1.51</v>
      </c>
      <c r="F42" s="12">
        <v>41345</v>
      </c>
      <c r="G42" s="25">
        <v>1.85</v>
      </c>
      <c r="H42" s="18">
        <f t="shared" si="0"/>
        <v>-8.4158415841584122E-2</v>
      </c>
      <c r="I42" s="76">
        <f t="shared" si="1"/>
        <v>-0.3333333333333332</v>
      </c>
    </row>
    <row r="43" spans="2:9" x14ac:dyDescent="0.25">
      <c r="B43" s="10">
        <v>41346</v>
      </c>
      <c r="C43" s="13" t="s">
        <v>168</v>
      </c>
      <c r="D43" s="16">
        <v>1.95</v>
      </c>
      <c r="E43" s="16">
        <v>1.31</v>
      </c>
      <c r="F43" s="12">
        <v>41347</v>
      </c>
      <c r="G43" s="25">
        <v>2.59</v>
      </c>
      <c r="H43" s="18">
        <f t="shared" si="0"/>
        <v>0.32820512820512815</v>
      </c>
      <c r="I43" s="76">
        <f t="shared" si="1"/>
        <v>1</v>
      </c>
    </row>
    <row r="44" spans="2:9" x14ac:dyDescent="0.25">
      <c r="B44" s="10">
        <v>41348</v>
      </c>
      <c r="C44" s="13" t="s">
        <v>176</v>
      </c>
      <c r="D44" s="16">
        <v>2.3199999999999998</v>
      </c>
      <c r="E44" s="16">
        <v>1.46</v>
      </c>
      <c r="F44" s="12">
        <v>41351</v>
      </c>
      <c r="G44" s="25">
        <v>3.16</v>
      </c>
      <c r="H44" s="18">
        <f t="shared" si="0"/>
        <v>0.36206896551724155</v>
      </c>
      <c r="I44" s="76">
        <f t="shared" si="1"/>
        <v>0.97674418604651214</v>
      </c>
    </row>
    <row r="45" spans="2:9" x14ac:dyDescent="0.25">
      <c r="B45" s="10">
        <v>41352</v>
      </c>
      <c r="C45" s="13" t="s">
        <v>180</v>
      </c>
      <c r="D45" s="16">
        <v>2.06</v>
      </c>
      <c r="E45" s="16">
        <v>1.31</v>
      </c>
      <c r="F45" s="12">
        <v>41353</v>
      </c>
      <c r="G45" s="25">
        <v>1.88</v>
      </c>
      <c r="H45" s="18">
        <f t="shared" si="0"/>
        <v>-8.7378640776699101E-2</v>
      </c>
      <c r="I45" s="76">
        <f t="shared" si="1"/>
        <v>-0.24000000000000021</v>
      </c>
    </row>
    <row r="46" spans="2:9" x14ac:dyDescent="0.25">
      <c r="B46" s="10">
        <v>41353</v>
      </c>
      <c r="C46" s="13" t="s">
        <v>185</v>
      </c>
      <c r="D46" s="16">
        <v>1.59</v>
      </c>
      <c r="E46" s="16">
        <v>0.93</v>
      </c>
      <c r="F46" s="12">
        <v>41354</v>
      </c>
      <c r="G46" s="25">
        <v>2.2200000000000002</v>
      </c>
      <c r="H46" s="18">
        <f t="shared" si="0"/>
        <v>0.39622641509433976</v>
      </c>
      <c r="I46" s="76">
        <f t="shared" si="1"/>
        <v>0.9545454545454547</v>
      </c>
    </row>
    <row r="47" spans="2:9" x14ac:dyDescent="0.25">
      <c r="B47" s="10">
        <v>41358</v>
      </c>
      <c r="C47" s="13" t="s">
        <v>188</v>
      </c>
      <c r="D47" s="16">
        <v>1.98</v>
      </c>
      <c r="E47" s="16">
        <v>1.32</v>
      </c>
      <c r="F47" s="12">
        <v>41359</v>
      </c>
      <c r="G47" s="25">
        <v>3.03</v>
      </c>
      <c r="H47" s="18">
        <f t="shared" si="0"/>
        <v>0.53030303030303028</v>
      </c>
      <c r="I47" s="76">
        <f t="shared" si="1"/>
        <v>1.5909090909090908</v>
      </c>
    </row>
    <row r="48" spans="2:9" x14ac:dyDescent="0.25">
      <c r="B48" s="10">
        <v>41359</v>
      </c>
      <c r="C48" s="13" t="s">
        <v>192</v>
      </c>
      <c r="D48" s="16">
        <v>2.19</v>
      </c>
      <c r="E48" s="16">
        <v>1.43</v>
      </c>
      <c r="F48" s="12">
        <v>41360</v>
      </c>
      <c r="G48" s="25">
        <v>3.23</v>
      </c>
      <c r="H48" s="18">
        <f t="shared" si="0"/>
        <v>0.47488584474885842</v>
      </c>
      <c r="I48" s="76">
        <f t="shared" si="1"/>
        <v>1.368421052631579</v>
      </c>
    </row>
    <row r="49" spans="2:9" x14ac:dyDescent="0.25">
      <c r="B49" s="10">
        <v>41360</v>
      </c>
      <c r="C49" s="13" t="s">
        <v>195</v>
      </c>
      <c r="D49" s="16">
        <v>2.11</v>
      </c>
      <c r="E49" s="16">
        <v>1.36</v>
      </c>
      <c r="F49" s="12">
        <v>41361</v>
      </c>
      <c r="G49" s="25">
        <v>2.14</v>
      </c>
      <c r="H49" s="18">
        <f t="shared" si="0"/>
        <v>1.4218009478673022E-2</v>
      </c>
      <c r="I49" s="76">
        <f t="shared" si="1"/>
        <v>4.0000000000000341E-2</v>
      </c>
    </row>
    <row r="50" spans="2:9" x14ac:dyDescent="0.25">
      <c r="B50" s="10">
        <v>41366</v>
      </c>
      <c r="C50" s="13" t="s">
        <v>195</v>
      </c>
      <c r="D50" s="16">
        <v>2.16</v>
      </c>
      <c r="E50" s="16">
        <v>1.44</v>
      </c>
      <c r="F50" s="12">
        <v>41366</v>
      </c>
      <c r="G50" s="25">
        <v>1.74</v>
      </c>
      <c r="H50" s="18">
        <f t="shared" si="0"/>
        <v>-0.19444444444444453</v>
      </c>
      <c r="I50" s="76">
        <f t="shared" si="1"/>
        <v>-0.58333333333333337</v>
      </c>
    </row>
    <row r="51" spans="2:9" x14ac:dyDescent="0.25">
      <c r="B51" s="10">
        <v>41367</v>
      </c>
      <c r="C51" s="13" t="s">
        <v>201</v>
      </c>
      <c r="D51" s="16">
        <v>1.6</v>
      </c>
      <c r="E51" s="16">
        <v>0.95</v>
      </c>
      <c r="F51" s="12">
        <v>41369</v>
      </c>
      <c r="G51" s="25">
        <v>3.65</v>
      </c>
      <c r="H51" s="18">
        <f t="shared" si="0"/>
        <v>1.28125</v>
      </c>
      <c r="I51" s="76">
        <f t="shared" si="1"/>
        <v>3.1538461538461529</v>
      </c>
    </row>
    <row r="52" spans="2:9" x14ac:dyDescent="0.25">
      <c r="B52" s="10">
        <v>41372</v>
      </c>
      <c r="C52" s="13" t="s">
        <v>208</v>
      </c>
      <c r="D52" s="16">
        <v>2.15</v>
      </c>
      <c r="E52" s="16">
        <v>1.41</v>
      </c>
      <c r="F52" s="12">
        <v>41372</v>
      </c>
      <c r="G52" s="25">
        <v>2.5099999999999998</v>
      </c>
      <c r="H52" s="18">
        <f t="shared" si="0"/>
        <v>0.16744186046511622</v>
      </c>
      <c r="I52" s="76">
        <f t="shared" si="1"/>
        <v>0.48648648648648635</v>
      </c>
    </row>
    <row r="53" spans="2:9" x14ac:dyDescent="0.25">
      <c r="B53" s="10">
        <v>41374</v>
      </c>
      <c r="C53" s="13" t="s">
        <v>211</v>
      </c>
      <c r="D53" s="16">
        <v>2.2000000000000002</v>
      </c>
      <c r="E53" s="16">
        <v>1.6</v>
      </c>
      <c r="F53" s="12">
        <v>41374</v>
      </c>
      <c r="G53" s="25">
        <v>1.83</v>
      </c>
      <c r="H53" s="18">
        <f t="shared" si="0"/>
        <v>-0.16818181818181821</v>
      </c>
      <c r="I53" s="76">
        <f t="shared" si="1"/>
        <v>-0.61666666666666681</v>
      </c>
    </row>
    <row r="54" spans="2:9" x14ac:dyDescent="0.25">
      <c r="B54" s="10">
        <v>41374</v>
      </c>
      <c r="C54" s="13" t="s">
        <v>216</v>
      </c>
      <c r="D54" s="16">
        <v>1.86</v>
      </c>
      <c r="E54" s="16">
        <v>1.27</v>
      </c>
      <c r="F54" s="12">
        <v>41375</v>
      </c>
      <c r="G54" s="25">
        <v>1.27</v>
      </c>
      <c r="H54" s="18">
        <f t="shared" ref="H54:H65" si="2">(G54/D54-1)</f>
        <v>-0.31720430107526887</v>
      </c>
      <c r="I54" s="76">
        <f t="shared" ref="I54:I65" si="3">(G54-D54)/(D54-E54)</f>
        <v>-1</v>
      </c>
    </row>
    <row r="55" spans="2:9" x14ac:dyDescent="0.25">
      <c r="B55" s="10">
        <v>41376</v>
      </c>
      <c r="C55" s="13" t="s">
        <v>217</v>
      </c>
      <c r="D55" s="16">
        <v>2.16</v>
      </c>
      <c r="E55" s="16">
        <v>1.48</v>
      </c>
      <c r="F55" s="12">
        <v>41376</v>
      </c>
      <c r="G55" s="25">
        <v>1.37</v>
      </c>
      <c r="H55" s="18">
        <f t="shared" si="2"/>
        <v>-0.3657407407407407</v>
      </c>
      <c r="I55" s="76">
        <f t="shared" si="3"/>
        <v>-1.1617647058823528</v>
      </c>
    </row>
    <row r="56" spans="2:9" x14ac:dyDescent="0.25">
      <c r="B56" s="10">
        <v>41379</v>
      </c>
      <c r="C56" s="13" t="s">
        <v>219</v>
      </c>
      <c r="D56" s="16">
        <v>2.08</v>
      </c>
      <c r="E56" s="16">
        <v>1.69</v>
      </c>
      <c r="F56" s="12">
        <v>41379</v>
      </c>
      <c r="G56" s="25">
        <v>1.69</v>
      </c>
      <c r="H56" s="18">
        <f t="shared" si="2"/>
        <v>-0.1875</v>
      </c>
      <c r="I56" s="76">
        <f t="shared" si="3"/>
        <v>-1</v>
      </c>
    </row>
    <row r="57" spans="2:9" x14ac:dyDescent="0.25">
      <c r="B57" s="10">
        <v>41380</v>
      </c>
      <c r="C57" s="13" t="s">
        <v>222</v>
      </c>
      <c r="D57" s="16">
        <v>1.78</v>
      </c>
      <c r="E57" s="16">
        <v>1.31</v>
      </c>
      <c r="F57" s="12">
        <v>41381</v>
      </c>
      <c r="G57" s="25">
        <v>3.3</v>
      </c>
      <c r="H57" s="18">
        <f t="shared" si="2"/>
        <v>0.85393258426966279</v>
      </c>
      <c r="I57" s="76">
        <f t="shared" si="3"/>
        <v>3.2340425531914891</v>
      </c>
    </row>
    <row r="58" spans="2:9" x14ac:dyDescent="0.25">
      <c r="B58" s="10">
        <v>41381</v>
      </c>
      <c r="C58" s="13" t="s">
        <v>225</v>
      </c>
      <c r="D58" s="16">
        <v>1.62</v>
      </c>
      <c r="E58" s="16">
        <v>0.96</v>
      </c>
      <c r="F58" s="12">
        <v>41382</v>
      </c>
      <c r="G58" s="25">
        <v>2.1</v>
      </c>
      <c r="H58" s="18">
        <f t="shared" si="2"/>
        <v>0.29629629629629628</v>
      </c>
      <c r="I58" s="76">
        <f t="shared" si="3"/>
        <v>0.72727272727272707</v>
      </c>
    </row>
    <row r="59" spans="2:9" x14ac:dyDescent="0.25">
      <c r="B59" s="10">
        <v>41386</v>
      </c>
      <c r="C59" s="13" t="s">
        <v>230</v>
      </c>
      <c r="D59" s="16">
        <v>2.15</v>
      </c>
      <c r="E59" s="16">
        <v>1.57</v>
      </c>
      <c r="F59" s="12">
        <v>41386</v>
      </c>
      <c r="G59" s="25">
        <v>1.84</v>
      </c>
      <c r="H59" s="18">
        <f t="shared" si="2"/>
        <v>-0.14418604651162781</v>
      </c>
      <c r="I59" s="76">
        <f t="shared" si="3"/>
        <v>-0.5344827586206895</v>
      </c>
    </row>
    <row r="60" spans="2:9" x14ac:dyDescent="0.25">
      <c r="B60" s="10">
        <v>41387</v>
      </c>
      <c r="C60" s="13" t="s">
        <v>230</v>
      </c>
      <c r="D60" s="16">
        <v>2</v>
      </c>
      <c r="E60" s="16">
        <v>1.46</v>
      </c>
      <c r="F60" s="12">
        <v>41387</v>
      </c>
      <c r="G60" s="25">
        <v>3.26</v>
      </c>
      <c r="H60" s="18">
        <f t="shared" si="2"/>
        <v>0.62999999999999989</v>
      </c>
      <c r="I60" s="76">
        <f t="shared" si="3"/>
        <v>2.3333333333333326</v>
      </c>
    </row>
    <row r="61" spans="2:9" x14ac:dyDescent="0.25">
      <c r="B61" s="10">
        <v>41390</v>
      </c>
      <c r="C61" s="13" t="s">
        <v>235</v>
      </c>
      <c r="D61" s="16">
        <v>1.76</v>
      </c>
      <c r="E61" s="16">
        <v>1.0900000000000001</v>
      </c>
      <c r="F61" s="12">
        <v>41393</v>
      </c>
      <c r="G61" s="25">
        <v>1.47</v>
      </c>
      <c r="H61" s="18">
        <f t="shared" si="2"/>
        <v>-0.16477272727272729</v>
      </c>
      <c r="I61" s="76">
        <f t="shared" si="3"/>
        <v>-0.43283582089552247</v>
      </c>
    </row>
    <row r="62" spans="2:9" x14ac:dyDescent="0.25">
      <c r="B62" s="10">
        <v>41396</v>
      </c>
      <c r="C62" s="13" t="s">
        <v>242</v>
      </c>
      <c r="D62" s="16">
        <v>1.5</v>
      </c>
      <c r="E62" s="16">
        <v>0.79</v>
      </c>
      <c r="F62" s="12">
        <v>41396</v>
      </c>
      <c r="G62" s="25">
        <v>1.1299999999999999</v>
      </c>
      <c r="H62" s="18">
        <f t="shared" si="2"/>
        <v>-0.2466666666666667</v>
      </c>
      <c r="I62" s="76">
        <f t="shared" si="3"/>
        <v>-0.52112676056338048</v>
      </c>
    </row>
    <row r="63" spans="2:9" s="66" customFormat="1" x14ac:dyDescent="0.25">
      <c r="B63" s="10">
        <v>41397</v>
      </c>
      <c r="C63" s="13" t="s">
        <v>244</v>
      </c>
      <c r="D63" s="16">
        <v>2.0299999999999998</v>
      </c>
      <c r="E63" s="16">
        <v>1.26</v>
      </c>
      <c r="F63" s="12">
        <v>41400</v>
      </c>
      <c r="G63" s="19">
        <v>3.77</v>
      </c>
      <c r="H63" s="18">
        <f t="shared" si="2"/>
        <v>0.85714285714285743</v>
      </c>
      <c r="I63" s="76">
        <f t="shared" si="3"/>
        <v>2.2597402597402607</v>
      </c>
    </row>
    <row r="64" spans="2:9" x14ac:dyDescent="0.25">
      <c r="B64" s="10">
        <v>41401</v>
      </c>
      <c r="C64" s="13" t="s">
        <v>249</v>
      </c>
      <c r="D64" s="16">
        <v>1.54</v>
      </c>
      <c r="E64" s="16">
        <v>0.82</v>
      </c>
      <c r="F64" s="12">
        <v>41402</v>
      </c>
      <c r="G64" s="25">
        <v>1.38</v>
      </c>
      <c r="H64" s="18">
        <f t="shared" si="2"/>
        <v>-0.10389610389610393</v>
      </c>
      <c r="I64" s="76">
        <f t="shared" si="3"/>
        <v>-0.2222222222222224</v>
      </c>
    </row>
    <row r="65" spans="2:9" x14ac:dyDescent="0.25">
      <c r="B65" s="10">
        <v>41407</v>
      </c>
      <c r="C65" s="13" t="s">
        <v>254</v>
      </c>
      <c r="D65" s="16">
        <v>1.94</v>
      </c>
      <c r="E65" s="16">
        <v>1.1299999999999999</v>
      </c>
      <c r="F65" s="12">
        <v>41408</v>
      </c>
      <c r="G65" s="25">
        <v>1.48</v>
      </c>
      <c r="H65" s="18">
        <f t="shared" si="2"/>
        <v>-0.2371134020618556</v>
      </c>
      <c r="I65" s="76">
        <f t="shared" si="3"/>
        <v>-0.5679012345679012</v>
      </c>
    </row>
    <row r="66" spans="2:9" x14ac:dyDescent="0.25">
      <c r="B66" s="10">
        <v>41409</v>
      </c>
      <c r="C66" s="13" t="s">
        <v>260</v>
      </c>
      <c r="D66" s="16">
        <v>1.69</v>
      </c>
      <c r="E66" s="16">
        <v>1.29</v>
      </c>
      <c r="F66" s="12">
        <v>41409</v>
      </c>
      <c r="G66" s="25">
        <v>1.69</v>
      </c>
      <c r="H66" s="18">
        <f t="shared" ref="H66:H86" si="4">(G66/D66-1)</f>
        <v>0</v>
      </c>
      <c r="I66" s="76">
        <f t="shared" ref="I66:I83" si="5">(G66-D66)/(D66-E66)</f>
        <v>0</v>
      </c>
    </row>
    <row r="67" spans="2:9" s="66" customFormat="1" x14ac:dyDescent="0.25">
      <c r="B67" s="10">
        <v>41410</v>
      </c>
      <c r="C67" s="13" t="s">
        <v>263</v>
      </c>
      <c r="D67" s="16">
        <v>2.2000000000000002</v>
      </c>
      <c r="E67" s="16">
        <v>1.65</v>
      </c>
      <c r="F67" s="12">
        <v>41410</v>
      </c>
      <c r="G67" s="19">
        <v>2.29</v>
      </c>
      <c r="H67" s="18">
        <f t="shared" si="4"/>
        <v>4.0909090909090784E-2</v>
      </c>
      <c r="I67" s="76">
        <f t="shared" si="5"/>
        <v>0.1636363636363633</v>
      </c>
    </row>
    <row r="68" spans="2:9" x14ac:dyDescent="0.25">
      <c r="B68" s="10">
        <v>41414</v>
      </c>
      <c r="C68" s="13" t="s">
        <v>266</v>
      </c>
      <c r="D68" s="16">
        <v>1.95</v>
      </c>
      <c r="E68" s="16">
        <v>1.43</v>
      </c>
      <c r="F68" s="12">
        <v>41415</v>
      </c>
      <c r="G68" s="25">
        <v>1.67</v>
      </c>
      <c r="H68" s="18">
        <f t="shared" si="4"/>
        <v>-0.14358974358974363</v>
      </c>
      <c r="I68" s="76">
        <f t="shared" si="5"/>
        <v>-0.53846153846153855</v>
      </c>
    </row>
    <row r="69" spans="2:9" s="66" customFormat="1" x14ac:dyDescent="0.25">
      <c r="B69" s="10">
        <v>41416</v>
      </c>
      <c r="C69" s="13" t="s">
        <v>269</v>
      </c>
      <c r="D69" s="16">
        <v>1.97</v>
      </c>
      <c r="E69" s="16">
        <v>1.27</v>
      </c>
      <c r="F69" s="12">
        <v>41416</v>
      </c>
      <c r="G69" s="19">
        <v>2.02</v>
      </c>
      <c r="H69" s="18">
        <f t="shared" si="4"/>
        <v>2.5380710659898442E-2</v>
      </c>
      <c r="I69" s="76">
        <f t="shared" si="5"/>
        <v>7.1428571428571494E-2</v>
      </c>
    </row>
    <row r="70" spans="2:9" s="66" customFormat="1" x14ac:dyDescent="0.25">
      <c r="B70" s="10">
        <v>41417</v>
      </c>
      <c r="C70" s="13" t="s">
        <v>274</v>
      </c>
      <c r="D70" s="16">
        <v>1.75</v>
      </c>
      <c r="E70" s="16">
        <v>1</v>
      </c>
      <c r="F70" s="12">
        <v>41417</v>
      </c>
      <c r="G70" s="19">
        <v>1</v>
      </c>
      <c r="H70" s="18">
        <f t="shared" si="4"/>
        <v>-0.4285714285714286</v>
      </c>
      <c r="I70" s="76">
        <f t="shared" si="5"/>
        <v>-1</v>
      </c>
    </row>
    <row r="71" spans="2:9" s="66" customFormat="1" x14ac:dyDescent="0.25">
      <c r="B71" s="10">
        <v>41417</v>
      </c>
      <c r="C71" s="13" t="s">
        <v>277</v>
      </c>
      <c r="D71" s="16">
        <v>1.27</v>
      </c>
      <c r="E71" s="16">
        <v>0.69</v>
      </c>
      <c r="F71" s="12">
        <v>41418</v>
      </c>
      <c r="G71" s="19">
        <v>2.02</v>
      </c>
      <c r="H71" s="18">
        <f t="shared" si="4"/>
        <v>0.59055118110236227</v>
      </c>
      <c r="I71" s="76">
        <f t="shared" si="5"/>
        <v>1.2931034482758619</v>
      </c>
    </row>
    <row r="72" spans="2:9" s="66" customFormat="1" x14ac:dyDescent="0.25">
      <c r="B72" s="10">
        <v>41418</v>
      </c>
      <c r="C72" s="13" t="s">
        <v>277</v>
      </c>
      <c r="D72" s="16">
        <v>1.01</v>
      </c>
      <c r="E72" s="16">
        <v>0.48</v>
      </c>
      <c r="F72" s="12">
        <v>37765</v>
      </c>
      <c r="G72" s="19">
        <v>0.79</v>
      </c>
      <c r="H72" s="18">
        <f t="shared" si="4"/>
        <v>-0.21782178217821779</v>
      </c>
      <c r="I72" s="76">
        <f t="shared" si="5"/>
        <v>-0.41509433962264142</v>
      </c>
    </row>
    <row r="73" spans="2:9" s="66" customFormat="1" x14ac:dyDescent="0.25">
      <c r="B73" s="10">
        <v>41422</v>
      </c>
      <c r="C73" s="13" t="s">
        <v>274</v>
      </c>
      <c r="D73" s="16">
        <v>2.17</v>
      </c>
      <c r="E73" s="16">
        <v>1.71</v>
      </c>
      <c r="F73" s="12">
        <v>41422</v>
      </c>
      <c r="G73" s="19">
        <v>3.01</v>
      </c>
      <c r="H73" s="18">
        <f t="shared" si="4"/>
        <v>0.38709677419354827</v>
      </c>
      <c r="I73" s="76">
        <f t="shared" si="5"/>
        <v>1.826086956521739</v>
      </c>
    </row>
    <row r="74" spans="2:9" s="66" customFormat="1" x14ac:dyDescent="0.25">
      <c r="B74" s="10">
        <v>41424</v>
      </c>
      <c r="C74" s="13" t="s">
        <v>285</v>
      </c>
      <c r="D74" s="16">
        <v>2.0499999999999998</v>
      </c>
      <c r="E74" s="16">
        <v>1.22</v>
      </c>
      <c r="F74" s="12">
        <v>41425</v>
      </c>
      <c r="G74" s="19">
        <v>2.38</v>
      </c>
      <c r="H74" s="18">
        <f t="shared" si="4"/>
        <v>0.1609756097560977</v>
      </c>
      <c r="I74" s="76">
        <f t="shared" si="5"/>
        <v>0.3975903614457833</v>
      </c>
    </row>
    <row r="75" spans="2:9" s="66" customFormat="1" x14ac:dyDescent="0.25">
      <c r="B75" s="10">
        <v>41425</v>
      </c>
      <c r="C75" s="13" t="s">
        <v>291</v>
      </c>
      <c r="D75" s="16">
        <v>1.81</v>
      </c>
      <c r="E75" s="16">
        <v>1.27</v>
      </c>
      <c r="F75" s="12">
        <v>41425</v>
      </c>
      <c r="G75" s="19">
        <v>2.13</v>
      </c>
      <c r="H75" s="18">
        <f t="shared" si="4"/>
        <v>0.17679558011049723</v>
      </c>
      <c r="I75" s="76">
        <f t="shared" si="5"/>
        <v>0.59259259259259223</v>
      </c>
    </row>
    <row r="76" spans="2:9" x14ac:dyDescent="0.25">
      <c r="B76" s="10">
        <v>41428</v>
      </c>
      <c r="C76" s="13" t="s">
        <v>296</v>
      </c>
      <c r="D76" s="16">
        <v>2.0299999999999998</v>
      </c>
      <c r="E76" s="16">
        <v>1.26</v>
      </c>
      <c r="F76" s="12">
        <v>41428</v>
      </c>
      <c r="G76" s="25">
        <v>2.72</v>
      </c>
      <c r="H76" s="18">
        <f t="shared" si="4"/>
        <v>0.33990147783251246</v>
      </c>
      <c r="I76" s="76">
        <f t="shared" si="5"/>
        <v>0.89610389610389685</v>
      </c>
    </row>
    <row r="77" spans="2:9" x14ac:dyDescent="0.25">
      <c r="B77" s="10">
        <v>41429</v>
      </c>
      <c r="C77" s="13" t="s">
        <v>298</v>
      </c>
      <c r="D77" s="16">
        <v>1.8</v>
      </c>
      <c r="E77" s="16">
        <v>1.1000000000000001</v>
      </c>
      <c r="F77" s="12">
        <v>41430</v>
      </c>
      <c r="G77" s="25">
        <v>2.85</v>
      </c>
      <c r="H77" s="18">
        <f t="shared" si="4"/>
        <v>0.58333333333333326</v>
      </c>
      <c r="I77" s="76">
        <f t="shared" si="5"/>
        <v>1.5000000000000002</v>
      </c>
    </row>
    <row r="78" spans="2:9" s="66" customFormat="1" x14ac:dyDescent="0.25">
      <c r="B78" s="10">
        <v>41430</v>
      </c>
      <c r="C78" s="13" t="s">
        <v>299</v>
      </c>
      <c r="D78" s="16">
        <v>2.1800000000000002</v>
      </c>
      <c r="E78" s="16">
        <v>1.66</v>
      </c>
      <c r="F78" s="12">
        <v>41430</v>
      </c>
      <c r="G78" s="19">
        <v>1.64</v>
      </c>
      <c r="H78" s="18">
        <f t="shared" si="4"/>
        <v>-0.24770642201834869</v>
      </c>
      <c r="I78" s="76">
        <f t="shared" si="5"/>
        <v>-1.0384615384615385</v>
      </c>
    </row>
    <row r="79" spans="2:9" s="66" customFormat="1" x14ac:dyDescent="0.25">
      <c r="B79" s="10">
        <v>41430</v>
      </c>
      <c r="C79" s="13" t="s">
        <v>299</v>
      </c>
      <c r="D79" s="16">
        <v>1.6</v>
      </c>
      <c r="E79" s="16">
        <v>1</v>
      </c>
      <c r="F79" s="12">
        <v>41430</v>
      </c>
      <c r="G79" s="19">
        <v>1.23</v>
      </c>
      <c r="H79" s="18">
        <f t="shared" si="4"/>
        <v>-0.23125000000000007</v>
      </c>
      <c r="I79" s="76">
        <f t="shared" si="5"/>
        <v>-0.61666666666666681</v>
      </c>
    </row>
    <row r="80" spans="2:9" s="66" customFormat="1" x14ac:dyDescent="0.25">
      <c r="B80" s="10">
        <v>41431</v>
      </c>
      <c r="C80" s="13" t="s">
        <v>303</v>
      </c>
      <c r="D80" s="16">
        <v>1.76</v>
      </c>
      <c r="E80" s="16">
        <v>1.1000000000000001</v>
      </c>
      <c r="F80" s="12">
        <v>41431</v>
      </c>
      <c r="G80" s="19">
        <v>1.5</v>
      </c>
      <c r="H80" s="18">
        <f t="shared" si="4"/>
        <v>-0.14772727272727271</v>
      </c>
      <c r="I80" s="76">
        <f t="shared" si="5"/>
        <v>-0.39393939393939398</v>
      </c>
    </row>
    <row r="81" spans="2:10" s="66" customFormat="1" x14ac:dyDescent="0.25">
      <c r="B81" s="10">
        <v>41435</v>
      </c>
      <c r="C81" s="13" t="s">
        <v>309</v>
      </c>
      <c r="D81" s="16">
        <v>2.17</v>
      </c>
      <c r="E81" s="16">
        <v>1.31</v>
      </c>
      <c r="F81" s="12">
        <v>41436</v>
      </c>
      <c r="G81" s="19">
        <v>1.17</v>
      </c>
      <c r="H81" s="18">
        <f t="shared" si="4"/>
        <v>-0.46082949308755761</v>
      </c>
      <c r="I81" s="76">
        <f t="shared" si="5"/>
        <v>-1.1627906976744187</v>
      </c>
    </row>
    <row r="82" spans="2:10" x14ac:dyDescent="0.25">
      <c r="B82" s="10">
        <v>41437</v>
      </c>
      <c r="C82" s="13" t="s">
        <v>314</v>
      </c>
      <c r="D82" s="16">
        <v>1.48</v>
      </c>
      <c r="E82" s="16">
        <v>1.08</v>
      </c>
      <c r="F82" s="12">
        <v>41437</v>
      </c>
      <c r="G82" s="25">
        <v>2.36</v>
      </c>
      <c r="H82" s="18">
        <f t="shared" si="4"/>
        <v>0.59459459459459452</v>
      </c>
      <c r="I82" s="76">
        <f t="shared" si="5"/>
        <v>2.2000000000000002</v>
      </c>
    </row>
    <row r="83" spans="2:10" x14ac:dyDescent="0.25">
      <c r="B83" s="10">
        <v>41438</v>
      </c>
      <c r="C83" s="13" t="s">
        <v>318</v>
      </c>
      <c r="D83" s="16">
        <v>1.99</v>
      </c>
      <c r="E83" s="16">
        <v>1.48</v>
      </c>
      <c r="F83" s="12">
        <v>41438</v>
      </c>
      <c r="G83" s="25">
        <v>1.48</v>
      </c>
      <c r="H83" s="18">
        <f>(G83/D83-1)</f>
        <v>-0.25628140703517588</v>
      </c>
      <c r="I83" s="76">
        <f t="shared" si="5"/>
        <v>-1</v>
      </c>
    </row>
    <row r="84" spans="2:10" s="66" customFormat="1" x14ac:dyDescent="0.25">
      <c r="B84" s="10">
        <v>41438</v>
      </c>
      <c r="C84" s="13" t="s">
        <v>319</v>
      </c>
      <c r="D84" s="16">
        <v>2.0499999999999998</v>
      </c>
      <c r="E84" s="16">
        <v>1.26</v>
      </c>
      <c r="F84" s="12">
        <v>41439</v>
      </c>
      <c r="G84" s="19">
        <v>2.2799999999999998</v>
      </c>
      <c r="H84" s="18">
        <f t="shared" si="4"/>
        <v>0.11219512195121961</v>
      </c>
      <c r="I84" s="76">
        <f t="shared" ref="I84:I123" si="6">(G84-D84)/(D84-E84)</f>
        <v>0.29113924050632917</v>
      </c>
    </row>
    <row r="85" spans="2:10" s="66" customFormat="1" x14ac:dyDescent="0.25">
      <c r="B85" s="10">
        <v>41442</v>
      </c>
      <c r="C85" s="13" t="s">
        <v>324</v>
      </c>
      <c r="D85" s="16">
        <v>2.0299999999999998</v>
      </c>
      <c r="E85" s="16">
        <v>1.61</v>
      </c>
      <c r="F85" s="12">
        <v>41443</v>
      </c>
      <c r="G85" s="19">
        <v>1.78</v>
      </c>
      <c r="H85" s="18">
        <f t="shared" si="4"/>
        <v>-0.12315270935960576</v>
      </c>
      <c r="I85" s="76">
        <f t="shared" si="6"/>
        <v>-0.59523809523809512</v>
      </c>
    </row>
    <row r="86" spans="2:10" x14ac:dyDescent="0.25">
      <c r="B86" s="10">
        <v>41443</v>
      </c>
      <c r="C86" s="13" t="s">
        <v>329</v>
      </c>
      <c r="D86" s="16">
        <v>1.73</v>
      </c>
      <c r="E86" s="16">
        <v>1.43</v>
      </c>
      <c r="F86" s="12">
        <v>41444</v>
      </c>
      <c r="G86" s="25">
        <v>2.2799999999999998</v>
      </c>
      <c r="H86" s="18">
        <f t="shared" si="4"/>
        <v>0.31791907514450868</v>
      </c>
      <c r="I86" s="76">
        <f t="shared" si="6"/>
        <v>1.8333333333333324</v>
      </c>
    </row>
    <row r="87" spans="2:10" s="66" customFormat="1" x14ac:dyDescent="0.25">
      <c r="B87" s="10">
        <v>41444</v>
      </c>
      <c r="C87" s="13" t="s">
        <v>331</v>
      </c>
      <c r="D87" s="16">
        <v>1.0900000000000001</v>
      </c>
      <c r="E87" s="16">
        <v>0.49</v>
      </c>
      <c r="F87" s="12">
        <v>41444</v>
      </c>
      <c r="G87" s="19">
        <v>0.49</v>
      </c>
      <c r="H87" s="18">
        <f t="shared" ref="H87:H98" si="7">(G87/D87-1)</f>
        <v>-0.55045871559633031</v>
      </c>
      <c r="I87" s="76">
        <f t="shared" si="6"/>
        <v>-1</v>
      </c>
      <c r="J87" s="101" t="s">
        <v>1</v>
      </c>
    </row>
    <row r="88" spans="2:10" x14ac:dyDescent="0.25">
      <c r="B88" s="10">
        <v>41445</v>
      </c>
      <c r="C88" s="13" t="s">
        <v>335</v>
      </c>
      <c r="D88" s="16">
        <v>2.42</v>
      </c>
      <c r="E88" s="16">
        <v>1.65</v>
      </c>
      <c r="F88" s="12">
        <v>41445</v>
      </c>
      <c r="G88" s="25">
        <v>3.06</v>
      </c>
      <c r="H88" s="18">
        <f t="shared" si="7"/>
        <v>0.26446280991735538</v>
      </c>
      <c r="I88" s="76">
        <f t="shared" si="6"/>
        <v>0.83116883116883133</v>
      </c>
    </row>
    <row r="89" spans="2:10" x14ac:dyDescent="0.25">
      <c r="B89" s="10">
        <v>41445</v>
      </c>
      <c r="C89" s="13" t="s">
        <v>336</v>
      </c>
      <c r="D89" s="16">
        <v>2.2400000000000002</v>
      </c>
      <c r="E89" s="16">
        <v>1.5</v>
      </c>
      <c r="F89" s="12">
        <v>41446</v>
      </c>
      <c r="G89" s="25">
        <v>2.34</v>
      </c>
      <c r="H89" s="18">
        <f t="shared" si="7"/>
        <v>4.4642857142856984E-2</v>
      </c>
      <c r="I89" s="76">
        <f t="shared" si="6"/>
        <v>0.13513513513513462</v>
      </c>
    </row>
    <row r="90" spans="2:10" x14ac:dyDescent="0.25">
      <c r="B90" s="10">
        <v>41446</v>
      </c>
      <c r="C90" s="13" t="s">
        <v>338</v>
      </c>
      <c r="D90" s="16">
        <v>2.34</v>
      </c>
      <c r="E90" s="16">
        <v>1.54</v>
      </c>
      <c r="F90" s="12">
        <v>41446</v>
      </c>
      <c r="G90" s="25">
        <v>1.54</v>
      </c>
      <c r="H90" s="18">
        <f t="shared" si="7"/>
        <v>-0.34188034188034178</v>
      </c>
      <c r="I90" s="76">
        <f t="shared" si="6"/>
        <v>-1</v>
      </c>
    </row>
    <row r="91" spans="2:10" s="66" customFormat="1" x14ac:dyDescent="0.25">
      <c r="B91" s="10">
        <v>41449</v>
      </c>
      <c r="C91" s="13" t="s">
        <v>340</v>
      </c>
      <c r="D91" s="16">
        <v>1.52</v>
      </c>
      <c r="E91" s="16">
        <v>0.83</v>
      </c>
      <c r="F91" s="12">
        <v>41450</v>
      </c>
      <c r="G91" s="19">
        <v>2.82</v>
      </c>
      <c r="H91" s="18">
        <f t="shared" si="7"/>
        <v>0.85526315789473673</v>
      </c>
      <c r="I91" s="76">
        <f t="shared" si="6"/>
        <v>1.8840579710144922</v>
      </c>
      <c r="J91" s="101" t="s">
        <v>1</v>
      </c>
    </row>
    <row r="92" spans="2:10" x14ac:dyDescent="0.25">
      <c r="B92" s="10">
        <v>41451</v>
      </c>
      <c r="C92" s="13" t="s">
        <v>346</v>
      </c>
      <c r="D92" s="16">
        <v>1.9</v>
      </c>
      <c r="E92" s="16">
        <v>1.6</v>
      </c>
      <c r="F92" s="12">
        <v>41451</v>
      </c>
      <c r="G92" s="25">
        <v>1.6</v>
      </c>
      <c r="H92" s="18">
        <f t="shared" si="7"/>
        <v>-0.1578947368421052</v>
      </c>
      <c r="I92" s="76">
        <f t="shared" si="6"/>
        <v>-1</v>
      </c>
    </row>
    <row r="93" spans="2:10" x14ac:dyDescent="0.25">
      <c r="B93" s="10">
        <v>41451</v>
      </c>
      <c r="C93" s="13" t="s">
        <v>349</v>
      </c>
      <c r="D93" s="16">
        <v>1.73</v>
      </c>
      <c r="E93" s="16">
        <v>0.98</v>
      </c>
      <c r="F93" s="12">
        <v>41452</v>
      </c>
      <c r="G93" s="25">
        <v>1.52</v>
      </c>
      <c r="H93" s="18">
        <f t="shared" si="7"/>
        <v>-0.12138728323699421</v>
      </c>
      <c r="I93" s="76">
        <f t="shared" si="6"/>
        <v>-0.27999999999999997</v>
      </c>
    </row>
    <row r="94" spans="2:10" x14ac:dyDescent="0.25">
      <c r="B94" s="10">
        <v>41452</v>
      </c>
      <c r="C94" s="13" t="s">
        <v>353</v>
      </c>
      <c r="D94" s="16">
        <v>1.9</v>
      </c>
      <c r="E94" s="16">
        <v>1.1299999999999999</v>
      </c>
      <c r="F94" s="12">
        <v>41452</v>
      </c>
      <c r="G94" s="25">
        <v>1.0900000000000001</v>
      </c>
      <c r="H94" s="18">
        <f t="shared" si="7"/>
        <v>-0.42631578947368409</v>
      </c>
      <c r="I94" s="76">
        <f t="shared" si="6"/>
        <v>-1.0519480519480517</v>
      </c>
    </row>
    <row r="95" spans="2:10" x14ac:dyDescent="0.25">
      <c r="B95" s="10">
        <v>41453</v>
      </c>
      <c r="C95" s="13" t="s">
        <v>357</v>
      </c>
      <c r="D95" s="16">
        <v>1.54</v>
      </c>
      <c r="E95" s="16">
        <v>0.78</v>
      </c>
      <c r="F95" s="12">
        <v>41456</v>
      </c>
      <c r="G95" s="25">
        <v>1.75</v>
      </c>
      <c r="H95" s="18">
        <f t="shared" si="7"/>
        <v>0.13636363636363624</v>
      </c>
      <c r="I95" s="76">
        <f t="shared" si="6"/>
        <v>0.27631578947368418</v>
      </c>
    </row>
    <row r="96" spans="2:10" s="66" customFormat="1" x14ac:dyDescent="0.25">
      <c r="B96" s="10">
        <v>41456</v>
      </c>
      <c r="C96" s="13" t="s">
        <v>361</v>
      </c>
      <c r="D96" s="16">
        <v>2.0499999999999998</v>
      </c>
      <c r="E96" s="16">
        <v>1.25</v>
      </c>
      <c r="F96" s="12">
        <v>41456</v>
      </c>
      <c r="G96" s="19">
        <v>2.86</v>
      </c>
      <c r="H96" s="18">
        <f t="shared" si="7"/>
        <v>0.39512195121951232</v>
      </c>
      <c r="I96" s="76">
        <f t="shared" si="6"/>
        <v>1.0125000000000004</v>
      </c>
      <c r="J96" s="101" t="s">
        <v>1</v>
      </c>
    </row>
    <row r="97" spans="2:10" x14ac:dyDescent="0.25">
      <c r="B97" s="10">
        <v>41457</v>
      </c>
      <c r="C97" s="13" t="s">
        <v>365</v>
      </c>
      <c r="D97" s="16">
        <v>1.73</v>
      </c>
      <c r="E97" s="16">
        <v>1.04</v>
      </c>
      <c r="F97" s="12">
        <v>41457</v>
      </c>
      <c r="G97" s="25">
        <v>2.65</v>
      </c>
      <c r="H97" s="18">
        <f t="shared" si="7"/>
        <v>0.53179190751445082</v>
      </c>
      <c r="I97" s="76">
        <f t="shared" si="6"/>
        <v>1.3333333333333333</v>
      </c>
    </row>
    <row r="98" spans="2:10" s="66" customFormat="1" x14ac:dyDescent="0.25">
      <c r="B98" s="10">
        <v>41458</v>
      </c>
      <c r="C98" s="13" t="s">
        <v>367</v>
      </c>
      <c r="D98" s="16">
        <v>1.97</v>
      </c>
      <c r="E98" s="16">
        <v>1.32</v>
      </c>
      <c r="F98" s="12">
        <v>41458</v>
      </c>
      <c r="G98" s="19">
        <v>1.31</v>
      </c>
      <c r="H98" s="18">
        <f t="shared" si="7"/>
        <v>-0.3350253807106599</v>
      </c>
      <c r="I98" s="76">
        <f t="shared" si="6"/>
        <v>-1.0153846153846153</v>
      </c>
      <c r="J98" s="101" t="s">
        <v>1</v>
      </c>
    </row>
    <row r="99" spans="2:10" x14ac:dyDescent="0.25">
      <c r="B99" s="10">
        <v>41460</v>
      </c>
      <c r="C99" s="13" t="s">
        <v>365</v>
      </c>
      <c r="D99" s="16">
        <v>1.63</v>
      </c>
      <c r="E99" s="16">
        <v>0.94</v>
      </c>
      <c r="F99" s="12">
        <v>41460</v>
      </c>
      <c r="G99" s="25">
        <v>2.69</v>
      </c>
      <c r="H99" s="18">
        <f t="shared" ref="H99:H123" si="8">(G99/D99-1)</f>
        <v>0.65030674846625769</v>
      </c>
      <c r="I99" s="76">
        <f t="shared" si="6"/>
        <v>1.5362318840579712</v>
      </c>
    </row>
    <row r="100" spans="2:10" s="66" customFormat="1" x14ac:dyDescent="0.25">
      <c r="B100" s="10">
        <v>41463</v>
      </c>
      <c r="C100" s="13" t="s">
        <v>373</v>
      </c>
      <c r="D100" s="16">
        <v>1.76</v>
      </c>
      <c r="E100" s="16">
        <v>1.1000000000000001</v>
      </c>
      <c r="F100" s="12">
        <v>41463</v>
      </c>
      <c r="G100" s="19">
        <v>1.37</v>
      </c>
      <c r="H100" s="18">
        <f t="shared" si="8"/>
        <v>-0.22159090909090906</v>
      </c>
      <c r="I100" s="76">
        <f t="shared" si="6"/>
        <v>-0.59090909090909083</v>
      </c>
      <c r="J100" s="101" t="s">
        <v>1</v>
      </c>
    </row>
    <row r="101" spans="2:10" s="66" customFormat="1" x14ac:dyDescent="0.25">
      <c r="B101" s="10">
        <v>41464</v>
      </c>
      <c r="C101" s="13" t="s">
        <v>376</v>
      </c>
      <c r="D101" s="16">
        <v>2.1800000000000002</v>
      </c>
      <c r="E101" s="16">
        <v>1.46</v>
      </c>
      <c r="F101" s="12">
        <v>41465</v>
      </c>
      <c r="G101" s="19">
        <v>1.74</v>
      </c>
      <c r="H101" s="18">
        <f t="shared" si="8"/>
        <v>-0.20183486238532111</v>
      </c>
      <c r="I101" s="76">
        <f t="shared" si="6"/>
        <v>-0.61111111111111116</v>
      </c>
      <c r="J101" s="101" t="s">
        <v>1</v>
      </c>
    </row>
    <row r="102" spans="2:10" s="66" customFormat="1" x14ac:dyDescent="0.25">
      <c r="B102" s="10">
        <v>41465</v>
      </c>
      <c r="C102" s="13" t="s">
        <v>380</v>
      </c>
      <c r="D102" s="16">
        <v>0.77</v>
      </c>
      <c r="E102" s="16">
        <v>0.2</v>
      </c>
      <c r="F102" s="12">
        <v>41465</v>
      </c>
      <c r="G102" s="19">
        <v>2.4</v>
      </c>
      <c r="H102" s="18">
        <f t="shared" si="8"/>
        <v>2.1168831168831166</v>
      </c>
      <c r="I102" s="76">
        <f t="shared" si="6"/>
        <v>2.8596491228070171</v>
      </c>
      <c r="J102" s="101" t="s">
        <v>1</v>
      </c>
    </row>
    <row r="103" spans="2:10" s="66" customFormat="1" x14ac:dyDescent="0.25">
      <c r="B103" s="10">
        <v>41466</v>
      </c>
      <c r="C103" s="13" t="s">
        <v>381</v>
      </c>
      <c r="D103" s="16">
        <v>1.88</v>
      </c>
      <c r="E103" s="16">
        <v>1.38</v>
      </c>
      <c r="F103" s="12">
        <v>41466</v>
      </c>
      <c r="G103" s="19">
        <v>1.63</v>
      </c>
      <c r="H103" s="18">
        <f t="shared" si="8"/>
        <v>-0.13297872340425532</v>
      </c>
      <c r="I103" s="76">
        <f t="shared" si="6"/>
        <v>-0.5</v>
      </c>
      <c r="J103" s="101" t="s">
        <v>1</v>
      </c>
    </row>
    <row r="104" spans="2:10" s="66" customFormat="1" x14ac:dyDescent="0.25">
      <c r="B104" s="10">
        <v>41467</v>
      </c>
      <c r="C104" s="13" t="s">
        <v>384</v>
      </c>
      <c r="D104" s="16">
        <v>2.1</v>
      </c>
      <c r="E104" s="16">
        <v>1.35</v>
      </c>
      <c r="F104" s="12">
        <v>41471</v>
      </c>
      <c r="G104" s="19">
        <v>2.2200000000000002</v>
      </c>
      <c r="H104" s="18">
        <f t="shared" si="8"/>
        <v>5.7142857142857162E-2</v>
      </c>
      <c r="I104" s="76">
        <f t="shared" si="6"/>
        <v>0.16000000000000014</v>
      </c>
      <c r="J104" s="101" t="s">
        <v>1</v>
      </c>
    </row>
    <row r="105" spans="2:10" s="66" customFormat="1" x14ac:dyDescent="0.25">
      <c r="B105" s="10">
        <v>41472</v>
      </c>
      <c r="C105" s="13" t="s">
        <v>389</v>
      </c>
      <c r="D105" s="16">
        <v>1.9</v>
      </c>
      <c r="E105" s="16">
        <v>1.3</v>
      </c>
      <c r="F105" s="12">
        <v>41472</v>
      </c>
      <c r="G105" s="19">
        <v>1.3</v>
      </c>
      <c r="H105" s="18">
        <f t="shared" si="8"/>
        <v>-0.31578947368421051</v>
      </c>
      <c r="I105" s="76">
        <f t="shared" si="6"/>
        <v>-1</v>
      </c>
      <c r="J105" s="101" t="s">
        <v>1</v>
      </c>
    </row>
    <row r="106" spans="2:10" s="66" customFormat="1" x14ac:dyDescent="0.25">
      <c r="B106" s="10">
        <v>41477</v>
      </c>
      <c r="C106" s="13" t="s">
        <v>391</v>
      </c>
      <c r="D106" s="16">
        <v>2.16</v>
      </c>
      <c r="E106" s="16">
        <v>1.46</v>
      </c>
      <c r="F106" s="12">
        <v>41479</v>
      </c>
      <c r="G106" s="19">
        <v>2.1800000000000002</v>
      </c>
      <c r="H106" s="18">
        <f t="shared" si="8"/>
        <v>9.2592592592593004E-3</v>
      </c>
      <c r="I106" s="76">
        <f t="shared" si="6"/>
        <v>2.8571428571428588E-2</v>
      </c>
      <c r="J106" s="101"/>
    </row>
    <row r="107" spans="2:10" s="66" customFormat="1" x14ac:dyDescent="0.25">
      <c r="B107" s="10">
        <v>41480</v>
      </c>
      <c r="C107" s="13" t="s">
        <v>391</v>
      </c>
      <c r="D107" s="16">
        <v>2.42</v>
      </c>
      <c r="E107" s="16">
        <v>1.67</v>
      </c>
      <c r="F107" s="12">
        <v>41480</v>
      </c>
      <c r="G107" s="19">
        <v>1.67</v>
      </c>
      <c r="H107" s="18">
        <f t="shared" si="8"/>
        <v>-0.30991735537190079</v>
      </c>
      <c r="I107" s="76">
        <f t="shared" si="6"/>
        <v>-1</v>
      </c>
      <c r="J107" s="101"/>
    </row>
    <row r="108" spans="2:10" x14ac:dyDescent="0.25">
      <c r="B108" s="10">
        <v>41487</v>
      </c>
      <c r="C108" s="13" t="s">
        <v>392</v>
      </c>
      <c r="D108" s="16">
        <v>2.79</v>
      </c>
      <c r="E108" s="16">
        <v>2.09</v>
      </c>
      <c r="F108" s="12">
        <v>41492</v>
      </c>
      <c r="G108" s="19">
        <v>2.8</v>
      </c>
      <c r="H108" s="18">
        <f t="shared" si="8"/>
        <v>3.5842293906809264E-3</v>
      </c>
      <c r="I108" s="76">
        <f t="shared" si="6"/>
        <v>1.4285714285713978E-2</v>
      </c>
    </row>
    <row r="109" spans="2:10" x14ac:dyDescent="0.25">
      <c r="B109" s="10">
        <v>41494</v>
      </c>
      <c r="C109" s="13" t="s">
        <v>393</v>
      </c>
      <c r="D109" s="16">
        <v>2.0299999999999998</v>
      </c>
      <c r="E109" s="16">
        <v>1.19</v>
      </c>
      <c r="F109" s="12">
        <v>41495</v>
      </c>
      <c r="G109" s="19">
        <v>1.19</v>
      </c>
      <c r="H109" s="18">
        <f t="shared" si="8"/>
        <v>-0.4137931034482758</v>
      </c>
      <c r="I109" s="76">
        <f t="shared" si="6"/>
        <v>-1</v>
      </c>
    </row>
    <row r="110" spans="2:10" x14ac:dyDescent="0.25">
      <c r="B110" s="10">
        <v>41500</v>
      </c>
      <c r="C110" s="13" t="s">
        <v>408</v>
      </c>
      <c r="D110" s="16">
        <v>2.0299999999999998</v>
      </c>
      <c r="E110" s="16">
        <v>1.36</v>
      </c>
      <c r="F110" s="12">
        <v>41500</v>
      </c>
      <c r="G110" s="19">
        <v>2.02</v>
      </c>
      <c r="H110" s="18">
        <f t="shared" si="8"/>
        <v>-4.9261083743841194E-3</v>
      </c>
      <c r="I110" s="76">
        <f t="shared" si="6"/>
        <v>-1.4925373134328047E-2</v>
      </c>
    </row>
    <row r="111" spans="2:10" x14ac:dyDescent="0.25">
      <c r="B111" s="10">
        <v>41500</v>
      </c>
      <c r="C111" s="13" t="s">
        <v>410</v>
      </c>
      <c r="D111" s="16">
        <v>1.68</v>
      </c>
      <c r="E111" s="16">
        <v>1.26</v>
      </c>
      <c r="F111" s="12">
        <v>41501</v>
      </c>
      <c r="G111" s="19">
        <v>2.4300000000000002</v>
      </c>
      <c r="H111" s="18">
        <f t="shared" si="8"/>
        <v>0.44642857142857162</v>
      </c>
      <c r="I111" s="76">
        <f t="shared" si="6"/>
        <v>1.7857142857142865</v>
      </c>
    </row>
    <row r="112" spans="2:10" s="66" customFormat="1" x14ac:dyDescent="0.25">
      <c r="B112" s="10">
        <v>41505</v>
      </c>
      <c r="C112" s="13" t="s">
        <v>416</v>
      </c>
      <c r="D112" s="16">
        <v>1.59</v>
      </c>
      <c r="E112" s="16">
        <v>0.95</v>
      </c>
      <c r="F112" s="12">
        <v>41506</v>
      </c>
      <c r="G112" s="19">
        <v>1.28</v>
      </c>
      <c r="H112" s="18">
        <f t="shared" si="8"/>
        <v>-0.19496855345911956</v>
      </c>
      <c r="I112" s="76">
        <f t="shared" si="6"/>
        <v>-0.484375</v>
      </c>
      <c r="J112" s="101" t="s">
        <v>1</v>
      </c>
    </row>
    <row r="113" spans="2:10" x14ac:dyDescent="0.25">
      <c r="B113" s="10">
        <v>41506</v>
      </c>
      <c r="C113" s="13" t="s">
        <v>418</v>
      </c>
      <c r="D113" s="16">
        <v>2.1</v>
      </c>
      <c r="E113" s="16">
        <v>1.5</v>
      </c>
      <c r="F113" s="12">
        <v>41506</v>
      </c>
      <c r="G113" s="19">
        <v>2.52</v>
      </c>
      <c r="H113" s="18">
        <f t="shared" si="8"/>
        <v>0.19999999999999996</v>
      </c>
      <c r="I113" s="76">
        <f t="shared" si="6"/>
        <v>0.69999999999999973</v>
      </c>
    </row>
    <row r="114" spans="2:10" s="66" customFormat="1" x14ac:dyDescent="0.25">
      <c r="B114" s="10">
        <v>41506</v>
      </c>
      <c r="C114" s="13" t="s">
        <v>424</v>
      </c>
      <c r="D114" s="16">
        <v>1.49</v>
      </c>
      <c r="E114" s="16">
        <v>0.82</v>
      </c>
      <c r="F114" s="12">
        <v>41507</v>
      </c>
      <c r="G114" s="19">
        <v>1.66</v>
      </c>
      <c r="H114" s="18">
        <f t="shared" si="8"/>
        <v>0.11409395973154357</v>
      </c>
      <c r="I114" s="76">
        <f t="shared" si="6"/>
        <v>0.25373134328358199</v>
      </c>
      <c r="J114" s="101" t="s">
        <v>1</v>
      </c>
    </row>
    <row r="115" spans="2:10" s="66" customFormat="1" x14ac:dyDescent="0.25">
      <c r="B115" s="10">
        <v>41508</v>
      </c>
      <c r="C115" s="13" t="s">
        <v>392</v>
      </c>
      <c r="D115" s="16">
        <v>2.19</v>
      </c>
      <c r="E115" s="16">
        <v>1.85</v>
      </c>
      <c r="F115" s="12">
        <v>41508</v>
      </c>
      <c r="G115" s="19">
        <v>3.1</v>
      </c>
      <c r="H115" s="18">
        <f t="shared" si="8"/>
        <v>0.41552511415525117</v>
      </c>
      <c r="I115" s="76">
        <f t="shared" si="6"/>
        <v>2.6764705882352957</v>
      </c>
      <c r="J115" s="101" t="s">
        <v>1</v>
      </c>
    </row>
    <row r="116" spans="2:10" s="66" customFormat="1" x14ac:dyDescent="0.25">
      <c r="B116" s="10">
        <v>41508</v>
      </c>
      <c r="C116" s="13" t="s">
        <v>416</v>
      </c>
      <c r="D116" s="16">
        <v>2.15</v>
      </c>
      <c r="E116" s="16">
        <v>1.49</v>
      </c>
      <c r="F116" s="12">
        <v>41509</v>
      </c>
      <c r="G116" s="19">
        <v>2.2799999999999998</v>
      </c>
      <c r="H116" s="18">
        <f t="shared" si="8"/>
        <v>6.0465116279069697E-2</v>
      </c>
      <c r="I116" s="76">
        <f t="shared" si="6"/>
        <v>0.19696969696969682</v>
      </c>
      <c r="J116" s="101" t="s">
        <v>1</v>
      </c>
    </row>
    <row r="117" spans="2:10" s="66" customFormat="1" x14ac:dyDescent="0.25">
      <c r="B117" s="10">
        <v>41509</v>
      </c>
      <c r="C117" s="13" t="s">
        <v>416</v>
      </c>
      <c r="D117" s="16">
        <v>1.82</v>
      </c>
      <c r="E117" s="16">
        <v>1.33</v>
      </c>
      <c r="F117" s="12">
        <v>41509</v>
      </c>
      <c r="G117" s="19">
        <v>2.41</v>
      </c>
      <c r="H117" s="18">
        <f t="shared" si="8"/>
        <v>0.32417582417582413</v>
      </c>
      <c r="I117" s="76">
        <f t="shared" si="6"/>
        <v>1.2040816326530615</v>
      </c>
      <c r="J117" s="101" t="s">
        <v>1</v>
      </c>
    </row>
    <row r="118" spans="2:10" x14ac:dyDescent="0.25">
      <c r="B118" s="10">
        <v>41512</v>
      </c>
      <c r="C118" s="13" t="s">
        <v>408</v>
      </c>
      <c r="D118" s="16">
        <v>2.02</v>
      </c>
      <c r="E118" s="16">
        <v>1.38</v>
      </c>
      <c r="F118" s="12">
        <v>41512</v>
      </c>
      <c r="G118" s="19">
        <v>1.75</v>
      </c>
      <c r="H118" s="18">
        <f t="shared" si="8"/>
        <v>-0.13366336633663367</v>
      </c>
      <c r="I118" s="76">
        <f t="shared" si="6"/>
        <v>-0.42187499999999994</v>
      </c>
    </row>
    <row r="119" spans="2:10" x14ac:dyDescent="0.25">
      <c r="B119" s="10">
        <v>41513</v>
      </c>
      <c r="C119" s="13" t="s">
        <v>434</v>
      </c>
      <c r="D119" s="16">
        <v>1.85</v>
      </c>
      <c r="E119" s="16">
        <v>1.42</v>
      </c>
      <c r="F119" s="12">
        <v>41514</v>
      </c>
      <c r="G119" s="19">
        <v>3.53</v>
      </c>
      <c r="H119" s="18">
        <f t="shared" si="8"/>
        <v>0.90810810810810794</v>
      </c>
      <c r="I119" s="76">
        <f t="shared" si="6"/>
        <v>3.9069767441860446</v>
      </c>
    </row>
    <row r="120" spans="2:10" x14ac:dyDescent="0.25">
      <c r="B120" s="10">
        <v>41515</v>
      </c>
      <c r="C120" s="13" t="s">
        <v>439</v>
      </c>
      <c r="D120" s="16">
        <v>1.72</v>
      </c>
      <c r="E120" s="16">
        <v>1.01</v>
      </c>
      <c r="F120" s="12">
        <v>41516</v>
      </c>
      <c r="G120" s="19">
        <v>1.29</v>
      </c>
      <c r="H120" s="18">
        <f t="shared" si="8"/>
        <v>-0.25</v>
      </c>
      <c r="I120" s="76">
        <f t="shared" si="6"/>
        <v>-0.60563380281690138</v>
      </c>
    </row>
    <row r="121" spans="2:10" x14ac:dyDescent="0.25">
      <c r="B121" s="10">
        <v>41516</v>
      </c>
      <c r="C121" s="13" t="s">
        <v>439</v>
      </c>
      <c r="D121" s="16">
        <v>1.66</v>
      </c>
      <c r="E121" s="16">
        <v>1.1200000000000001</v>
      </c>
      <c r="F121" s="12">
        <v>41519</v>
      </c>
      <c r="G121" s="19">
        <v>1.38</v>
      </c>
      <c r="H121" s="18">
        <f t="shared" si="8"/>
        <v>-0.16867469879518071</v>
      </c>
      <c r="I121" s="76">
        <f t="shared" si="6"/>
        <v>-0.51851851851851871</v>
      </c>
    </row>
    <row r="122" spans="2:10" x14ac:dyDescent="0.25">
      <c r="B122" s="10">
        <v>41520</v>
      </c>
      <c r="C122" s="13" t="s">
        <v>392</v>
      </c>
      <c r="D122" s="16">
        <v>1.26</v>
      </c>
      <c r="E122" s="16">
        <v>0.55000000000000004</v>
      </c>
      <c r="F122" s="12">
        <v>41520</v>
      </c>
      <c r="G122" s="19">
        <v>1.63</v>
      </c>
      <c r="H122" s="18">
        <f t="shared" si="8"/>
        <v>0.2936507936507935</v>
      </c>
      <c r="I122" s="76">
        <f t="shared" si="6"/>
        <v>0.52112676056338014</v>
      </c>
    </row>
    <row r="123" spans="2:10" x14ac:dyDescent="0.25">
      <c r="B123" s="10">
        <v>41520</v>
      </c>
      <c r="C123" s="13" t="s">
        <v>446</v>
      </c>
      <c r="D123" s="16">
        <v>1.1100000000000001</v>
      </c>
      <c r="E123" s="16">
        <v>0.61</v>
      </c>
      <c r="F123" s="12">
        <v>41521</v>
      </c>
      <c r="G123" s="25">
        <v>1.6</v>
      </c>
      <c r="H123" s="18">
        <f t="shared" si="8"/>
        <v>0.44144144144144137</v>
      </c>
      <c r="I123" s="76">
        <f t="shared" si="6"/>
        <v>0.97999999999999976</v>
      </c>
    </row>
    <row r="124" spans="2:10" x14ac:dyDescent="0.25">
      <c r="B124" s="10">
        <v>41522</v>
      </c>
      <c r="C124" s="13" t="s">
        <v>453</v>
      </c>
      <c r="D124" s="16">
        <v>1.56</v>
      </c>
      <c r="E124" s="16">
        <v>1.06</v>
      </c>
      <c r="F124" s="12">
        <v>41523</v>
      </c>
      <c r="G124" s="19">
        <v>1.26</v>
      </c>
      <c r="H124" s="18">
        <f t="shared" ref="H124:H138" si="9">(G124/D124-1)</f>
        <v>-0.19230769230769229</v>
      </c>
      <c r="I124" s="76">
        <f t="shared" ref="I124:I138" si="10">(G124-D124)/(D124-E124)</f>
        <v>-0.60000000000000009</v>
      </c>
    </row>
    <row r="125" spans="2:10" x14ac:dyDescent="0.25">
      <c r="B125" s="10">
        <v>41526</v>
      </c>
      <c r="C125" s="13" t="s">
        <v>459</v>
      </c>
      <c r="D125" s="16">
        <v>1.82</v>
      </c>
      <c r="E125" s="16">
        <v>1.21</v>
      </c>
      <c r="F125" s="12">
        <v>41527</v>
      </c>
      <c r="G125" s="19">
        <v>3.49</v>
      </c>
      <c r="H125" s="18">
        <f t="shared" si="9"/>
        <v>0.91758241758241765</v>
      </c>
      <c r="I125" s="76">
        <f t="shared" si="10"/>
        <v>2.7377049180327866</v>
      </c>
    </row>
    <row r="126" spans="2:10" x14ac:dyDescent="0.25">
      <c r="B126" s="10">
        <v>41528</v>
      </c>
      <c r="C126" s="13" t="s">
        <v>466</v>
      </c>
      <c r="D126" s="16">
        <v>2.15</v>
      </c>
      <c r="E126" s="16">
        <v>1.36</v>
      </c>
      <c r="F126" s="12">
        <v>41529</v>
      </c>
      <c r="G126" s="19">
        <v>2.36</v>
      </c>
      <c r="H126" s="18">
        <f t="shared" si="9"/>
        <v>9.7674418604651203E-2</v>
      </c>
      <c r="I126" s="76">
        <f t="shared" si="10"/>
        <v>0.26582278481012661</v>
      </c>
    </row>
    <row r="127" spans="2:10" x14ac:dyDescent="0.25">
      <c r="B127" s="10">
        <v>41530</v>
      </c>
      <c r="C127" s="13" t="s">
        <v>468</v>
      </c>
      <c r="D127" s="16">
        <v>1.99</v>
      </c>
      <c r="E127" s="16">
        <v>1.24</v>
      </c>
      <c r="F127" s="12">
        <v>41533</v>
      </c>
      <c r="G127" s="19">
        <v>3.15</v>
      </c>
      <c r="H127" s="18">
        <f t="shared" si="9"/>
        <v>0.58291457286432147</v>
      </c>
      <c r="I127" s="76">
        <f t="shared" si="10"/>
        <v>1.5466666666666666</v>
      </c>
    </row>
    <row r="128" spans="2:10" x14ac:dyDescent="0.25">
      <c r="B128" s="10">
        <v>41534</v>
      </c>
      <c r="C128" s="13" t="s">
        <v>472</v>
      </c>
      <c r="D128" s="16">
        <v>2.33</v>
      </c>
      <c r="E128" s="16">
        <v>1.55</v>
      </c>
      <c r="F128" s="12">
        <v>41535</v>
      </c>
      <c r="G128" s="19">
        <v>2.46</v>
      </c>
      <c r="H128" s="18">
        <f t="shared" si="9"/>
        <v>5.579399141630903E-2</v>
      </c>
      <c r="I128" s="76">
        <f t="shared" si="10"/>
        <v>0.16666666666666652</v>
      </c>
    </row>
    <row r="129" spans="2:9" x14ac:dyDescent="0.25">
      <c r="B129" s="10">
        <v>41535</v>
      </c>
      <c r="C129" s="13" t="s">
        <v>474</v>
      </c>
      <c r="D129" s="16">
        <v>1.31</v>
      </c>
      <c r="E129" s="16">
        <v>0.62</v>
      </c>
      <c r="F129" s="12">
        <v>41536</v>
      </c>
      <c r="G129" s="19">
        <v>2.2200000000000002</v>
      </c>
      <c r="H129" s="18">
        <f t="shared" si="9"/>
        <v>0.69465648854961848</v>
      </c>
      <c r="I129" s="76">
        <f t="shared" si="10"/>
        <v>1.318840579710145</v>
      </c>
    </row>
    <row r="130" spans="2:9" x14ac:dyDescent="0.25">
      <c r="B130" s="10">
        <v>41541</v>
      </c>
      <c r="C130" s="13" t="s">
        <v>483</v>
      </c>
      <c r="D130" s="16">
        <v>2.38</v>
      </c>
      <c r="E130" s="16">
        <v>1.62</v>
      </c>
      <c r="F130" s="12">
        <v>41541</v>
      </c>
      <c r="G130" s="19">
        <v>2.52</v>
      </c>
      <c r="H130" s="18">
        <f t="shared" si="9"/>
        <v>5.8823529411764719E-2</v>
      </c>
      <c r="I130" s="76">
        <f t="shared" si="10"/>
        <v>0.18421052631578969</v>
      </c>
    </row>
    <row r="131" spans="2:9" x14ac:dyDescent="0.25">
      <c r="B131" s="10">
        <v>41541</v>
      </c>
      <c r="C131" s="13" t="s">
        <v>487</v>
      </c>
      <c r="D131" s="16">
        <v>1.9</v>
      </c>
      <c r="E131" s="16">
        <v>1.3</v>
      </c>
      <c r="F131" s="12">
        <v>41542</v>
      </c>
      <c r="G131" s="19">
        <v>2.17</v>
      </c>
      <c r="H131" s="18">
        <f t="shared" si="9"/>
        <v>0.14210526315789473</v>
      </c>
      <c r="I131" s="76">
        <f t="shared" si="10"/>
        <v>0.45000000000000012</v>
      </c>
    </row>
    <row r="132" spans="2:9" x14ac:dyDescent="0.25">
      <c r="B132" s="10">
        <v>41542</v>
      </c>
      <c r="C132" s="13" t="s">
        <v>490</v>
      </c>
      <c r="D132" s="16">
        <v>2.0299999999999998</v>
      </c>
      <c r="E132" s="16">
        <v>1.26</v>
      </c>
      <c r="F132" s="12">
        <v>41543</v>
      </c>
      <c r="G132" s="19">
        <v>1.72</v>
      </c>
      <c r="H132" s="18">
        <f t="shared" si="9"/>
        <v>-0.15270935960591125</v>
      </c>
      <c r="I132" s="76">
        <f t="shared" si="10"/>
        <v>-0.40259740259740251</v>
      </c>
    </row>
    <row r="133" spans="2:9" x14ac:dyDescent="0.25">
      <c r="B133" s="10">
        <v>41541</v>
      </c>
      <c r="C133" s="13" t="s">
        <v>492</v>
      </c>
      <c r="D133" s="16">
        <v>1.77</v>
      </c>
      <c r="E133" s="16">
        <v>1.46</v>
      </c>
      <c r="F133" s="12">
        <v>41544</v>
      </c>
      <c r="G133" s="19">
        <v>1.41</v>
      </c>
      <c r="H133" s="18">
        <f t="shared" si="9"/>
        <v>-0.20338983050847459</v>
      </c>
      <c r="I133" s="76">
        <f t="shared" si="10"/>
        <v>-1.1612903225806452</v>
      </c>
    </row>
    <row r="134" spans="2:9" x14ac:dyDescent="0.25">
      <c r="B134" s="10">
        <v>41544</v>
      </c>
      <c r="C134" s="13" t="s">
        <v>492</v>
      </c>
      <c r="D134" s="16">
        <v>1.82</v>
      </c>
      <c r="E134" s="16">
        <v>1.39</v>
      </c>
      <c r="F134" s="12">
        <v>41547</v>
      </c>
      <c r="G134" s="19">
        <v>1.05</v>
      </c>
      <c r="H134" s="18">
        <f t="shared" si="9"/>
        <v>-0.42307692307692302</v>
      </c>
      <c r="I134" s="76">
        <f t="shared" si="10"/>
        <v>-1.7906976744186041</v>
      </c>
    </row>
    <row r="135" spans="2:9" x14ac:dyDescent="0.25">
      <c r="B135" s="10">
        <v>41548</v>
      </c>
      <c r="C135" s="13" t="s">
        <v>499</v>
      </c>
      <c r="D135" s="16">
        <v>2.0699999999999998</v>
      </c>
      <c r="E135" s="16">
        <v>1.34</v>
      </c>
      <c r="F135" s="12">
        <v>41548</v>
      </c>
      <c r="G135" s="19">
        <v>1.34</v>
      </c>
      <c r="H135" s="18">
        <f t="shared" si="9"/>
        <v>-0.35265700483091778</v>
      </c>
      <c r="I135" s="76">
        <f t="shared" si="10"/>
        <v>-1</v>
      </c>
    </row>
    <row r="136" spans="2:9" x14ac:dyDescent="0.25">
      <c r="B136" s="10">
        <v>41551</v>
      </c>
      <c r="C136" s="13" t="s">
        <v>502</v>
      </c>
      <c r="D136" s="16">
        <v>1.83</v>
      </c>
      <c r="E136" s="16">
        <v>1.22</v>
      </c>
      <c r="F136" s="12">
        <v>41551</v>
      </c>
      <c r="G136" s="19">
        <v>1.69</v>
      </c>
      <c r="H136" s="18">
        <f t="shared" si="9"/>
        <v>-7.6502732240437243E-2</v>
      </c>
      <c r="I136" s="76">
        <f t="shared" si="10"/>
        <v>-0.22950819672131165</v>
      </c>
    </row>
    <row r="137" spans="2:9" x14ac:dyDescent="0.25">
      <c r="B137" s="10">
        <v>41554</v>
      </c>
      <c r="C137" s="13" t="s">
        <v>502</v>
      </c>
      <c r="D137" s="16">
        <v>1.79</v>
      </c>
      <c r="E137" s="16">
        <v>1.26</v>
      </c>
      <c r="F137" s="12">
        <v>41554</v>
      </c>
      <c r="G137" s="19">
        <v>2.4500000000000002</v>
      </c>
      <c r="H137" s="18">
        <f t="shared" si="9"/>
        <v>0.36871508379888285</v>
      </c>
      <c r="I137" s="76">
        <f t="shared" si="10"/>
        <v>1.2452830188679247</v>
      </c>
    </row>
    <row r="138" spans="2:9" x14ac:dyDescent="0.25">
      <c r="B138" s="10">
        <v>41554</v>
      </c>
      <c r="C138" s="13" t="s">
        <v>507</v>
      </c>
      <c r="D138" s="16">
        <v>1.44</v>
      </c>
      <c r="E138" s="16">
        <v>1.0900000000000001</v>
      </c>
      <c r="F138" s="12">
        <v>41554</v>
      </c>
      <c r="G138" s="19">
        <v>1.02</v>
      </c>
      <c r="H138" s="18">
        <f t="shared" si="9"/>
        <v>-0.29166666666666663</v>
      </c>
      <c r="I138" s="76">
        <f t="shared" si="10"/>
        <v>-1.2000000000000002</v>
      </c>
    </row>
    <row r="139" spans="2:9" x14ac:dyDescent="0.25">
      <c r="B139" s="10">
        <v>41556</v>
      </c>
      <c r="C139" s="13" t="s">
        <v>513</v>
      </c>
      <c r="D139" s="16">
        <v>2.46</v>
      </c>
      <c r="E139" s="16">
        <v>1.82</v>
      </c>
      <c r="F139" s="12">
        <v>41556</v>
      </c>
      <c r="G139" s="19">
        <v>1.81</v>
      </c>
      <c r="H139" s="18">
        <f t="shared" ref="H139:H157" si="11">(G139/D139-1)</f>
        <v>-0.2642276422764227</v>
      </c>
      <c r="I139" s="76">
        <f t="shared" ref="I139:I157" si="12">(G139-D139)/(D139-E139)</f>
        <v>-1.015625</v>
      </c>
    </row>
    <row r="140" spans="2:9" x14ac:dyDescent="0.25">
      <c r="B140" s="10">
        <v>41557</v>
      </c>
      <c r="C140" s="13" t="s">
        <v>514</v>
      </c>
      <c r="D140" s="16">
        <v>2.38</v>
      </c>
      <c r="E140" s="16">
        <v>1.68</v>
      </c>
      <c r="F140" s="12">
        <v>41558</v>
      </c>
      <c r="G140" s="19">
        <v>3.57</v>
      </c>
      <c r="H140" s="18">
        <f t="shared" si="11"/>
        <v>0.5</v>
      </c>
      <c r="I140" s="76">
        <f t="shared" si="12"/>
        <v>1.7</v>
      </c>
    </row>
    <row r="141" spans="2:9" x14ac:dyDescent="0.25">
      <c r="B141" s="10">
        <v>41558</v>
      </c>
      <c r="C141" s="13" t="s">
        <v>518</v>
      </c>
      <c r="D141" s="16">
        <v>1.04</v>
      </c>
      <c r="E141" s="16">
        <v>0.5</v>
      </c>
      <c r="F141" s="12">
        <v>41561</v>
      </c>
      <c r="G141" s="19">
        <v>0.87</v>
      </c>
      <c r="H141" s="18">
        <f t="shared" si="11"/>
        <v>-0.16346153846153855</v>
      </c>
      <c r="I141" s="76">
        <f t="shared" si="12"/>
        <v>-0.31481481481481488</v>
      </c>
    </row>
    <row r="142" spans="2:9" x14ac:dyDescent="0.25">
      <c r="B142" s="10">
        <v>41562</v>
      </c>
      <c r="C142" s="13" t="s">
        <v>521</v>
      </c>
      <c r="D142" s="16">
        <v>1.89</v>
      </c>
      <c r="E142" s="16">
        <v>1.58</v>
      </c>
      <c r="F142" s="12">
        <v>41562</v>
      </c>
      <c r="G142" s="19">
        <v>2.21</v>
      </c>
      <c r="H142" s="18">
        <f t="shared" si="11"/>
        <v>0.1693121693121693</v>
      </c>
      <c r="I142" s="76">
        <f t="shared" si="12"/>
        <v>1.0322580645161299</v>
      </c>
    </row>
    <row r="143" spans="2:9" x14ac:dyDescent="0.25">
      <c r="B143" s="10">
        <v>41563</v>
      </c>
      <c r="C143" s="13" t="s">
        <v>523</v>
      </c>
      <c r="D143" s="16">
        <v>2.13</v>
      </c>
      <c r="E143" s="16">
        <v>1.27</v>
      </c>
      <c r="F143" s="12">
        <v>41563</v>
      </c>
      <c r="G143" s="19">
        <v>2.2000000000000002</v>
      </c>
      <c r="H143" s="18">
        <f t="shared" si="11"/>
        <v>3.2863849765258246E-2</v>
      </c>
      <c r="I143" s="76">
        <f t="shared" si="12"/>
        <v>8.1395348837209641E-2</v>
      </c>
    </row>
    <row r="144" spans="2:9" x14ac:dyDescent="0.25">
      <c r="B144" s="10">
        <v>41568</v>
      </c>
      <c r="C144" s="13" t="s">
        <v>528</v>
      </c>
      <c r="D144" s="16">
        <v>2.08</v>
      </c>
      <c r="E144" s="16">
        <v>1.32</v>
      </c>
      <c r="F144" s="12">
        <v>41569</v>
      </c>
      <c r="G144" s="19">
        <v>1.57</v>
      </c>
      <c r="H144" s="18">
        <f t="shared" si="11"/>
        <v>-0.24519230769230771</v>
      </c>
      <c r="I144" s="76">
        <f t="shared" si="12"/>
        <v>-0.67105263157894735</v>
      </c>
    </row>
    <row r="145" spans="2:9" x14ac:dyDescent="0.25">
      <c r="B145" s="10">
        <v>41570</v>
      </c>
      <c r="C145" s="13" t="s">
        <v>536</v>
      </c>
      <c r="D145" s="16">
        <v>1.71</v>
      </c>
      <c r="E145" s="16">
        <v>0.88</v>
      </c>
      <c r="F145" s="12">
        <v>41571</v>
      </c>
      <c r="G145" s="19">
        <v>1.27</v>
      </c>
      <c r="H145" s="18">
        <f t="shared" si="11"/>
        <v>-0.25730994152046782</v>
      </c>
      <c r="I145" s="76">
        <f t="shared" si="12"/>
        <v>-0.53012048192771077</v>
      </c>
    </row>
    <row r="146" spans="2:9" x14ac:dyDescent="0.25">
      <c r="B146" s="10">
        <v>41572</v>
      </c>
      <c r="C146" s="13" t="s">
        <v>539</v>
      </c>
      <c r="D146" s="16">
        <v>1.92</v>
      </c>
      <c r="E146" s="16">
        <v>1.41</v>
      </c>
      <c r="F146" s="12">
        <v>41572</v>
      </c>
      <c r="G146" s="19">
        <v>1.41</v>
      </c>
      <c r="H146" s="18">
        <f t="shared" si="11"/>
        <v>-0.265625</v>
      </c>
      <c r="I146" s="76">
        <f t="shared" si="12"/>
        <v>-1</v>
      </c>
    </row>
    <row r="147" spans="2:9" x14ac:dyDescent="0.25">
      <c r="B147" s="10">
        <v>41576</v>
      </c>
      <c r="C147" s="13" t="s">
        <v>546</v>
      </c>
      <c r="D147" s="16">
        <v>0.78</v>
      </c>
      <c r="E147" s="16">
        <v>0.23</v>
      </c>
      <c r="F147" s="12">
        <v>41578</v>
      </c>
      <c r="G147" s="19">
        <v>0.72</v>
      </c>
      <c r="H147" s="18">
        <f t="shared" si="11"/>
        <v>-7.6923076923076983E-2</v>
      </c>
      <c r="I147" s="76">
        <f t="shared" si="12"/>
        <v>-0.10909090909090918</v>
      </c>
    </row>
    <row r="148" spans="2:9" x14ac:dyDescent="0.25">
      <c r="B148" s="10">
        <v>41578</v>
      </c>
      <c r="C148" s="13" t="s">
        <v>550</v>
      </c>
      <c r="D148" s="16">
        <v>1.67</v>
      </c>
      <c r="E148" s="16">
        <v>1.29</v>
      </c>
      <c r="F148" s="12">
        <v>41578</v>
      </c>
      <c r="G148" s="19">
        <v>1.49</v>
      </c>
      <c r="H148" s="18">
        <f t="shared" si="11"/>
        <v>-0.10778443113772451</v>
      </c>
      <c r="I148" s="76">
        <f t="shared" si="12"/>
        <v>-0.47368421052631576</v>
      </c>
    </row>
    <row r="149" spans="2:9" x14ac:dyDescent="0.25">
      <c r="B149" s="10">
        <v>41582</v>
      </c>
      <c r="C149" s="13" t="s">
        <v>560</v>
      </c>
      <c r="D149" s="16">
        <v>2.08</v>
      </c>
      <c r="E149" s="16">
        <v>1.62</v>
      </c>
      <c r="F149" s="12">
        <v>41583</v>
      </c>
      <c r="G149" s="19">
        <v>1.69</v>
      </c>
      <c r="H149" s="18">
        <f t="shared" si="11"/>
        <v>-0.1875</v>
      </c>
      <c r="I149" s="76">
        <f t="shared" si="12"/>
        <v>-0.84782608695652206</v>
      </c>
    </row>
    <row r="150" spans="2:9" x14ac:dyDescent="0.25">
      <c r="B150" s="10">
        <v>41583</v>
      </c>
      <c r="C150" s="13" t="s">
        <v>562</v>
      </c>
      <c r="D150" s="16">
        <v>1.98</v>
      </c>
      <c r="E150" s="16">
        <v>1.48</v>
      </c>
      <c r="F150" s="12">
        <v>41583</v>
      </c>
      <c r="G150" s="19">
        <v>1.73</v>
      </c>
      <c r="H150" s="18">
        <f t="shared" si="11"/>
        <v>-0.1262626262626263</v>
      </c>
      <c r="I150" s="76">
        <f t="shared" si="12"/>
        <v>-0.5</v>
      </c>
    </row>
    <row r="151" spans="2:9" x14ac:dyDescent="0.25">
      <c r="B151" s="10">
        <v>41584</v>
      </c>
      <c r="C151" s="13" t="s">
        <v>560</v>
      </c>
      <c r="D151" s="16">
        <v>2.0699999999999998</v>
      </c>
      <c r="E151" s="16">
        <v>1.63</v>
      </c>
      <c r="F151" s="12">
        <v>41584</v>
      </c>
      <c r="G151" s="19">
        <v>1.93</v>
      </c>
      <c r="H151" s="18">
        <f t="shared" si="11"/>
        <v>-6.7632850241545861E-2</v>
      </c>
      <c r="I151" s="76">
        <f t="shared" si="12"/>
        <v>-0.31818181818181801</v>
      </c>
    </row>
    <row r="152" spans="2:9" x14ac:dyDescent="0.25">
      <c r="B152" s="10">
        <v>41585</v>
      </c>
      <c r="C152" s="13" t="s">
        <v>566</v>
      </c>
      <c r="D152" s="16">
        <v>2.21</v>
      </c>
      <c r="E152" s="16">
        <v>1.51</v>
      </c>
      <c r="F152" s="12">
        <v>41585</v>
      </c>
      <c r="G152" s="19">
        <v>2.0699999999999998</v>
      </c>
      <c r="H152" s="18">
        <f t="shared" si="11"/>
        <v>-6.3348416289592868E-2</v>
      </c>
      <c r="I152" s="76">
        <f t="shared" si="12"/>
        <v>-0.20000000000000018</v>
      </c>
    </row>
    <row r="153" spans="2:9" x14ac:dyDescent="0.25">
      <c r="B153" s="10">
        <v>41586</v>
      </c>
      <c r="C153" s="13" t="s">
        <v>569</v>
      </c>
      <c r="D153" s="16">
        <v>2.0499999999999998</v>
      </c>
      <c r="E153" s="16">
        <v>1.35</v>
      </c>
      <c r="F153" s="12">
        <v>41586</v>
      </c>
      <c r="G153" s="19">
        <v>1.37</v>
      </c>
      <c r="H153" s="18">
        <f t="shared" si="11"/>
        <v>-0.33170731707317058</v>
      </c>
      <c r="I153" s="76">
        <f t="shared" si="12"/>
        <v>-0.97142857142857142</v>
      </c>
    </row>
    <row r="154" spans="2:9" x14ac:dyDescent="0.25">
      <c r="B154" s="10">
        <v>41589</v>
      </c>
      <c r="C154" s="13" t="s">
        <v>572</v>
      </c>
      <c r="D154" s="16">
        <v>1.74</v>
      </c>
      <c r="E154" s="16">
        <v>1.18</v>
      </c>
      <c r="F154" s="12">
        <v>41590</v>
      </c>
      <c r="G154" s="19">
        <v>1.9</v>
      </c>
      <c r="H154" s="18">
        <f t="shared" si="11"/>
        <v>9.1954022988505635E-2</v>
      </c>
      <c r="I154" s="76">
        <f t="shared" si="12"/>
        <v>0.28571428571428553</v>
      </c>
    </row>
    <row r="155" spans="2:9" x14ac:dyDescent="0.25">
      <c r="B155" s="10">
        <v>41590</v>
      </c>
      <c r="C155" s="13" t="s">
        <v>576</v>
      </c>
      <c r="D155" s="16">
        <v>1.94</v>
      </c>
      <c r="E155" s="16">
        <v>1.43</v>
      </c>
      <c r="F155" s="12">
        <v>41591</v>
      </c>
      <c r="G155" s="19">
        <v>2.23</v>
      </c>
      <c r="H155" s="18">
        <f t="shared" si="11"/>
        <v>0.14948453608247414</v>
      </c>
      <c r="I155" s="76">
        <f t="shared" si="12"/>
        <v>0.56862745098039225</v>
      </c>
    </row>
    <row r="156" spans="2:9" x14ac:dyDescent="0.25">
      <c r="B156" s="10">
        <v>41596</v>
      </c>
      <c r="C156" s="13" t="s">
        <v>586</v>
      </c>
      <c r="D156" s="16">
        <v>1.84</v>
      </c>
      <c r="E156" s="16">
        <v>1.1200000000000001</v>
      </c>
      <c r="F156" s="12">
        <v>41596</v>
      </c>
      <c r="G156" s="19">
        <v>2.5099999999999998</v>
      </c>
      <c r="H156" s="18">
        <f t="shared" si="11"/>
        <v>0.36413043478260843</v>
      </c>
      <c r="I156" s="76">
        <f t="shared" si="12"/>
        <v>0.93055555555555514</v>
      </c>
    </row>
    <row r="157" spans="2:9" x14ac:dyDescent="0.25">
      <c r="B157" s="10">
        <v>41597</v>
      </c>
      <c r="C157" s="13" t="s">
        <v>590</v>
      </c>
      <c r="D157" s="16">
        <v>2.0099999999999998</v>
      </c>
      <c r="E157" s="16">
        <v>1.43</v>
      </c>
      <c r="F157" s="12">
        <v>41598</v>
      </c>
      <c r="G157" s="19">
        <v>2.23</v>
      </c>
      <c r="H157" s="18">
        <f t="shared" si="11"/>
        <v>0.10945273631840813</v>
      </c>
      <c r="I157" s="76">
        <f t="shared" si="12"/>
        <v>0.37931034482758663</v>
      </c>
    </row>
    <row r="158" spans="2:9" x14ac:dyDescent="0.25">
      <c r="B158" s="10">
        <v>41599</v>
      </c>
      <c r="C158" s="13" t="s">
        <v>590</v>
      </c>
      <c r="D158" s="16">
        <v>2.4300000000000002</v>
      </c>
      <c r="E158" s="16">
        <v>1.73</v>
      </c>
      <c r="F158" s="12">
        <v>41599</v>
      </c>
      <c r="G158" s="19">
        <v>2.1800000000000002</v>
      </c>
      <c r="H158" s="18">
        <f t="shared" ref="H158:H159" si="13">(G158/D158-1)</f>
        <v>-0.10288065843621397</v>
      </c>
      <c r="I158" s="76">
        <f t="shared" ref="I158:I159" si="14">(G158-D158)/(D158-E158)</f>
        <v>-0.35714285714285704</v>
      </c>
    </row>
    <row r="159" spans="2:9" x14ac:dyDescent="0.25">
      <c r="B159" s="10">
        <v>41600</v>
      </c>
      <c r="C159" s="13" t="s">
        <v>595</v>
      </c>
      <c r="D159" s="16">
        <v>2.06</v>
      </c>
      <c r="E159" s="16">
        <v>1.34</v>
      </c>
      <c r="F159" s="12">
        <v>41603</v>
      </c>
      <c r="G159" s="19">
        <v>2.77</v>
      </c>
      <c r="H159" s="18">
        <f t="shared" si="13"/>
        <v>0.34466019417475735</v>
      </c>
      <c r="I159" s="76">
        <f t="shared" si="14"/>
        <v>0.98611111111111105</v>
      </c>
    </row>
    <row r="160" spans="2:9" x14ac:dyDescent="0.25">
      <c r="B160" s="10">
        <v>41603</v>
      </c>
      <c r="C160" s="13" t="s">
        <v>603</v>
      </c>
      <c r="D160" s="16">
        <v>1.96</v>
      </c>
      <c r="E160" s="16">
        <v>1.35</v>
      </c>
      <c r="F160" s="12">
        <v>41604</v>
      </c>
      <c r="G160" s="19">
        <v>1.95</v>
      </c>
      <c r="H160" s="18">
        <f t="shared" ref="H160:H163" si="15">(G160/D160-1)</f>
        <v>-5.1020408163264808E-3</v>
      </c>
      <c r="I160" s="76">
        <f t="shared" ref="I160:I163" si="16">(G160-D160)/(D160-E160)</f>
        <v>-1.6393442622950838E-2</v>
      </c>
    </row>
    <row r="161" spans="2:9" x14ac:dyDescent="0.25">
      <c r="B161" s="10">
        <v>41605</v>
      </c>
      <c r="C161" s="13" t="s">
        <v>608</v>
      </c>
      <c r="D161" s="16">
        <v>2.14</v>
      </c>
      <c r="E161" s="16">
        <v>1.71</v>
      </c>
      <c r="F161" s="12">
        <v>41605</v>
      </c>
      <c r="G161" s="19">
        <v>2.59</v>
      </c>
      <c r="H161" s="18">
        <f t="shared" si="15"/>
        <v>0.21028037383177556</v>
      </c>
      <c r="I161" s="76">
        <f t="shared" si="16"/>
        <v>1.0465116279069757</v>
      </c>
    </row>
    <row r="162" spans="2:9" x14ac:dyDescent="0.25">
      <c r="B162" s="10">
        <v>41610</v>
      </c>
      <c r="C162" s="13" t="s">
        <v>616</v>
      </c>
      <c r="D162" s="16">
        <v>1.67</v>
      </c>
      <c r="E162" s="16">
        <v>1.1100000000000001</v>
      </c>
      <c r="F162" s="12">
        <v>41611</v>
      </c>
      <c r="G162" s="19">
        <v>2.72</v>
      </c>
      <c r="H162" s="18">
        <f t="shared" si="15"/>
        <v>0.62874251497006006</v>
      </c>
      <c r="I162" s="76">
        <f t="shared" si="16"/>
        <v>1.8750000000000011</v>
      </c>
    </row>
    <row r="163" spans="2:9" x14ac:dyDescent="0.25">
      <c r="B163" s="10">
        <v>41612</v>
      </c>
      <c r="C163" s="13" t="s">
        <v>620</v>
      </c>
      <c r="D163" s="16">
        <v>2.15</v>
      </c>
      <c r="E163" s="16">
        <v>1.4</v>
      </c>
      <c r="F163" s="12">
        <v>41612</v>
      </c>
      <c r="G163" s="19">
        <v>1.66</v>
      </c>
      <c r="H163" s="18">
        <f t="shared" si="15"/>
        <v>-0.22790697674418603</v>
      </c>
      <c r="I163" s="76">
        <f t="shared" si="16"/>
        <v>-0.65333333333333332</v>
      </c>
    </row>
    <row r="164" spans="2:9" x14ac:dyDescent="0.25">
      <c r="B164" s="10">
        <v>41612</v>
      </c>
      <c r="C164" s="13" t="s">
        <v>627</v>
      </c>
      <c r="D164" s="16">
        <v>1.81</v>
      </c>
      <c r="E164" s="16">
        <v>1.37</v>
      </c>
      <c r="F164" s="12">
        <v>41612</v>
      </c>
      <c r="G164" s="19">
        <v>1.77</v>
      </c>
      <c r="H164" s="18">
        <f t="shared" ref="H164:H176" si="17">(G164/D164-1)</f>
        <v>-2.2099447513812209E-2</v>
      </c>
      <c r="I164" s="76">
        <f t="shared" ref="I164:I176" si="18">(G164-D164)/(D164-E164)</f>
        <v>-9.0909090909090995E-2</v>
      </c>
    </row>
    <row r="165" spans="2:9" x14ac:dyDescent="0.25">
      <c r="B165" s="10">
        <v>41612</v>
      </c>
      <c r="C165" s="13" t="s">
        <v>625</v>
      </c>
      <c r="D165" s="16">
        <v>4</v>
      </c>
      <c r="E165" s="16">
        <v>2.37</v>
      </c>
      <c r="F165" s="12">
        <v>41612</v>
      </c>
      <c r="G165" s="19">
        <v>2.2200000000000002</v>
      </c>
      <c r="H165" s="18">
        <f t="shared" si="17"/>
        <v>-0.44499999999999995</v>
      </c>
      <c r="I165" s="76">
        <f t="shared" si="18"/>
        <v>-1.0920245398773005</v>
      </c>
    </row>
    <row r="166" spans="2:9" x14ac:dyDescent="0.25">
      <c r="B166" s="10">
        <v>41613</v>
      </c>
      <c r="C166" s="13" t="s">
        <v>631</v>
      </c>
      <c r="D166" s="16">
        <v>1.76</v>
      </c>
      <c r="E166" s="16">
        <v>1.05</v>
      </c>
      <c r="F166" s="12">
        <v>41614</v>
      </c>
      <c r="G166" s="19">
        <v>2.13</v>
      </c>
      <c r="H166" s="18">
        <f t="shared" si="17"/>
        <v>0.21022727272727271</v>
      </c>
      <c r="I166" s="76">
        <f t="shared" si="18"/>
        <v>0.52112676056338014</v>
      </c>
    </row>
    <row r="167" spans="2:9" x14ac:dyDescent="0.25">
      <c r="B167" s="10">
        <v>41614</v>
      </c>
      <c r="C167" s="13" t="s">
        <v>633</v>
      </c>
      <c r="D167" s="16">
        <v>1.86</v>
      </c>
      <c r="E167" s="16">
        <v>1.02</v>
      </c>
      <c r="F167" s="12">
        <v>41617</v>
      </c>
      <c r="G167" s="19">
        <v>1.9</v>
      </c>
      <c r="H167" s="18">
        <f t="shared" si="17"/>
        <v>2.1505376344086002E-2</v>
      </c>
      <c r="I167" s="76">
        <f t="shared" si="18"/>
        <v>4.7619047619047394E-2</v>
      </c>
    </row>
    <row r="168" spans="2:9" x14ac:dyDescent="0.25">
      <c r="B168" s="10">
        <v>41617</v>
      </c>
      <c r="C168" s="13" t="s">
        <v>636</v>
      </c>
      <c r="D168" s="16">
        <v>1.94</v>
      </c>
      <c r="E168" s="16">
        <v>1.33</v>
      </c>
      <c r="F168" s="12">
        <v>41618</v>
      </c>
      <c r="G168" s="19">
        <v>2.09</v>
      </c>
      <c r="H168" s="18">
        <f t="shared" si="17"/>
        <v>7.7319587628865927E-2</v>
      </c>
      <c r="I168" s="76">
        <f t="shared" si="18"/>
        <v>0.24590163934426221</v>
      </c>
    </row>
    <row r="169" spans="2:9" x14ac:dyDescent="0.25">
      <c r="B169" s="10">
        <v>41613</v>
      </c>
      <c r="C169" s="13" t="s">
        <v>628</v>
      </c>
      <c r="D169" s="16">
        <v>4.32</v>
      </c>
      <c r="E169" s="16">
        <v>2.71</v>
      </c>
      <c r="F169" s="12">
        <v>41618</v>
      </c>
      <c r="G169" s="19">
        <v>5.23</v>
      </c>
      <c r="H169" s="18">
        <f t="shared" si="17"/>
        <v>0.21064814814814814</v>
      </c>
      <c r="I169" s="76">
        <f t="shared" si="18"/>
        <v>0.56521739130434778</v>
      </c>
    </row>
    <row r="170" spans="2:9" x14ac:dyDescent="0.25">
      <c r="B170" s="10">
        <v>41618</v>
      </c>
      <c r="C170" s="13" t="s">
        <v>639</v>
      </c>
      <c r="D170" s="16">
        <v>1.46</v>
      </c>
      <c r="E170" s="16">
        <v>1.02</v>
      </c>
      <c r="F170" s="12">
        <v>41619</v>
      </c>
      <c r="G170" s="19">
        <v>2.38</v>
      </c>
      <c r="H170" s="18">
        <f t="shared" si="17"/>
        <v>0.63013698630136994</v>
      </c>
      <c r="I170" s="76">
        <f t="shared" si="18"/>
        <v>2.0909090909090908</v>
      </c>
    </row>
    <row r="171" spans="2:9" x14ac:dyDescent="0.25">
      <c r="B171" s="10">
        <v>41619</v>
      </c>
      <c r="C171" s="13" t="s">
        <v>645</v>
      </c>
      <c r="D171" s="16">
        <v>1.85</v>
      </c>
      <c r="E171" s="16">
        <v>1.1499999999999999</v>
      </c>
      <c r="F171" s="12">
        <v>41619</v>
      </c>
      <c r="G171" s="19">
        <v>1.53</v>
      </c>
      <c r="H171" s="18">
        <f t="shared" si="17"/>
        <v>-0.17297297297297298</v>
      </c>
      <c r="I171" s="76">
        <f t="shared" si="18"/>
        <v>-0.45714285714285713</v>
      </c>
    </row>
    <row r="172" spans="2:9" x14ac:dyDescent="0.25">
      <c r="B172" s="10">
        <v>41620</v>
      </c>
      <c r="C172" s="13" t="s">
        <v>650</v>
      </c>
      <c r="D172" s="16">
        <v>1.95</v>
      </c>
      <c r="E172" s="16">
        <v>1.62</v>
      </c>
      <c r="F172" s="12">
        <v>41620</v>
      </c>
      <c r="G172" s="19">
        <v>2.2999999999999998</v>
      </c>
      <c r="H172" s="18">
        <f t="shared" si="17"/>
        <v>0.17948717948717952</v>
      </c>
      <c r="I172" s="76">
        <f t="shared" si="18"/>
        <v>1.0606060606060608</v>
      </c>
    </row>
    <row r="173" spans="2:9" x14ac:dyDescent="0.25">
      <c r="B173" s="10">
        <v>41621</v>
      </c>
      <c r="C173" s="13" t="s">
        <v>652</v>
      </c>
      <c r="D173" s="16">
        <v>1.87</v>
      </c>
      <c r="E173" s="16">
        <v>1.07</v>
      </c>
      <c r="F173" s="12">
        <v>41624</v>
      </c>
      <c r="G173" s="19">
        <v>2.72</v>
      </c>
      <c r="H173" s="18">
        <f t="shared" si="17"/>
        <v>0.45454545454545459</v>
      </c>
      <c r="I173" s="76">
        <f t="shared" si="18"/>
        <v>1.0625</v>
      </c>
    </row>
    <row r="174" spans="2:9" x14ac:dyDescent="0.25">
      <c r="B174" s="10">
        <v>41624</v>
      </c>
      <c r="C174" s="13" t="s">
        <v>656</v>
      </c>
      <c r="D174" s="16">
        <v>2.1800000000000002</v>
      </c>
      <c r="E174" s="16">
        <v>1.4</v>
      </c>
      <c r="F174" s="12">
        <v>41625</v>
      </c>
      <c r="G174" s="19">
        <v>1.4</v>
      </c>
      <c r="H174" s="18">
        <f t="shared" si="17"/>
        <v>-0.35779816513761475</v>
      </c>
      <c r="I174" s="76">
        <f t="shared" si="18"/>
        <v>-1</v>
      </c>
    </row>
    <row r="175" spans="2:9" x14ac:dyDescent="0.25">
      <c r="B175" s="10">
        <v>41626</v>
      </c>
      <c r="C175" s="13" t="s">
        <v>658</v>
      </c>
      <c r="D175" s="16">
        <v>1.0900000000000001</v>
      </c>
      <c r="E175" s="16">
        <v>0.22</v>
      </c>
      <c r="F175" s="12">
        <v>41626</v>
      </c>
      <c r="G175" s="19">
        <v>1.68</v>
      </c>
      <c r="H175" s="18">
        <f t="shared" si="17"/>
        <v>0.54128440366972463</v>
      </c>
      <c r="I175" s="76">
        <f t="shared" si="18"/>
        <v>0.67816091954022961</v>
      </c>
    </row>
    <row r="176" spans="2:9" x14ac:dyDescent="0.25">
      <c r="B176" s="10">
        <v>41621</v>
      </c>
      <c r="C176" s="13" t="s">
        <v>628</v>
      </c>
      <c r="D176" s="16">
        <v>3.39</v>
      </c>
      <c r="E176" s="16">
        <v>1.95</v>
      </c>
      <c r="F176" s="12">
        <v>41627</v>
      </c>
      <c r="G176" s="19">
        <v>5.85</v>
      </c>
      <c r="H176" s="18">
        <f t="shared" si="17"/>
        <v>0.72566371681415909</v>
      </c>
      <c r="I176" s="76">
        <f t="shared" si="18"/>
        <v>1.7083333333333328</v>
      </c>
    </row>
    <row r="177" spans="2:11" x14ac:dyDescent="0.25">
      <c r="B177" s="10">
        <v>41627</v>
      </c>
      <c r="C177" s="13" t="s">
        <v>660</v>
      </c>
      <c r="D177" s="16">
        <v>1.38</v>
      </c>
      <c r="E177" s="16">
        <v>0.72</v>
      </c>
      <c r="F177" s="12">
        <v>41627</v>
      </c>
      <c r="G177" s="19">
        <v>1.58</v>
      </c>
      <c r="H177" s="18">
        <f t="shared" ref="H177" si="19">(G177/D177-1)</f>
        <v>0.14492753623188426</v>
      </c>
      <c r="I177" s="76">
        <f t="shared" ref="I177" si="20">(G177-D177)/(D177-E177)</f>
        <v>0.30303030303030332</v>
      </c>
    </row>
    <row r="178" spans="2:11" x14ac:dyDescent="0.25">
      <c r="B178" s="10"/>
      <c r="C178" s="13"/>
      <c r="D178" s="19"/>
      <c r="E178" s="19"/>
      <c r="F178" s="12"/>
      <c r="G178" s="21" t="s">
        <v>1</v>
      </c>
      <c r="H178" s="18"/>
      <c r="I178" s="75"/>
    </row>
    <row r="179" spans="2:11" x14ac:dyDescent="0.25">
      <c r="B179" s="10"/>
      <c r="C179" s="22" t="s">
        <v>44</v>
      </c>
      <c r="D179" s="13"/>
      <c r="E179" s="13"/>
      <c r="F179" s="23" t="s">
        <v>1</v>
      </c>
      <c r="G179" s="71" t="s">
        <v>12</v>
      </c>
      <c r="H179" s="72" t="s">
        <v>10</v>
      </c>
      <c r="I179" s="80">
        <f>SUM(I11:I178)</f>
        <v>43.483320374292035</v>
      </c>
    </row>
    <row r="180" spans="2:11" s="66" customFormat="1" x14ac:dyDescent="0.25">
      <c r="B180" s="10"/>
      <c r="C180" s="22"/>
      <c r="D180" s="13"/>
      <c r="E180" s="13"/>
      <c r="F180" s="23"/>
      <c r="G180" s="71"/>
      <c r="H180" s="72"/>
      <c r="I180" s="69"/>
    </row>
    <row r="181" spans="2:11" ht="15.75" thickBot="1" x14ac:dyDescent="0.3">
      <c r="B181" s="27"/>
      <c r="C181" s="29" t="s">
        <v>1</v>
      </c>
      <c r="D181" s="29"/>
      <c r="E181" s="29"/>
      <c r="F181" s="45"/>
      <c r="G181" s="29"/>
      <c r="H181" s="73" t="s">
        <v>1</v>
      </c>
      <c r="I181" s="33"/>
    </row>
    <row r="182" spans="2:11" x14ac:dyDescent="0.25">
      <c r="B182" s="5"/>
      <c r="C182" s="59"/>
      <c r="D182" s="6"/>
      <c r="E182" s="6"/>
      <c r="F182" s="7"/>
      <c r="G182" s="8"/>
      <c r="H182" s="8"/>
      <c r="I182" s="9"/>
    </row>
    <row r="183" spans="2:11" x14ac:dyDescent="0.25">
      <c r="B183" s="10"/>
      <c r="C183" s="70" t="s">
        <v>21</v>
      </c>
      <c r="D183" s="13"/>
      <c r="E183" s="13"/>
      <c r="F183" s="23"/>
      <c r="G183" s="11"/>
      <c r="H183" s="24"/>
      <c r="I183" s="14"/>
    </row>
    <row r="184" spans="2:11" x14ac:dyDescent="0.25">
      <c r="B184" s="61" t="s">
        <v>2</v>
      </c>
      <c r="C184" s="62" t="s">
        <v>3</v>
      </c>
      <c r="D184" s="62" t="s">
        <v>2</v>
      </c>
      <c r="E184" s="62" t="s">
        <v>18</v>
      </c>
      <c r="F184" s="63" t="s">
        <v>4</v>
      </c>
      <c r="G184" s="62" t="s">
        <v>4</v>
      </c>
      <c r="H184" s="62" t="s">
        <v>5</v>
      </c>
      <c r="I184" s="64" t="s">
        <v>5</v>
      </c>
    </row>
    <row r="185" spans="2:11" x14ac:dyDescent="0.25">
      <c r="B185" s="61" t="s">
        <v>6</v>
      </c>
      <c r="C185" s="65"/>
      <c r="D185" s="62" t="s">
        <v>7</v>
      </c>
      <c r="E185" s="62" t="s">
        <v>19</v>
      </c>
      <c r="F185" s="63" t="s">
        <v>6</v>
      </c>
      <c r="G185" s="62" t="s">
        <v>8</v>
      </c>
      <c r="H185" s="62" t="s">
        <v>11</v>
      </c>
      <c r="I185" s="64" t="s">
        <v>20</v>
      </c>
    </row>
    <row r="186" spans="2:11" x14ac:dyDescent="0.25">
      <c r="B186" s="61"/>
      <c r="C186" s="62" t="s">
        <v>28</v>
      </c>
      <c r="D186" s="62"/>
      <c r="E186" s="62"/>
      <c r="F186" s="63"/>
      <c r="G186" s="62"/>
      <c r="H186" s="62"/>
      <c r="I186" s="64"/>
    </row>
    <row r="187" spans="2:11" x14ac:dyDescent="0.25">
      <c r="B187" s="61"/>
      <c r="C187" s="62"/>
      <c r="D187" s="62"/>
      <c r="E187" s="62"/>
      <c r="F187" s="63"/>
      <c r="G187" s="62"/>
      <c r="H187" s="62"/>
      <c r="I187" s="64"/>
    </row>
    <row r="188" spans="2:11" x14ac:dyDescent="0.25">
      <c r="B188" s="10">
        <v>41291</v>
      </c>
      <c r="C188" s="13" t="s">
        <v>92</v>
      </c>
      <c r="D188" s="16">
        <v>0.45</v>
      </c>
      <c r="E188" s="16">
        <v>0.28999999999999998</v>
      </c>
      <c r="F188" s="12">
        <v>41295</v>
      </c>
      <c r="G188" s="25">
        <v>0.48</v>
      </c>
      <c r="H188" s="18">
        <f t="shared" ref="H188:H193" si="21">(G188/D188-1)</f>
        <v>6.6666666666666652E-2</v>
      </c>
      <c r="I188" s="76">
        <f t="shared" ref="I188:I193" si="22">(G188-D188)/(D188-E188)</f>
        <v>0.18749999999999978</v>
      </c>
    </row>
    <row r="189" spans="2:11" x14ac:dyDescent="0.25">
      <c r="B189" s="10">
        <v>41298</v>
      </c>
      <c r="C189" s="13" t="s">
        <v>101</v>
      </c>
      <c r="D189" s="16">
        <v>0.63</v>
      </c>
      <c r="E189" s="16">
        <v>0.42</v>
      </c>
      <c r="F189" s="12">
        <v>41298</v>
      </c>
      <c r="G189" s="25">
        <v>0.65</v>
      </c>
      <c r="H189" s="18">
        <f t="shared" si="21"/>
        <v>3.1746031746031855E-2</v>
      </c>
      <c r="I189" s="76">
        <f t="shared" si="22"/>
        <v>9.5238095238095316E-2</v>
      </c>
    </row>
    <row r="190" spans="2:11" x14ac:dyDescent="0.25">
      <c r="B190" s="10">
        <v>41326</v>
      </c>
      <c r="C190" s="13" t="s">
        <v>61</v>
      </c>
      <c r="D190" s="16">
        <v>0.7</v>
      </c>
      <c r="E190" s="16">
        <v>0.5</v>
      </c>
      <c r="F190" s="12">
        <v>41330</v>
      </c>
      <c r="G190" s="25">
        <v>0.56999999999999995</v>
      </c>
      <c r="H190" s="18">
        <f t="shared" si="21"/>
        <v>-0.18571428571428572</v>
      </c>
      <c r="I190" s="76">
        <f t="shared" si="22"/>
        <v>-0.65000000000000013</v>
      </c>
      <c r="K190" s="58" t="s">
        <v>1</v>
      </c>
    </row>
    <row r="191" spans="2:11" x14ac:dyDescent="0.25">
      <c r="B191" s="10">
        <v>41332</v>
      </c>
      <c r="C191" s="13" t="s">
        <v>151</v>
      </c>
      <c r="D191" s="16">
        <v>5.0999999999999996</v>
      </c>
      <c r="E191" s="16">
        <v>3.51</v>
      </c>
      <c r="F191" s="12">
        <v>41333</v>
      </c>
      <c r="G191" s="25">
        <v>3.51</v>
      </c>
      <c r="H191" s="18">
        <f t="shared" si="21"/>
        <v>-0.31176470588235294</v>
      </c>
      <c r="I191" s="76">
        <f t="shared" si="22"/>
        <v>-1</v>
      </c>
    </row>
    <row r="192" spans="2:11" x14ac:dyDescent="0.25">
      <c r="B192" s="10">
        <v>41355</v>
      </c>
      <c r="C192" s="13" t="s">
        <v>187</v>
      </c>
      <c r="D192" s="16">
        <v>2.2599999999999998</v>
      </c>
      <c r="E192" s="16">
        <v>1.1200000000000001</v>
      </c>
      <c r="F192" s="12">
        <v>41360</v>
      </c>
      <c r="G192" s="25">
        <v>1.75</v>
      </c>
      <c r="H192" s="18">
        <f t="shared" si="21"/>
        <v>-0.2256637168141592</v>
      </c>
      <c r="I192" s="76">
        <f t="shared" si="22"/>
        <v>-0.44736842105263153</v>
      </c>
    </row>
    <row r="193" spans="2:11" x14ac:dyDescent="0.25">
      <c r="B193" s="10">
        <v>41347</v>
      </c>
      <c r="C193" s="13" t="s">
        <v>174</v>
      </c>
      <c r="D193" s="16">
        <v>1.38</v>
      </c>
      <c r="E193" s="16">
        <v>0.87</v>
      </c>
      <c r="F193" s="12">
        <v>41361</v>
      </c>
      <c r="G193" s="25">
        <v>1.61</v>
      </c>
      <c r="H193" s="18">
        <f t="shared" si="21"/>
        <v>0.16666666666666674</v>
      </c>
      <c r="I193" s="76">
        <f t="shared" si="22"/>
        <v>0.45098039215686325</v>
      </c>
    </row>
    <row r="194" spans="2:11" x14ac:dyDescent="0.25">
      <c r="B194" s="10">
        <v>41374</v>
      </c>
      <c r="C194" s="13" t="s">
        <v>212</v>
      </c>
      <c r="D194" s="16">
        <v>1.28</v>
      </c>
      <c r="E194" s="16">
        <v>0.84</v>
      </c>
      <c r="F194" s="12">
        <v>41379</v>
      </c>
      <c r="G194" s="25">
        <v>1.48</v>
      </c>
      <c r="H194" s="18">
        <f t="shared" ref="H194:H221" si="23">(G194/D194-1)</f>
        <v>0.15625</v>
      </c>
      <c r="I194" s="76">
        <f t="shared" ref="I194:I199" si="24">(G194-D194)/(D194-E194)</f>
        <v>0.45454545454545436</v>
      </c>
    </row>
    <row r="195" spans="2:11" x14ac:dyDescent="0.25">
      <c r="B195" s="10">
        <v>41381</v>
      </c>
      <c r="C195" s="13" t="s">
        <v>226</v>
      </c>
      <c r="D195" s="16">
        <v>0.5</v>
      </c>
      <c r="E195" s="16">
        <v>0.36</v>
      </c>
      <c r="F195" s="12">
        <v>41386</v>
      </c>
      <c r="G195" s="25">
        <v>0.54</v>
      </c>
      <c r="H195" s="18">
        <f t="shared" si="23"/>
        <v>8.0000000000000071E-2</v>
      </c>
      <c r="I195" s="76">
        <f t="shared" si="24"/>
        <v>0.28571428571428592</v>
      </c>
    </row>
    <row r="196" spans="2:11" x14ac:dyDescent="0.25">
      <c r="B196" s="10">
        <v>41409</v>
      </c>
      <c r="C196" s="13" t="s">
        <v>258</v>
      </c>
      <c r="D196" s="16">
        <v>1.28</v>
      </c>
      <c r="E196" s="16">
        <v>1.02</v>
      </c>
      <c r="F196" s="12">
        <v>41416</v>
      </c>
      <c r="G196" s="25">
        <v>1.19</v>
      </c>
      <c r="H196" s="18">
        <f t="shared" si="23"/>
        <v>-7.0312500000000111E-2</v>
      </c>
      <c r="I196" s="76">
        <f t="shared" si="24"/>
        <v>-0.34615384615384642</v>
      </c>
    </row>
    <row r="197" spans="2:11" s="66" customFormat="1" x14ac:dyDescent="0.25">
      <c r="B197" s="10">
        <v>41417</v>
      </c>
      <c r="C197" s="13" t="s">
        <v>276</v>
      </c>
      <c r="D197" s="16">
        <v>0.7</v>
      </c>
      <c r="E197" s="16">
        <v>0.42</v>
      </c>
      <c r="F197" s="12">
        <v>41417</v>
      </c>
      <c r="G197" s="19">
        <v>0.38</v>
      </c>
      <c r="H197" s="18">
        <f t="shared" si="23"/>
        <v>-0.45714285714285707</v>
      </c>
      <c r="I197" s="76">
        <f t="shared" si="24"/>
        <v>-1.1428571428571428</v>
      </c>
    </row>
    <row r="198" spans="2:11" x14ac:dyDescent="0.25">
      <c r="B198" s="10">
        <v>41423</v>
      </c>
      <c r="C198" s="13" t="s">
        <v>284</v>
      </c>
      <c r="D198" s="16">
        <v>0.69</v>
      </c>
      <c r="E198" s="16">
        <v>0.43</v>
      </c>
      <c r="F198" s="12">
        <v>41428</v>
      </c>
      <c r="G198" s="25">
        <v>0.5</v>
      </c>
      <c r="H198" s="18">
        <f t="shared" si="23"/>
        <v>-0.2753623188405796</v>
      </c>
      <c r="I198" s="76">
        <f t="shared" si="24"/>
        <v>-0.73076923076923073</v>
      </c>
    </row>
    <row r="199" spans="2:11" s="66" customFormat="1" x14ac:dyDescent="0.25">
      <c r="B199" s="10">
        <v>41438</v>
      </c>
      <c r="C199" s="13" t="s">
        <v>320</v>
      </c>
      <c r="D199" s="16">
        <v>0.46</v>
      </c>
      <c r="E199" s="16">
        <v>0.28000000000000003</v>
      </c>
      <c r="F199" s="12">
        <v>41442</v>
      </c>
      <c r="G199" s="19">
        <v>0.61</v>
      </c>
      <c r="H199" s="18">
        <f t="shared" si="23"/>
        <v>0.32608695652173902</v>
      </c>
      <c r="I199" s="76">
        <f t="shared" si="24"/>
        <v>0.83333333333333315</v>
      </c>
    </row>
    <row r="200" spans="2:11" x14ac:dyDescent="0.25">
      <c r="B200" s="10">
        <v>41450</v>
      </c>
      <c r="C200" s="13" t="s">
        <v>343</v>
      </c>
      <c r="D200" s="16">
        <v>0.4</v>
      </c>
      <c r="E200" s="16">
        <v>0.31</v>
      </c>
      <c r="F200" s="12">
        <v>41450</v>
      </c>
      <c r="G200" s="25">
        <v>0.43</v>
      </c>
      <c r="H200" s="18">
        <f t="shared" si="23"/>
        <v>7.4999999999999956E-2</v>
      </c>
      <c r="I200" s="76">
        <f>(G200-D200)/(D200-E200)/2</f>
        <v>0.16666666666666646</v>
      </c>
    </row>
    <row r="201" spans="2:11" x14ac:dyDescent="0.25">
      <c r="B201" s="10">
        <v>41452</v>
      </c>
      <c r="C201" s="13" t="s">
        <v>351</v>
      </c>
      <c r="D201" s="16">
        <v>1.41</v>
      </c>
      <c r="E201" s="16">
        <v>0.62</v>
      </c>
      <c r="F201" s="12">
        <v>41457</v>
      </c>
      <c r="G201" s="25">
        <v>1.33</v>
      </c>
      <c r="H201" s="18">
        <f t="shared" si="23"/>
        <v>-5.6737588652482129E-2</v>
      </c>
      <c r="I201" s="76">
        <f t="shared" ref="I201:I221" si="25">(G201-D201)/(D201-E201)</f>
        <v>-0.10126582278480994</v>
      </c>
    </row>
    <row r="202" spans="2:11" x14ac:dyDescent="0.25">
      <c r="B202" s="10">
        <v>41457</v>
      </c>
      <c r="C202" s="13" t="s">
        <v>366</v>
      </c>
      <c r="D202" s="16">
        <v>0.71</v>
      </c>
      <c r="E202" s="16">
        <v>0.36</v>
      </c>
      <c r="F202" s="12">
        <v>41458</v>
      </c>
      <c r="G202" s="25">
        <v>0.78</v>
      </c>
      <c r="H202" s="18">
        <f t="shared" si="23"/>
        <v>9.8591549295774739E-2</v>
      </c>
      <c r="I202" s="76">
        <f t="shared" si="25"/>
        <v>0.20000000000000018</v>
      </c>
    </row>
    <row r="203" spans="2:11" x14ac:dyDescent="0.25">
      <c r="B203" s="10">
        <v>41500</v>
      </c>
      <c r="C203" s="13" t="s">
        <v>409</v>
      </c>
      <c r="D203" s="16">
        <v>0.28000000000000003</v>
      </c>
      <c r="E203" s="16">
        <v>0.2</v>
      </c>
      <c r="F203" s="12">
        <v>41501</v>
      </c>
      <c r="G203" s="25">
        <v>0.43</v>
      </c>
      <c r="H203" s="18">
        <f t="shared" si="23"/>
        <v>0.53571428571428559</v>
      </c>
      <c r="I203" s="76">
        <f t="shared" si="25"/>
        <v>1.8749999999999991</v>
      </c>
      <c r="K203" s="58" t="s">
        <v>1</v>
      </c>
    </row>
    <row r="204" spans="2:11" s="66" customFormat="1" x14ac:dyDescent="0.25">
      <c r="B204" s="10">
        <v>41514</v>
      </c>
      <c r="C204" s="13" t="s">
        <v>437</v>
      </c>
      <c r="D204" s="16">
        <v>0.74</v>
      </c>
      <c r="E204" s="16">
        <v>0.46</v>
      </c>
      <c r="F204" s="12">
        <v>41515</v>
      </c>
      <c r="G204" s="25">
        <v>0.46</v>
      </c>
      <c r="H204" s="18">
        <f t="shared" si="23"/>
        <v>-0.3783783783783784</v>
      </c>
      <c r="I204" s="76">
        <f t="shared" si="25"/>
        <v>-1</v>
      </c>
    </row>
    <row r="205" spans="2:11" x14ac:dyDescent="0.25">
      <c r="B205" s="10">
        <v>41521</v>
      </c>
      <c r="C205" s="13" t="s">
        <v>447</v>
      </c>
      <c r="D205" s="16">
        <v>1.71</v>
      </c>
      <c r="E205" s="16">
        <v>1.1399999999999999</v>
      </c>
      <c r="F205" s="12">
        <v>41521</v>
      </c>
      <c r="G205" s="25">
        <v>1.1399999999999999</v>
      </c>
      <c r="H205" s="18">
        <f>(G205/D205-1)</f>
        <v>-0.33333333333333337</v>
      </c>
      <c r="I205" s="76">
        <f t="shared" si="25"/>
        <v>-1</v>
      </c>
      <c r="J205" s="58" t="s">
        <v>1</v>
      </c>
    </row>
    <row r="206" spans="2:11" x14ac:dyDescent="0.25">
      <c r="B206" s="10">
        <v>41522</v>
      </c>
      <c r="C206" s="13" t="s">
        <v>452</v>
      </c>
      <c r="D206" s="16">
        <v>2.4700000000000002</v>
      </c>
      <c r="E206" s="16">
        <v>1.62</v>
      </c>
      <c r="F206" s="12">
        <v>41522</v>
      </c>
      <c r="G206" s="25">
        <v>1.98</v>
      </c>
      <c r="H206" s="18">
        <f t="shared" si="23"/>
        <v>-0.19838056680161953</v>
      </c>
      <c r="I206" s="76">
        <f t="shared" si="25"/>
        <v>-0.57647058823529429</v>
      </c>
    </row>
    <row r="207" spans="2:11" x14ac:dyDescent="0.25">
      <c r="B207" s="10">
        <v>41541</v>
      </c>
      <c r="C207" s="13" t="s">
        <v>486</v>
      </c>
      <c r="D207" s="16">
        <v>0.97</v>
      </c>
      <c r="E207" s="16">
        <v>0.72</v>
      </c>
      <c r="F207" s="12">
        <v>41544</v>
      </c>
      <c r="G207" s="25">
        <v>1.06</v>
      </c>
      <c r="H207" s="18">
        <f t="shared" si="23"/>
        <v>9.278350515463929E-2</v>
      </c>
      <c r="I207" s="76">
        <f t="shared" si="25"/>
        <v>0.36000000000000032</v>
      </c>
    </row>
    <row r="208" spans="2:11" x14ac:dyDescent="0.25">
      <c r="B208" s="10">
        <v>41555</v>
      </c>
      <c r="C208" s="13" t="s">
        <v>509</v>
      </c>
      <c r="D208" s="16">
        <v>0.38</v>
      </c>
      <c r="E208" s="16">
        <v>0.28000000000000003</v>
      </c>
      <c r="F208" s="12">
        <v>41556</v>
      </c>
      <c r="G208" s="25">
        <v>0.48</v>
      </c>
      <c r="H208" s="18">
        <f t="shared" si="23"/>
        <v>0.26315789473684204</v>
      </c>
      <c r="I208" s="76">
        <f t="shared" si="25"/>
        <v>1</v>
      </c>
    </row>
    <row r="209" spans="2:10" x14ac:dyDescent="0.25">
      <c r="B209" s="10">
        <v>41571</v>
      </c>
      <c r="C209" s="13" t="s">
        <v>538</v>
      </c>
      <c r="D209" s="16">
        <v>0.5</v>
      </c>
      <c r="E209" s="16">
        <v>0.37</v>
      </c>
      <c r="F209" s="12">
        <v>41572</v>
      </c>
      <c r="G209" s="25">
        <v>0.43</v>
      </c>
      <c r="H209" s="18">
        <f t="shared" si="23"/>
        <v>-0.14000000000000001</v>
      </c>
      <c r="I209" s="76">
        <f t="shared" si="25"/>
        <v>-0.53846153846153855</v>
      </c>
      <c r="J209" s="58" t="s">
        <v>41</v>
      </c>
    </row>
    <row r="210" spans="2:10" x14ac:dyDescent="0.25">
      <c r="B210" s="10">
        <v>41571</v>
      </c>
      <c r="C210" s="13" t="s">
        <v>537</v>
      </c>
      <c r="D210" s="16">
        <v>0.73</v>
      </c>
      <c r="E210" s="16">
        <v>0.5</v>
      </c>
      <c r="F210" s="12">
        <v>41575</v>
      </c>
      <c r="G210" s="25">
        <v>0.78</v>
      </c>
      <c r="H210" s="18">
        <f t="shared" si="23"/>
        <v>6.8493150684931559E-2</v>
      </c>
      <c r="I210" s="76">
        <f t="shared" si="25"/>
        <v>0.2173913043478263</v>
      </c>
      <c r="J210" s="58" t="s">
        <v>41</v>
      </c>
    </row>
    <row r="211" spans="2:10" x14ac:dyDescent="0.25">
      <c r="B211" s="10">
        <v>41579</v>
      </c>
      <c r="C211" s="13" t="s">
        <v>555</v>
      </c>
      <c r="D211" s="16">
        <v>4.25</v>
      </c>
      <c r="E211" s="16">
        <v>2.85</v>
      </c>
      <c r="F211" s="12">
        <v>41582</v>
      </c>
      <c r="G211" s="25">
        <v>3.33</v>
      </c>
      <c r="H211" s="18">
        <f t="shared" si="23"/>
        <v>-0.21647058823529408</v>
      </c>
      <c r="I211" s="76">
        <f t="shared" si="25"/>
        <v>-0.65714285714285714</v>
      </c>
      <c r="J211" s="58" t="s">
        <v>41</v>
      </c>
    </row>
    <row r="212" spans="2:10" x14ac:dyDescent="0.25">
      <c r="B212" s="10">
        <v>41583</v>
      </c>
      <c r="C212" s="13" t="s">
        <v>561</v>
      </c>
      <c r="D212" s="16">
        <v>0.55000000000000004</v>
      </c>
      <c r="E212" s="16">
        <v>0.33</v>
      </c>
      <c r="F212" s="12">
        <v>41584</v>
      </c>
      <c r="G212" s="25">
        <v>0.4</v>
      </c>
      <c r="H212" s="18">
        <f t="shared" si="23"/>
        <v>-0.27272727272727271</v>
      </c>
      <c r="I212" s="76">
        <f t="shared" si="25"/>
        <v>-0.68181818181818188</v>
      </c>
      <c r="J212" s="58" t="s">
        <v>41</v>
      </c>
    </row>
    <row r="213" spans="2:10" x14ac:dyDescent="0.25">
      <c r="B213" s="10">
        <v>41585</v>
      </c>
      <c r="C213" s="13" t="s">
        <v>568</v>
      </c>
      <c r="D213" s="16">
        <v>6.89</v>
      </c>
      <c r="E213" s="16">
        <v>3.84</v>
      </c>
      <c r="F213" s="12">
        <v>41586</v>
      </c>
      <c r="G213" s="25">
        <v>6.22</v>
      </c>
      <c r="H213" s="18">
        <f t="shared" si="23"/>
        <v>-9.7242380261248207E-2</v>
      </c>
      <c r="I213" s="76">
        <f t="shared" si="25"/>
        <v>-0.21967213114754097</v>
      </c>
    </row>
    <row r="214" spans="2:10" x14ac:dyDescent="0.25">
      <c r="B214" s="10">
        <v>41586</v>
      </c>
      <c r="C214" s="13" t="s">
        <v>570</v>
      </c>
      <c r="D214" s="16">
        <v>1.62</v>
      </c>
      <c r="E214" s="16">
        <v>1.31</v>
      </c>
      <c r="F214" s="12">
        <v>41589</v>
      </c>
      <c r="G214" s="25">
        <v>1.45</v>
      </c>
      <c r="H214" s="18">
        <f t="shared" si="23"/>
        <v>-0.1049382716049384</v>
      </c>
      <c r="I214" s="76">
        <f t="shared" si="25"/>
        <v>-0.54838709677419395</v>
      </c>
    </row>
    <row r="215" spans="2:10" x14ac:dyDescent="0.25">
      <c r="B215" s="10">
        <v>41591</v>
      </c>
      <c r="C215" s="13" t="s">
        <v>579</v>
      </c>
      <c r="D215" s="16">
        <v>5.5</v>
      </c>
      <c r="E215" s="16">
        <v>2.86</v>
      </c>
      <c r="F215" s="12">
        <v>41592</v>
      </c>
      <c r="G215" s="19">
        <v>4.41</v>
      </c>
      <c r="H215" s="18">
        <f t="shared" si="23"/>
        <v>-0.19818181818181813</v>
      </c>
      <c r="I215" s="76">
        <f t="shared" si="25"/>
        <v>-0.41287878787878779</v>
      </c>
    </row>
    <row r="216" spans="2:10" x14ac:dyDescent="0.25">
      <c r="B216" s="10">
        <v>41605</v>
      </c>
      <c r="C216" s="13" t="s">
        <v>606</v>
      </c>
      <c r="D216" s="16">
        <v>2.11</v>
      </c>
      <c r="E216" s="16">
        <v>1.69</v>
      </c>
      <c r="F216" s="12">
        <v>41606</v>
      </c>
      <c r="G216" s="25">
        <v>2.09</v>
      </c>
      <c r="H216" s="18">
        <f t="shared" si="23"/>
        <v>-9.4786729857819774E-3</v>
      </c>
      <c r="I216" s="76">
        <f t="shared" si="25"/>
        <v>-4.7619047619047672E-2</v>
      </c>
    </row>
    <row r="217" spans="2:10" x14ac:dyDescent="0.25">
      <c r="B217" s="10">
        <v>41603</v>
      </c>
      <c r="C217" s="13" t="s">
        <v>602</v>
      </c>
      <c r="D217" s="16">
        <v>1.04</v>
      </c>
      <c r="E217" s="16">
        <v>0.66</v>
      </c>
      <c r="F217" s="12">
        <v>41612</v>
      </c>
      <c r="G217" s="19">
        <v>1.1100000000000001</v>
      </c>
      <c r="H217" s="18">
        <f t="shared" si="23"/>
        <v>6.7307692307692291E-2</v>
      </c>
      <c r="I217" s="76">
        <f t="shared" si="25"/>
        <v>0.18421052631578963</v>
      </c>
    </row>
    <row r="218" spans="2:10" x14ac:dyDescent="0.25">
      <c r="B218" s="10">
        <v>41611</v>
      </c>
      <c r="C218" s="13" t="s">
        <v>618</v>
      </c>
      <c r="D218" s="16">
        <v>5.35</v>
      </c>
      <c r="E218" s="16">
        <v>2.5099999999999998</v>
      </c>
      <c r="F218" s="12">
        <v>41612</v>
      </c>
      <c r="G218" s="25">
        <v>5.57</v>
      </c>
      <c r="H218" s="18">
        <f t="shared" si="23"/>
        <v>4.1121495327102853E-2</v>
      </c>
      <c r="I218" s="76">
        <f t="shared" si="25"/>
        <v>7.7464788732394596E-2</v>
      </c>
      <c r="J218" s="58" t="s">
        <v>41</v>
      </c>
    </row>
    <row r="219" spans="2:10" x14ac:dyDescent="0.25">
      <c r="B219" s="10">
        <v>41613</v>
      </c>
      <c r="C219" s="13" t="s">
        <v>638</v>
      </c>
      <c r="D219" s="16">
        <v>1.2</v>
      </c>
      <c r="E219" s="16">
        <v>0.62</v>
      </c>
      <c r="F219" s="12">
        <v>41619</v>
      </c>
      <c r="G219" s="25">
        <v>0.81</v>
      </c>
      <c r="H219" s="18">
        <f t="shared" si="23"/>
        <v>-0.32499999999999996</v>
      </c>
      <c r="I219" s="76">
        <f t="shared" si="25"/>
        <v>-0.67241379310344818</v>
      </c>
    </row>
    <row r="220" spans="2:10" x14ac:dyDescent="0.25">
      <c r="B220" s="10">
        <v>41617</v>
      </c>
      <c r="C220" s="13" t="s">
        <v>635</v>
      </c>
      <c r="D220" s="16">
        <v>3.54</v>
      </c>
      <c r="E220" s="16">
        <v>1.66</v>
      </c>
      <c r="F220" s="12">
        <v>41619</v>
      </c>
      <c r="G220" s="19">
        <v>3.87</v>
      </c>
      <c r="H220" s="18">
        <f t="shared" si="23"/>
        <v>9.3220338983050821E-2</v>
      </c>
      <c r="I220" s="76">
        <f t="shared" si="25"/>
        <v>0.17553191489361705</v>
      </c>
    </row>
    <row r="221" spans="2:10" x14ac:dyDescent="0.25">
      <c r="B221" s="10">
        <v>41625</v>
      </c>
      <c r="C221" s="13" t="s">
        <v>657</v>
      </c>
      <c r="D221" s="16">
        <v>0.39</v>
      </c>
      <c r="E221" s="16">
        <v>0.21</v>
      </c>
      <c r="F221" s="12">
        <v>41626</v>
      </c>
      <c r="G221" s="25">
        <v>0.47</v>
      </c>
      <c r="H221" s="18">
        <f t="shared" si="23"/>
        <v>0.20512820512820507</v>
      </c>
      <c r="I221" s="76">
        <f t="shared" si="25"/>
        <v>0.4444444444444442</v>
      </c>
    </row>
    <row r="222" spans="2:10" x14ac:dyDescent="0.25">
      <c r="B222" s="10" t="s">
        <v>1</v>
      </c>
      <c r="C222" s="13" t="s">
        <v>1</v>
      </c>
      <c r="D222" s="16" t="s">
        <v>1</v>
      </c>
      <c r="E222" s="16" t="s">
        <v>1</v>
      </c>
      <c r="F222" s="12" t="s">
        <v>1</v>
      </c>
      <c r="G222" s="17" t="s">
        <v>1</v>
      </c>
      <c r="H222" s="18" t="s">
        <v>1</v>
      </c>
      <c r="I222" s="69" t="s">
        <v>1</v>
      </c>
    </row>
    <row r="223" spans="2:10" x14ac:dyDescent="0.25">
      <c r="B223" s="10"/>
      <c r="C223" s="13"/>
      <c r="D223" s="19"/>
      <c r="E223" s="19"/>
      <c r="F223" s="12"/>
      <c r="G223" s="21" t="s">
        <v>1</v>
      </c>
      <c r="H223" s="18"/>
      <c r="I223" s="14"/>
    </row>
    <row r="224" spans="2:10" x14ac:dyDescent="0.25">
      <c r="B224" s="10"/>
      <c r="C224" s="22" t="s">
        <v>44</v>
      </c>
      <c r="D224" s="13"/>
      <c r="E224" s="13"/>
      <c r="F224" s="23" t="s">
        <v>1</v>
      </c>
      <c r="G224" s="71" t="s">
        <v>12</v>
      </c>
      <c r="H224" s="72" t="s">
        <v>10</v>
      </c>
      <c r="I224" s="81">
        <f>SUM(I187:I223)</f>
        <v>-3.7652572794097821</v>
      </c>
    </row>
    <row r="225" spans="2:9" s="66" customFormat="1" ht="15.75" thickBot="1" x14ac:dyDescent="0.3">
      <c r="B225" s="10"/>
      <c r="C225" s="22"/>
      <c r="D225" s="13"/>
      <c r="E225" s="13"/>
      <c r="F225" s="23"/>
      <c r="G225" s="71"/>
      <c r="H225" s="72"/>
      <c r="I225" s="69"/>
    </row>
    <row r="226" spans="2:9" x14ac:dyDescent="0.25">
      <c r="B226" s="5"/>
      <c r="C226" s="59"/>
      <c r="D226" s="6"/>
      <c r="E226" s="6"/>
      <c r="F226" s="7"/>
      <c r="G226" s="8"/>
      <c r="H226" s="8"/>
      <c r="I226" s="9"/>
    </row>
    <row r="227" spans="2:9" x14ac:dyDescent="0.25">
      <c r="B227" s="10"/>
      <c r="C227" s="70" t="s">
        <v>22</v>
      </c>
      <c r="D227" s="13"/>
      <c r="E227" s="13"/>
      <c r="F227" s="23"/>
      <c r="G227" s="11"/>
      <c r="H227" s="24"/>
      <c r="I227" s="14"/>
    </row>
    <row r="228" spans="2:9" x14ac:dyDescent="0.25">
      <c r="B228" s="61" t="s">
        <v>2</v>
      </c>
      <c r="C228" s="62" t="s">
        <v>3</v>
      </c>
      <c r="D228" s="62" t="s">
        <v>2</v>
      </c>
      <c r="E228" s="62" t="s">
        <v>18</v>
      </c>
      <c r="F228" s="63" t="s">
        <v>4</v>
      </c>
      <c r="G228" s="62" t="s">
        <v>4</v>
      </c>
      <c r="H228" s="62" t="s">
        <v>5</v>
      </c>
      <c r="I228" s="64" t="s">
        <v>5</v>
      </c>
    </row>
    <row r="229" spans="2:9" x14ac:dyDescent="0.25">
      <c r="B229" s="61" t="s">
        <v>6</v>
      </c>
      <c r="C229" s="65"/>
      <c r="D229" s="62" t="s">
        <v>7</v>
      </c>
      <c r="E229" s="62" t="s">
        <v>19</v>
      </c>
      <c r="F229" s="63" t="s">
        <v>6</v>
      </c>
      <c r="G229" s="62" t="s">
        <v>8</v>
      </c>
      <c r="H229" s="62" t="s">
        <v>11</v>
      </c>
      <c r="I229" s="64" t="s">
        <v>20</v>
      </c>
    </row>
    <row r="230" spans="2:9" x14ac:dyDescent="0.25">
      <c r="B230" s="61"/>
      <c r="C230" s="62" t="s">
        <v>28</v>
      </c>
      <c r="D230" s="62"/>
      <c r="E230" s="62"/>
      <c r="F230" s="63"/>
      <c r="G230" s="62"/>
      <c r="H230" s="62"/>
      <c r="I230" s="64"/>
    </row>
    <row r="231" spans="2:9" x14ac:dyDescent="0.25">
      <c r="B231" s="61"/>
      <c r="C231" s="62"/>
      <c r="D231" s="62"/>
      <c r="E231" s="62"/>
      <c r="F231" s="63"/>
      <c r="G231" s="62"/>
      <c r="H231" s="62"/>
      <c r="I231" s="64"/>
    </row>
    <row r="232" spans="2:9" x14ac:dyDescent="0.25">
      <c r="B232" s="10">
        <v>41276</v>
      </c>
      <c r="C232" s="13" t="s">
        <v>58</v>
      </c>
      <c r="D232" s="16">
        <v>2.82</v>
      </c>
      <c r="E232" s="16">
        <v>1.81</v>
      </c>
      <c r="F232" s="12">
        <v>41277</v>
      </c>
      <c r="G232" s="25">
        <v>2.17</v>
      </c>
      <c r="H232" s="18">
        <f t="shared" ref="H232:H242" si="26">(G232/D232-1)</f>
        <v>-0.23049645390070916</v>
      </c>
      <c r="I232" s="76">
        <f t="shared" ref="I232:I242" si="27">(G232-D232)/(D232-E232)</f>
        <v>-0.64356435643564358</v>
      </c>
    </row>
    <row r="233" spans="2:9" x14ac:dyDescent="0.25">
      <c r="B233" s="10">
        <v>41292</v>
      </c>
      <c r="C233" s="13" t="s">
        <v>93</v>
      </c>
      <c r="D233" s="16">
        <v>2.2599999999999998</v>
      </c>
      <c r="E233" s="16">
        <v>1.4</v>
      </c>
      <c r="F233" s="12">
        <v>41296</v>
      </c>
      <c r="G233" s="25">
        <v>2.36</v>
      </c>
      <c r="H233" s="18">
        <f t="shared" si="26"/>
        <v>4.4247787610619538E-2</v>
      </c>
      <c r="I233" s="76">
        <f t="shared" si="27"/>
        <v>0.11627906976744198</v>
      </c>
    </row>
    <row r="234" spans="2:9" x14ac:dyDescent="0.25">
      <c r="B234" s="10">
        <v>41316</v>
      </c>
      <c r="C234" s="13" t="s">
        <v>121</v>
      </c>
      <c r="D234" s="16">
        <v>2.58</v>
      </c>
      <c r="E234" s="16">
        <v>1.67</v>
      </c>
      <c r="F234" s="12">
        <v>41318</v>
      </c>
      <c r="G234" s="25">
        <v>3.42</v>
      </c>
      <c r="H234" s="18">
        <f t="shared" si="26"/>
        <v>0.32558139534883712</v>
      </c>
      <c r="I234" s="76">
        <f t="shared" si="27"/>
        <v>0.9230769230769228</v>
      </c>
    </row>
    <row r="235" spans="2:9" x14ac:dyDescent="0.25">
      <c r="B235" s="10">
        <v>41324</v>
      </c>
      <c r="C235" s="13" t="s">
        <v>138</v>
      </c>
      <c r="D235" s="16">
        <v>1.89</v>
      </c>
      <c r="E235" s="16">
        <v>1.45</v>
      </c>
      <c r="F235" s="12">
        <v>41325</v>
      </c>
      <c r="G235" s="25">
        <v>1.45</v>
      </c>
      <c r="H235" s="18">
        <f t="shared" si="26"/>
        <v>-0.23280423280423279</v>
      </c>
      <c r="I235" s="76">
        <f t="shared" si="27"/>
        <v>-1</v>
      </c>
    </row>
    <row r="236" spans="2:9" x14ac:dyDescent="0.25">
      <c r="B236" s="10">
        <v>41338</v>
      </c>
      <c r="C236" s="13" t="s">
        <v>161</v>
      </c>
      <c r="D236" s="16">
        <v>3.17</v>
      </c>
      <c r="E236" s="16">
        <v>1.77</v>
      </c>
      <c r="F236" s="12">
        <v>41346</v>
      </c>
      <c r="G236" s="25">
        <v>3.14</v>
      </c>
      <c r="H236" s="18">
        <f t="shared" si="26"/>
        <v>-9.4637223974762819E-3</v>
      </c>
      <c r="I236" s="76">
        <f t="shared" si="27"/>
        <v>-2.142857142857129E-2</v>
      </c>
    </row>
    <row r="237" spans="2:9" x14ac:dyDescent="0.25">
      <c r="B237" s="10">
        <v>41348</v>
      </c>
      <c r="C237" s="13" t="s">
        <v>175</v>
      </c>
      <c r="D237" s="16">
        <v>2.09</v>
      </c>
      <c r="E237" s="16">
        <v>1.24</v>
      </c>
      <c r="F237" s="12">
        <v>41351</v>
      </c>
      <c r="G237" s="25">
        <v>2.96</v>
      </c>
      <c r="H237" s="18">
        <f t="shared" si="26"/>
        <v>0.41626794258373212</v>
      </c>
      <c r="I237" s="76">
        <f t="shared" si="27"/>
        <v>1.0235294117647062</v>
      </c>
    </row>
    <row r="238" spans="2:9" x14ac:dyDescent="0.25">
      <c r="B238" s="10">
        <v>41358</v>
      </c>
      <c r="C238" s="13" t="s">
        <v>189</v>
      </c>
      <c r="D238" s="16">
        <v>2.72</v>
      </c>
      <c r="E238" s="16">
        <v>2.09</v>
      </c>
      <c r="F238" s="12">
        <v>41361</v>
      </c>
      <c r="G238" s="25">
        <v>4.25</v>
      </c>
      <c r="H238" s="18">
        <f t="shared" si="26"/>
        <v>0.56249999999999978</v>
      </c>
      <c r="I238" s="76">
        <f t="shared" si="27"/>
        <v>2.428571428571427</v>
      </c>
    </row>
    <row r="239" spans="2:9" x14ac:dyDescent="0.25">
      <c r="B239" s="10">
        <v>41401</v>
      </c>
      <c r="C239" s="13" t="s">
        <v>251</v>
      </c>
      <c r="D239" s="16">
        <v>2.59</v>
      </c>
      <c r="E239" s="16">
        <v>1.69</v>
      </c>
      <c r="F239" s="12">
        <v>41404</v>
      </c>
      <c r="G239" s="25">
        <v>2.36</v>
      </c>
      <c r="H239" s="18">
        <f t="shared" si="26"/>
        <v>-8.8803088803088848E-2</v>
      </c>
      <c r="I239" s="76">
        <f t="shared" si="27"/>
        <v>-0.25555555555555554</v>
      </c>
    </row>
    <row r="240" spans="2:9" x14ac:dyDescent="0.25">
      <c r="B240" s="10">
        <v>41417</v>
      </c>
      <c r="C240" s="13" t="s">
        <v>275</v>
      </c>
      <c r="D240" s="16">
        <v>2.17</v>
      </c>
      <c r="E240" s="16">
        <v>1.21</v>
      </c>
      <c r="F240" s="12">
        <v>41421</v>
      </c>
      <c r="G240" s="25">
        <v>2.62</v>
      </c>
      <c r="H240" s="18">
        <f t="shared" si="26"/>
        <v>0.20737327188940102</v>
      </c>
      <c r="I240" s="76">
        <f t="shared" si="27"/>
        <v>0.46875000000000022</v>
      </c>
    </row>
    <row r="241" spans="2:9" x14ac:dyDescent="0.25">
      <c r="B241" s="10">
        <v>41430</v>
      </c>
      <c r="C241" s="13" t="s">
        <v>301</v>
      </c>
      <c r="D241" s="16">
        <v>1.58</v>
      </c>
      <c r="E241" s="16">
        <v>1.07</v>
      </c>
      <c r="F241" s="12">
        <v>41431</v>
      </c>
      <c r="G241" s="25">
        <v>2.02</v>
      </c>
      <c r="H241" s="18">
        <f t="shared" si="26"/>
        <v>0.27848101265822778</v>
      </c>
      <c r="I241" s="76">
        <f t="shared" si="27"/>
        <v>0.86274509803921562</v>
      </c>
    </row>
    <row r="242" spans="2:9" x14ac:dyDescent="0.25">
      <c r="B242" s="10">
        <v>41449</v>
      </c>
      <c r="C242" s="13" t="s">
        <v>342</v>
      </c>
      <c r="D242" s="16">
        <v>1.32</v>
      </c>
      <c r="E242" s="16">
        <v>0.87</v>
      </c>
      <c r="F242" s="12">
        <v>41450</v>
      </c>
      <c r="G242" s="25">
        <v>1.56</v>
      </c>
      <c r="H242" s="18">
        <f t="shared" si="26"/>
        <v>0.18181818181818188</v>
      </c>
      <c r="I242" s="76">
        <f t="shared" si="27"/>
        <v>0.53333333333333321</v>
      </c>
    </row>
    <row r="243" spans="2:9" x14ac:dyDescent="0.25">
      <c r="B243" s="10">
        <v>41464</v>
      </c>
      <c r="C243" s="13" t="s">
        <v>377</v>
      </c>
      <c r="D243" s="16">
        <v>2.91</v>
      </c>
      <c r="E243" s="16">
        <v>1.62</v>
      </c>
      <c r="F243" s="12">
        <v>41467</v>
      </c>
      <c r="G243" s="25">
        <v>3.71</v>
      </c>
      <c r="H243" s="18">
        <f t="shared" ref="H243:H262" si="28">(G243/D243-1)</f>
        <v>0.27491408934707895</v>
      </c>
      <c r="I243" s="76">
        <f t="shared" ref="I243:I253" si="29">(G243-D243)/(D243-E243)</f>
        <v>0.6201550387596898</v>
      </c>
    </row>
    <row r="244" spans="2:9" x14ac:dyDescent="0.25">
      <c r="B244" s="10">
        <v>41479</v>
      </c>
      <c r="C244" s="13" t="s">
        <v>394</v>
      </c>
      <c r="D244" s="16">
        <v>2.41</v>
      </c>
      <c r="E244" s="16">
        <v>1.76</v>
      </c>
      <c r="F244" s="12">
        <v>41479</v>
      </c>
      <c r="G244" s="25">
        <v>3.23</v>
      </c>
      <c r="H244" s="18">
        <f t="shared" si="28"/>
        <v>0.34024896265560156</v>
      </c>
      <c r="I244" s="76">
        <f t="shared" si="29"/>
        <v>1.2615384615384611</v>
      </c>
    </row>
    <row r="245" spans="2:9" s="66" customFormat="1" x14ac:dyDescent="0.25">
      <c r="B245" s="10">
        <v>41485</v>
      </c>
      <c r="C245" s="13" t="s">
        <v>395</v>
      </c>
      <c r="D245" s="16">
        <v>1.65</v>
      </c>
      <c r="E245" s="16">
        <v>1.1499999999999999</v>
      </c>
      <c r="F245" s="12">
        <v>41486</v>
      </c>
      <c r="G245" s="25">
        <v>1.1499999999999999</v>
      </c>
      <c r="H245" s="18">
        <f t="shared" si="28"/>
        <v>-0.30303030303030309</v>
      </c>
      <c r="I245" s="76">
        <f t="shared" si="29"/>
        <v>-1</v>
      </c>
    </row>
    <row r="246" spans="2:9" x14ac:dyDescent="0.25">
      <c r="B246" s="10">
        <v>41498</v>
      </c>
      <c r="C246" s="13" t="s">
        <v>405</v>
      </c>
      <c r="D246" s="16">
        <v>3.65</v>
      </c>
      <c r="E246" s="16">
        <v>1.61</v>
      </c>
      <c r="F246" s="12">
        <v>41500</v>
      </c>
      <c r="G246" s="25">
        <v>2.2799999999999998</v>
      </c>
      <c r="H246" s="18">
        <f t="shared" si="28"/>
        <v>-0.37534246575342467</v>
      </c>
      <c r="I246" s="76">
        <f t="shared" si="29"/>
        <v>-0.67156862745098045</v>
      </c>
    </row>
    <row r="247" spans="2:9" s="66" customFormat="1" x14ac:dyDescent="0.25">
      <c r="B247" s="10">
        <v>41512</v>
      </c>
      <c r="C247" s="13" t="s">
        <v>432</v>
      </c>
      <c r="D247" s="16">
        <v>2.63</v>
      </c>
      <c r="E247" s="16">
        <v>1.89</v>
      </c>
      <c r="F247" s="12">
        <v>41513</v>
      </c>
      <c r="G247" s="25">
        <v>3.5</v>
      </c>
      <c r="H247" s="18">
        <f t="shared" si="28"/>
        <v>0.33079847908745252</v>
      </c>
      <c r="I247" s="76">
        <f t="shared" si="29"/>
        <v>1.1756756756756759</v>
      </c>
    </row>
    <row r="248" spans="2:9" s="66" customFormat="1" x14ac:dyDescent="0.25">
      <c r="B248" s="10">
        <v>41514</v>
      </c>
      <c r="C248" s="13" t="s">
        <v>436</v>
      </c>
      <c r="D248" s="16">
        <v>2.3199999999999998</v>
      </c>
      <c r="E248" s="16">
        <v>1.75</v>
      </c>
      <c r="F248" s="12">
        <v>41514</v>
      </c>
      <c r="G248" s="25">
        <v>1.75</v>
      </c>
      <c r="H248" s="18">
        <f t="shared" si="28"/>
        <v>-0.2456896551724137</v>
      </c>
      <c r="I248" s="76">
        <f t="shared" si="29"/>
        <v>-1</v>
      </c>
    </row>
    <row r="249" spans="2:9" x14ac:dyDescent="0.25">
      <c r="B249" s="10">
        <v>41523</v>
      </c>
      <c r="C249" s="13" t="s">
        <v>456</v>
      </c>
      <c r="D249" s="16">
        <v>3.11</v>
      </c>
      <c r="E249" s="16">
        <v>1.62</v>
      </c>
      <c r="F249" s="12">
        <v>41527</v>
      </c>
      <c r="G249" s="25">
        <v>3.43</v>
      </c>
      <c r="H249" s="18">
        <f t="shared" si="28"/>
        <v>0.10289389067524124</v>
      </c>
      <c r="I249" s="76">
        <f t="shared" si="29"/>
        <v>0.21476510067114116</v>
      </c>
    </row>
    <row r="250" spans="2:9" s="66" customFormat="1" x14ac:dyDescent="0.25">
      <c r="B250" s="10">
        <v>41530</v>
      </c>
      <c r="C250" s="13" t="s">
        <v>432</v>
      </c>
      <c r="D250" s="16">
        <v>2.11</v>
      </c>
      <c r="E250" s="16">
        <v>1.3</v>
      </c>
      <c r="F250" s="12">
        <v>41533</v>
      </c>
      <c r="G250" s="25">
        <v>3.23</v>
      </c>
      <c r="H250" s="18">
        <f t="shared" si="28"/>
        <v>0.53080568720379162</v>
      </c>
      <c r="I250" s="76">
        <f t="shared" si="29"/>
        <v>1.3827160493827164</v>
      </c>
    </row>
    <row r="251" spans="2:9" x14ac:dyDescent="0.25">
      <c r="B251" s="10">
        <v>41536</v>
      </c>
      <c r="C251" s="13" t="s">
        <v>476</v>
      </c>
      <c r="D251" s="16">
        <v>3.17</v>
      </c>
      <c r="E251" s="16">
        <v>1.63</v>
      </c>
      <c r="F251" s="12">
        <v>41543</v>
      </c>
      <c r="G251" s="25">
        <v>3.98</v>
      </c>
      <c r="H251" s="18">
        <f t="shared" si="28"/>
        <v>0.25552050473186116</v>
      </c>
      <c r="I251" s="76">
        <f t="shared" si="29"/>
        <v>0.52597402597402598</v>
      </c>
    </row>
    <row r="252" spans="2:9" s="66" customFormat="1" x14ac:dyDescent="0.25">
      <c r="B252" s="10">
        <v>41547</v>
      </c>
      <c r="C252" s="13" t="s">
        <v>494</v>
      </c>
      <c r="D252" s="16">
        <v>2.33</v>
      </c>
      <c r="E252" s="16">
        <v>1.1299999999999999</v>
      </c>
      <c r="F252" s="12">
        <v>41554</v>
      </c>
      <c r="G252" s="25">
        <v>1.88</v>
      </c>
      <c r="H252" s="18">
        <f t="shared" si="28"/>
        <v>-0.19313304721030045</v>
      </c>
      <c r="I252" s="76">
        <f t="shared" si="29"/>
        <v>-0.37500000000000011</v>
      </c>
    </row>
    <row r="253" spans="2:9" x14ac:dyDescent="0.25">
      <c r="B253" s="10">
        <v>41555</v>
      </c>
      <c r="C253" s="13" t="s">
        <v>510</v>
      </c>
      <c r="D253" s="16">
        <v>1.18</v>
      </c>
      <c r="E253" s="16">
        <v>0.72</v>
      </c>
      <c r="F253" s="12">
        <v>41556</v>
      </c>
      <c r="G253" s="25">
        <v>0.72</v>
      </c>
      <c r="H253" s="18">
        <f t="shared" si="28"/>
        <v>-0.38983050847457623</v>
      </c>
      <c r="I253" s="76">
        <f t="shared" si="29"/>
        <v>-1</v>
      </c>
    </row>
    <row r="254" spans="2:9" x14ac:dyDescent="0.25">
      <c r="B254" s="10">
        <v>41551</v>
      </c>
      <c r="C254" s="13" t="s">
        <v>505</v>
      </c>
      <c r="D254" s="16">
        <v>3.2</v>
      </c>
      <c r="E254" s="16">
        <v>2.0099999999999998</v>
      </c>
      <c r="F254" s="12">
        <v>41557</v>
      </c>
      <c r="G254" s="25">
        <v>2.52</v>
      </c>
      <c r="H254" s="18">
        <f t="shared" si="28"/>
        <v>-0.21250000000000002</v>
      </c>
      <c r="I254" s="76">
        <f>(G254-D254)/(D254-E254)/2</f>
        <v>-0.2857142857142857</v>
      </c>
    </row>
    <row r="255" spans="2:9" s="66" customFormat="1" x14ac:dyDescent="0.25">
      <c r="B255" s="10">
        <v>41575</v>
      </c>
      <c r="C255" s="13" t="s">
        <v>544</v>
      </c>
      <c r="D255" s="16">
        <v>2.77</v>
      </c>
      <c r="E255" s="16">
        <v>1.6</v>
      </c>
      <c r="F255" s="12">
        <v>41578</v>
      </c>
      <c r="G255" s="25">
        <v>3.99</v>
      </c>
      <c r="H255" s="18">
        <f t="shared" si="28"/>
        <v>0.44043321299638993</v>
      </c>
      <c r="I255" s="76">
        <f>(G255-D255)/(D255-E255)</f>
        <v>1.042735042735043</v>
      </c>
    </row>
    <row r="256" spans="2:9" x14ac:dyDescent="0.25">
      <c r="B256" s="10">
        <v>41568</v>
      </c>
      <c r="C256" s="13" t="s">
        <v>527</v>
      </c>
      <c r="D256" s="16">
        <v>3.61</v>
      </c>
      <c r="E256" s="16">
        <v>2.5299999999999998</v>
      </c>
      <c r="F256" s="12">
        <v>41578</v>
      </c>
      <c r="G256" s="25">
        <v>3.95</v>
      </c>
      <c r="H256" s="18">
        <f t="shared" si="28"/>
        <v>9.4182825484764532E-2</v>
      </c>
      <c r="I256" s="76">
        <f>(G256-D256)/(D256-E256)</f>
        <v>0.31481481481481505</v>
      </c>
    </row>
    <row r="257" spans="2:10" x14ac:dyDescent="0.25">
      <c r="B257" s="10">
        <v>41579</v>
      </c>
      <c r="C257" s="13" t="s">
        <v>554</v>
      </c>
      <c r="D257" s="16">
        <v>2.4900000000000002</v>
      </c>
      <c r="E257" s="16">
        <v>1.37</v>
      </c>
      <c r="F257" s="12">
        <v>41583</v>
      </c>
      <c r="G257" s="25">
        <v>1.86</v>
      </c>
      <c r="H257" s="18">
        <f t="shared" si="28"/>
        <v>-0.25301204819277112</v>
      </c>
      <c r="I257" s="76">
        <f>(G257-D257)/(D257-E257)</f>
        <v>-0.5625</v>
      </c>
      <c r="J257" s="58" t="s">
        <v>41</v>
      </c>
    </row>
    <row r="258" spans="2:10" x14ac:dyDescent="0.25">
      <c r="B258" s="10">
        <v>41585</v>
      </c>
      <c r="C258" s="13" t="s">
        <v>567</v>
      </c>
      <c r="D258" s="16">
        <v>1.44</v>
      </c>
      <c r="E258" s="16">
        <v>0.82</v>
      </c>
      <c r="F258" s="12">
        <v>41586</v>
      </c>
      <c r="G258" s="25">
        <v>1.46</v>
      </c>
      <c r="H258" s="18">
        <f t="shared" si="28"/>
        <v>1.388888888888884E-2</v>
      </c>
      <c r="I258" s="76">
        <f t="shared" ref="I258:I260" si="30">(G258-D258)/(D258-E258)</f>
        <v>3.2258064516129059E-2</v>
      </c>
    </row>
    <row r="259" spans="2:10" x14ac:dyDescent="0.25">
      <c r="B259" s="10">
        <v>41590</v>
      </c>
      <c r="C259" s="13" t="s">
        <v>578</v>
      </c>
      <c r="D259" s="16">
        <v>3.26</v>
      </c>
      <c r="E259" s="16">
        <v>2.0699999999999998</v>
      </c>
      <c r="F259" s="12">
        <v>41591</v>
      </c>
      <c r="G259" s="25">
        <v>2.77</v>
      </c>
      <c r="H259" s="18">
        <f t="shared" si="28"/>
        <v>-0.15030674846625758</v>
      </c>
      <c r="I259" s="76">
        <f t="shared" si="30"/>
        <v>-0.41176470588235276</v>
      </c>
    </row>
    <row r="260" spans="2:10" x14ac:dyDescent="0.25">
      <c r="B260" s="10">
        <v>41598</v>
      </c>
      <c r="C260" s="13" t="s">
        <v>594</v>
      </c>
      <c r="D260" s="16">
        <v>2.73</v>
      </c>
      <c r="E260" s="16">
        <v>1.87</v>
      </c>
      <c r="F260" s="12">
        <v>41600</v>
      </c>
      <c r="G260" s="25">
        <v>3.36</v>
      </c>
      <c r="H260" s="18">
        <f t="shared" si="28"/>
        <v>0.23076923076923084</v>
      </c>
      <c r="I260" s="76">
        <f t="shared" si="30"/>
        <v>0.73255813953488369</v>
      </c>
    </row>
    <row r="261" spans="2:10" x14ac:dyDescent="0.25">
      <c r="B261" s="10">
        <v>41606</v>
      </c>
      <c r="C261" s="13" t="s">
        <v>613</v>
      </c>
      <c r="D261" s="16">
        <v>2.76</v>
      </c>
      <c r="E261" s="16">
        <v>1.72</v>
      </c>
      <c r="F261" s="12">
        <v>41610</v>
      </c>
      <c r="G261" s="25">
        <v>2.54</v>
      </c>
      <c r="H261" s="18">
        <f t="shared" si="28"/>
        <v>-7.9710144927536142E-2</v>
      </c>
      <c r="I261" s="76">
        <f>(G261-D261)/(D261-E261)</f>
        <v>-0.21153846153846134</v>
      </c>
      <c r="J261" s="58" t="s">
        <v>41</v>
      </c>
    </row>
    <row r="262" spans="2:10" x14ac:dyDescent="0.25">
      <c r="B262" s="10">
        <v>41620</v>
      </c>
      <c r="C262" s="13" t="s">
        <v>647</v>
      </c>
      <c r="D262" s="16">
        <v>2.31</v>
      </c>
      <c r="E262" s="16">
        <v>1.65</v>
      </c>
      <c r="F262" s="12">
        <v>41621</v>
      </c>
      <c r="G262" s="25">
        <v>2.44</v>
      </c>
      <c r="H262" s="18">
        <f t="shared" si="28"/>
        <v>5.6277056277056259E-2</v>
      </c>
      <c r="I262" s="76">
        <f>(G262-D262)/(D262-E262)</f>
        <v>0.19696969696969677</v>
      </c>
      <c r="J262" s="58" t="s">
        <v>41</v>
      </c>
    </row>
    <row r="263" spans="2:10" x14ac:dyDescent="0.25">
      <c r="B263" s="10" t="s">
        <v>1</v>
      </c>
      <c r="C263" s="13" t="s">
        <v>1</v>
      </c>
      <c r="D263" s="16" t="s">
        <v>1</v>
      </c>
      <c r="E263" s="16" t="s">
        <v>1</v>
      </c>
      <c r="F263" s="12" t="s">
        <v>1</v>
      </c>
      <c r="G263" s="17" t="s">
        <v>1</v>
      </c>
      <c r="H263" s="18" t="s">
        <v>1</v>
      </c>
      <c r="I263" s="69" t="s">
        <v>1</v>
      </c>
    </row>
    <row r="264" spans="2:10" x14ac:dyDescent="0.25">
      <c r="B264" s="10"/>
      <c r="C264" s="13"/>
      <c r="D264" s="19"/>
      <c r="E264" s="19"/>
      <c r="F264" s="12"/>
      <c r="G264" s="21" t="s">
        <v>1</v>
      </c>
      <c r="H264" s="18"/>
      <c r="I264" s="14"/>
    </row>
    <row r="265" spans="2:10" x14ac:dyDescent="0.25">
      <c r="B265" s="10"/>
      <c r="C265" s="22" t="s">
        <v>44</v>
      </c>
      <c r="D265" s="13"/>
      <c r="E265" s="13"/>
      <c r="F265" s="23" t="s">
        <v>1</v>
      </c>
      <c r="G265" s="71" t="s">
        <v>12</v>
      </c>
      <c r="H265" s="72" t="s">
        <v>10</v>
      </c>
      <c r="I265" s="81">
        <f>SUM(I231:I264)</f>
        <v>6.4178108111194758</v>
      </c>
    </row>
    <row r="266" spans="2:10" s="66" customFormat="1" x14ac:dyDescent="0.25">
      <c r="B266" s="10"/>
      <c r="C266" s="22"/>
      <c r="D266" s="13"/>
      <c r="E266" s="13"/>
      <c r="F266" s="23"/>
      <c r="G266" s="71"/>
      <c r="H266" s="72"/>
      <c r="I266" s="69"/>
    </row>
    <row r="267" spans="2:10" ht="15.75" thickBot="1" x14ac:dyDescent="0.3">
      <c r="B267" s="27"/>
      <c r="C267" s="29" t="s">
        <v>1</v>
      </c>
      <c r="D267" s="29"/>
      <c r="E267" s="29"/>
      <c r="F267" s="45"/>
      <c r="G267" s="29"/>
      <c r="H267" s="73" t="s">
        <v>1</v>
      </c>
      <c r="I267" s="33"/>
    </row>
    <row r="268" spans="2:10" x14ac:dyDescent="0.25">
      <c r="B268" s="5"/>
      <c r="C268" s="59"/>
      <c r="D268" s="6"/>
      <c r="E268" s="6"/>
      <c r="F268" s="7"/>
      <c r="G268" s="8"/>
      <c r="H268" s="8"/>
      <c r="I268" s="9"/>
    </row>
    <row r="269" spans="2:10" x14ac:dyDescent="0.25">
      <c r="B269" s="10"/>
      <c r="C269" s="70" t="s">
        <v>23</v>
      </c>
      <c r="D269" s="13"/>
      <c r="E269" s="13"/>
      <c r="F269" s="23"/>
      <c r="G269" s="11"/>
      <c r="H269" s="24"/>
      <c r="I269" s="14"/>
    </row>
    <row r="270" spans="2:10" x14ac:dyDescent="0.25">
      <c r="B270" s="61" t="s">
        <v>2</v>
      </c>
      <c r="C270" s="62" t="s">
        <v>3</v>
      </c>
      <c r="D270" s="62" t="s">
        <v>2</v>
      </c>
      <c r="E270" s="62" t="s">
        <v>18</v>
      </c>
      <c r="F270" s="63" t="s">
        <v>4</v>
      </c>
      <c r="G270" s="62" t="s">
        <v>4</v>
      </c>
      <c r="H270" s="62" t="s">
        <v>5</v>
      </c>
      <c r="I270" s="64" t="s">
        <v>5</v>
      </c>
    </row>
    <row r="271" spans="2:10" x14ac:dyDescent="0.25">
      <c r="B271" s="61" t="s">
        <v>6</v>
      </c>
      <c r="C271" s="65"/>
      <c r="D271" s="62" t="s">
        <v>7</v>
      </c>
      <c r="E271" s="62" t="s">
        <v>19</v>
      </c>
      <c r="F271" s="63" t="s">
        <v>6</v>
      </c>
      <c r="G271" s="62" t="s">
        <v>8</v>
      </c>
      <c r="H271" s="62" t="s">
        <v>11</v>
      </c>
      <c r="I271" s="64" t="s">
        <v>20</v>
      </c>
    </row>
    <row r="272" spans="2:10" x14ac:dyDescent="0.25">
      <c r="B272" s="61"/>
      <c r="C272" s="62" t="s">
        <v>28</v>
      </c>
      <c r="D272" s="62"/>
      <c r="E272" s="62"/>
      <c r="F272" s="63"/>
      <c r="G272" s="62"/>
      <c r="H272" s="62"/>
      <c r="I272" s="64"/>
    </row>
    <row r="273" spans="2:9" x14ac:dyDescent="0.25">
      <c r="B273" s="61"/>
      <c r="C273" s="62"/>
      <c r="D273" s="62"/>
      <c r="E273" s="62"/>
      <c r="F273" s="63"/>
      <c r="G273" s="62"/>
      <c r="H273" s="62"/>
      <c r="I273" s="64"/>
    </row>
    <row r="274" spans="2:9" x14ac:dyDescent="0.25">
      <c r="B274" s="10">
        <v>41277</v>
      </c>
      <c r="C274" s="13" t="s">
        <v>66</v>
      </c>
      <c r="D274" s="16">
        <v>3.43</v>
      </c>
      <c r="E274" s="16">
        <v>2.13</v>
      </c>
      <c r="F274" s="12">
        <v>41281</v>
      </c>
      <c r="G274" s="25">
        <v>4.3600000000000003</v>
      </c>
      <c r="H274" s="18">
        <f t="shared" ref="H274:H283" si="31">(G274/D274-1)</f>
        <v>0.2711370262390671</v>
      </c>
      <c r="I274" s="76">
        <f t="shared" ref="I274:I283" si="32">(G274-D274)/(D274-E274)</f>
        <v>0.7153846153846154</v>
      </c>
    </row>
    <row r="275" spans="2:9" x14ac:dyDescent="0.25">
      <c r="B275" s="10">
        <v>41263</v>
      </c>
      <c r="C275" s="13" t="s">
        <v>51</v>
      </c>
      <c r="D275" s="16">
        <v>1.8</v>
      </c>
      <c r="E275" s="16">
        <v>1.07</v>
      </c>
      <c r="F275" s="12">
        <v>41283</v>
      </c>
      <c r="G275" s="25">
        <v>1.28</v>
      </c>
      <c r="H275" s="18">
        <f t="shared" si="31"/>
        <v>-0.28888888888888886</v>
      </c>
      <c r="I275" s="76">
        <f t="shared" si="32"/>
        <v>-0.71232876712328774</v>
      </c>
    </row>
    <row r="276" spans="2:9" x14ac:dyDescent="0.25">
      <c r="B276" s="10">
        <v>41278</v>
      </c>
      <c r="C276" s="13" t="s">
        <v>68</v>
      </c>
      <c r="D276" s="16">
        <v>3.6150000000000002</v>
      </c>
      <c r="E276" s="16">
        <v>1.94</v>
      </c>
      <c r="F276" s="12">
        <v>41284</v>
      </c>
      <c r="G276" s="25">
        <v>3.22</v>
      </c>
      <c r="H276" s="18">
        <f t="shared" si="31"/>
        <v>-0.1092669432918395</v>
      </c>
      <c r="I276" s="76">
        <f t="shared" si="32"/>
        <v>-0.23582089552238802</v>
      </c>
    </row>
    <row r="277" spans="2:9" x14ac:dyDescent="0.25">
      <c r="B277" s="10">
        <v>41284</v>
      </c>
      <c r="C277" s="13" t="s">
        <v>73</v>
      </c>
      <c r="D277" s="16">
        <v>3.28</v>
      </c>
      <c r="E277" s="16">
        <v>2.11</v>
      </c>
      <c r="F277" s="12">
        <v>41285</v>
      </c>
      <c r="G277" s="25">
        <v>5.28</v>
      </c>
      <c r="H277" s="18">
        <f t="shared" si="31"/>
        <v>0.60975609756097571</v>
      </c>
      <c r="I277" s="76">
        <f t="shared" si="32"/>
        <v>1.70940170940171</v>
      </c>
    </row>
    <row r="278" spans="2:9" x14ac:dyDescent="0.25">
      <c r="B278" s="10">
        <v>41289</v>
      </c>
      <c r="C278" s="13" t="s">
        <v>81</v>
      </c>
      <c r="D278" s="16">
        <v>2.66</v>
      </c>
      <c r="E278" s="16">
        <v>1.68</v>
      </c>
      <c r="F278" s="12">
        <v>41289</v>
      </c>
      <c r="G278" s="25">
        <v>2.52</v>
      </c>
      <c r="H278" s="18">
        <f t="shared" si="31"/>
        <v>-5.2631578947368474E-2</v>
      </c>
      <c r="I278" s="76">
        <f t="shared" si="32"/>
        <v>-0.14285714285714296</v>
      </c>
    </row>
    <row r="279" spans="2:9" x14ac:dyDescent="0.25">
      <c r="B279" s="10">
        <v>41289</v>
      </c>
      <c r="C279" s="13" t="s">
        <v>82</v>
      </c>
      <c r="D279" s="16">
        <v>2.35</v>
      </c>
      <c r="E279" s="16">
        <v>1.29</v>
      </c>
      <c r="F279" s="12">
        <v>41290</v>
      </c>
      <c r="G279" s="25">
        <v>2.87</v>
      </c>
      <c r="H279" s="18">
        <f t="shared" si="31"/>
        <v>0.22127659574468095</v>
      </c>
      <c r="I279" s="76">
        <f t="shared" si="32"/>
        <v>0.49056603773584906</v>
      </c>
    </row>
    <row r="280" spans="2:9" x14ac:dyDescent="0.25">
      <c r="B280" s="10">
        <v>41290</v>
      </c>
      <c r="C280" s="13" t="s">
        <v>88</v>
      </c>
      <c r="D280" s="16">
        <v>3.44</v>
      </c>
      <c r="E280" s="16">
        <v>2.2799999999999998</v>
      </c>
      <c r="F280" s="12">
        <v>41292</v>
      </c>
      <c r="G280" s="25">
        <v>4.1900000000000004</v>
      </c>
      <c r="H280" s="18">
        <f t="shared" si="31"/>
        <v>0.21802325581395365</v>
      </c>
      <c r="I280" s="76">
        <f t="shared" si="32"/>
        <v>0.64655172413793138</v>
      </c>
    </row>
    <row r="281" spans="2:9" x14ac:dyDescent="0.25">
      <c r="B281" s="10">
        <v>41292</v>
      </c>
      <c r="C281" s="13" t="s">
        <v>94</v>
      </c>
      <c r="D281" s="16">
        <v>1.83</v>
      </c>
      <c r="E281" s="16">
        <v>1.18</v>
      </c>
      <c r="F281" s="12">
        <v>41296</v>
      </c>
      <c r="G281" s="25">
        <v>1.75</v>
      </c>
      <c r="H281" s="18">
        <f t="shared" si="31"/>
        <v>-4.3715846994535568E-2</v>
      </c>
      <c r="I281" s="76">
        <f t="shared" si="32"/>
        <v>-0.12307692307692317</v>
      </c>
    </row>
    <row r="282" spans="2:9" x14ac:dyDescent="0.25">
      <c r="B282" s="10">
        <v>41297</v>
      </c>
      <c r="C282" s="13" t="s">
        <v>99</v>
      </c>
      <c r="D282" s="16">
        <v>2.38</v>
      </c>
      <c r="E282" s="16">
        <v>1.77</v>
      </c>
      <c r="F282" s="12">
        <v>41297</v>
      </c>
      <c r="G282" s="25">
        <v>2.29</v>
      </c>
      <c r="H282" s="18">
        <f t="shared" si="31"/>
        <v>-3.7815126050420145E-2</v>
      </c>
      <c r="I282" s="76">
        <f t="shared" si="32"/>
        <v>-0.14754098360655718</v>
      </c>
    </row>
    <row r="283" spans="2:9" x14ac:dyDescent="0.25">
      <c r="B283" s="10">
        <v>41302</v>
      </c>
      <c r="C283" s="13" t="s">
        <v>106</v>
      </c>
      <c r="D283" s="16">
        <v>3.42</v>
      </c>
      <c r="E283" s="16">
        <v>1.1299999999999999</v>
      </c>
      <c r="F283" s="12">
        <v>41304</v>
      </c>
      <c r="G283" s="25">
        <v>2.09</v>
      </c>
      <c r="H283" s="18">
        <f t="shared" si="31"/>
        <v>-0.38888888888888895</v>
      </c>
      <c r="I283" s="76">
        <f t="shared" si="32"/>
        <v>-0.58078602620087338</v>
      </c>
    </row>
    <row r="284" spans="2:9" x14ac:dyDescent="0.25">
      <c r="B284" s="10">
        <v>41303</v>
      </c>
      <c r="C284" s="13" t="s">
        <v>103</v>
      </c>
      <c r="D284" s="16">
        <v>1.96</v>
      </c>
      <c r="E284" s="16">
        <v>1.08</v>
      </c>
      <c r="F284" s="12">
        <v>41312</v>
      </c>
      <c r="G284" s="25">
        <v>2.62</v>
      </c>
      <c r="H284" s="18">
        <f>(G284/D284-1)</f>
        <v>0.33673469387755106</v>
      </c>
      <c r="I284" s="76">
        <f>(G284-D284)/(D284-E284)</f>
        <v>0.75000000000000022</v>
      </c>
    </row>
    <row r="285" spans="2:9" x14ac:dyDescent="0.25">
      <c r="B285" s="10">
        <v>41311</v>
      </c>
      <c r="C285" s="13" t="s">
        <v>116</v>
      </c>
      <c r="D285" s="16">
        <v>2.27</v>
      </c>
      <c r="E285" s="16">
        <v>1.48</v>
      </c>
      <c r="F285" s="12">
        <v>41312</v>
      </c>
      <c r="G285" s="25">
        <v>2.2200000000000002</v>
      </c>
      <c r="H285" s="18">
        <f>(G285/D285-1)</f>
        <v>-2.2026431718061623E-2</v>
      </c>
      <c r="I285" s="76">
        <f>(G285-D285)/(D285-E285)</f>
        <v>-6.3291139240506097E-2</v>
      </c>
    </row>
    <row r="286" spans="2:9" x14ac:dyDescent="0.25">
      <c r="B286" s="10">
        <v>41316</v>
      </c>
      <c r="C286" s="13" t="s">
        <v>122</v>
      </c>
      <c r="D286" s="16">
        <v>3.16</v>
      </c>
      <c r="E286" s="16">
        <v>1.94</v>
      </c>
      <c r="F286" s="12">
        <v>41318</v>
      </c>
      <c r="G286" s="25">
        <v>3.71</v>
      </c>
      <c r="H286" s="18">
        <f>(G286/D286-1)</f>
        <v>0.17405063291139244</v>
      </c>
      <c r="I286" s="76">
        <f>(G286-D286)/(D286-E286)</f>
        <v>0.45081967213114732</v>
      </c>
    </row>
    <row r="287" spans="2:9" x14ac:dyDescent="0.25">
      <c r="B287" s="10">
        <v>41334</v>
      </c>
      <c r="C287" s="13" t="s">
        <v>154</v>
      </c>
      <c r="D287" s="16">
        <v>2.63</v>
      </c>
      <c r="E287" s="16">
        <v>1.55</v>
      </c>
      <c r="F287" s="12">
        <v>41337</v>
      </c>
      <c r="G287" s="25">
        <v>2.15</v>
      </c>
      <c r="H287" s="18">
        <f t="shared" ref="H287:H295" si="33">(G287/D287-1)</f>
        <v>-0.18250950570342206</v>
      </c>
      <c r="I287" s="76">
        <f t="shared" ref="I287:I295" si="34">(G287-D287)/(D287-E287)</f>
        <v>-0.44444444444444448</v>
      </c>
    </row>
    <row r="288" spans="2:9" x14ac:dyDescent="0.25">
      <c r="B288" s="10">
        <v>41333</v>
      </c>
      <c r="C288" s="13" t="s">
        <v>153</v>
      </c>
      <c r="D288" s="16">
        <v>2.82</v>
      </c>
      <c r="E288" s="16">
        <v>1.48</v>
      </c>
      <c r="F288" s="12">
        <v>41340</v>
      </c>
      <c r="G288" s="25">
        <v>3.07</v>
      </c>
      <c r="H288" s="18">
        <f t="shared" si="33"/>
        <v>8.8652482269503619E-2</v>
      </c>
      <c r="I288" s="76">
        <f t="shared" si="34"/>
        <v>0.18656716417910449</v>
      </c>
    </row>
    <row r="289" spans="2:11" x14ac:dyDescent="0.25">
      <c r="B289" s="10">
        <v>41341</v>
      </c>
      <c r="C289" s="13" t="s">
        <v>165</v>
      </c>
      <c r="D289" s="16">
        <v>1.74</v>
      </c>
      <c r="E289" s="16">
        <v>0.91</v>
      </c>
      <c r="F289" s="12">
        <v>41341</v>
      </c>
      <c r="G289" s="25">
        <v>2.78</v>
      </c>
      <c r="H289" s="18">
        <f t="shared" si="33"/>
        <v>0.59770114942528729</v>
      </c>
      <c r="I289" s="76">
        <f t="shared" si="34"/>
        <v>1.2530120481927709</v>
      </c>
    </row>
    <row r="290" spans="2:11" x14ac:dyDescent="0.25">
      <c r="B290" s="10">
        <v>41344</v>
      </c>
      <c r="C290" s="13" t="s">
        <v>165</v>
      </c>
      <c r="D290" s="16">
        <v>2.59</v>
      </c>
      <c r="E290" s="16">
        <v>1.23</v>
      </c>
      <c r="F290" s="12">
        <v>41345</v>
      </c>
      <c r="G290" s="25">
        <v>2.23</v>
      </c>
      <c r="H290" s="18">
        <f t="shared" si="33"/>
        <v>-0.13899613899613894</v>
      </c>
      <c r="I290" s="76">
        <f t="shared" si="34"/>
        <v>-0.26470588235294112</v>
      </c>
    </row>
    <row r="291" spans="2:11" x14ac:dyDescent="0.25">
      <c r="B291" s="10">
        <v>41347</v>
      </c>
      <c r="C291" s="13" t="s">
        <v>173</v>
      </c>
      <c r="D291" s="16">
        <v>2.5299999999999998</v>
      </c>
      <c r="E291" s="16">
        <v>1.46</v>
      </c>
      <c r="F291" s="12">
        <v>41348</v>
      </c>
      <c r="G291" s="25">
        <v>1.46</v>
      </c>
      <c r="H291" s="18">
        <f t="shared" si="33"/>
        <v>-0.42292490118577075</v>
      </c>
      <c r="I291" s="76">
        <f t="shared" si="34"/>
        <v>-1</v>
      </c>
    </row>
    <row r="292" spans="2:11" x14ac:dyDescent="0.25">
      <c r="B292" s="10">
        <v>41352</v>
      </c>
      <c r="C292" s="13" t="s">
        <v>182</v>
      </c>
      <c r="D292" s="16">
        <v>2.41</v>
      </c>
      <c r="E292" s="16">
        <v>1.49</v>
      </c>
      <c r="F292" s="12">
        <v>41353</v>
      </c>
      <c r="G292" s="25">
        <v>2.0299999999999998</v>
      </c>
      <c r="H292" s="18">
        <f t="shared" si="33"/>
        <v>-0.15767634854771795</v>
      </c>
      <c r="I292" s="76">
        <f t="shared" si="34"/>
        <v>-0.41304347826086985</v>
      </c>
    </row>
    <row r="293" spans="2:11" x14ac:dyDescent="0.25">
      <c r="B293" s="10">
        <v>41351</v>
      </c>
      <c r="C293" s="13" t="s">
        <v>179</v>
      </c>
      <c r="D293" s="16">
        <v>2.2999999999999998</v>
      </c>
      <c r="E293" s="16">
        <v>1.21</v>
      </c>
      <c r="F293" s="12">
        <v>41354</v>
      </c>
      <c r="G293" s="25">
        <v>2.41</v>
      </c>
      <c r="H293" s="18">
        <f t="shared" si="33"/>
        <v>4.7826086956521907E-2</v>
      </c>
      <c r="I293" s="76">
        <f t="shared" si="34"/>
        <v>0.10091743119266086</v>
      </c>
    </row>
    <row r="294" spans="2:11" x14ac:dyDescent="0.25">
      <c r="B294" s="10">
        <v>41358</v>
      </c>
      <c r="C294" s="13" t="s">
        <v>190</v>
      </c>
      <c r="D294" s="16">
        <v>3.75</v>
      </c>
      <c r="E294" s="16">
        <v>1.82</v>
      </c>
      <c r="F294" s="12">
        <v>41361</v>
      </c>
      <c r="G294" s="25">
        <v>5.68</v>
      </c>
      <c r="H294" s="18">
        <f t="shared" si="33"/>
        <v>0.51466666666666661</v>
      </c>
      <c r="I294" s="76">
        <f t="shared" si="34"/>
        <v>0.99999999999999989</v>
      </c>
    </row>
    <row r="295" spans="2:11" x14ac:dyDescent="0.25">
      <c r="B295" s="10" t="s">
        <v>204</v>
      </c>
      <c r="C295" s="13" t="s">
        <v>203</v>
      </c>
      <c r="D295" s="16">
        <v>2.59</v>
      </c>
      <c r="E295" s="16">
        <v>1.68</v>
      </c>
      <c r="F295" s="12">
        <v>41369</v>
      </c>
      <c r="G295" s="25">
        <v>3.32</v>
      </c>
      <c r="H295" s="18">
        <f t="shared" si="33"/>
        <v>0.28185328185328196</v>
      </c>
      <c r="I295" s="76">
        <f t="shared" si="34"/>
        <v>0.80219780219780223</v>
      </c>
      <c r="K295" s="58" t="s">
        <v>1</v>
      </c>
    </row>
    <row r="296" spans="2:11" x14ac:dyDescent="0.25">
      <c r="B296" s="10">
        <v>41373</v>
      </c>
      <c r="C296" s="13" t="s">
        <v>209</v>
      </c>
      <c r="D296" s="16">
        <v>1.31</v>
      </c>
      <c r="E296" s="16">
        <v>0.79</v>
      </c>
      <c r="F296" s="12">
        <v>41376</v>
      </c>
      <c r="G296" s="25">
        <v>1.48</v>
      </c>
      <c r="H296" s="18">
        <f>(G296/D296-1)</f>
        <v>0.1297709923664121</v>
      </c>
      <c r="I296" s="76">
        <f>(G296-D296)/(D296-E296)</f>
        <v>0.32692307692307676</v>
      </c>
      <c r="J296" s="58" t="s">
        <v>1</v>
      </c>
    </row>
    <row r="297" spans="2:11" x14ac:dyDescent="0.25">
      <c r="B297" s="10">
        <v>41376</v>
      </c>
      <c r="C297" s="13" t="s">
        <v>218</v>
      </c>
      <c r="D297" s="16">
        <v>2.66</v>
      </c>
      <c r="E297" s="16">
        <v>1.55</v>
      </c>
      <c r="F297" s="12">
        <v>41380</v>
      </c>
      <c r="G297" s="25">
        <v>3.22</v>
      </c>
      <c r="H297" s="18">
        <f>(G297/D297-1)</f>
        <v>0.21052631578947367</v>
      </c>
      <c r="I297" s="76">
        <f>(G297-D297)/(D297-E297)</f>
        <v>0.50450450450450446</v>
      </c>
    </row>
    <row r="298" spans="2:11" x14ac:dyDescent="0.25">
      <c r="B298" s="10">
        <v>41379</v>
      </c>
      <c r="C298" s="13" t="s">
        <v>220</v>
      </c>
      <c r="D298" s="16">
        <v>1.46</v>
      </c>
      <c r="E298" s="16">
        <v>0.79</v>
      </c>
      <c r="F298" s="12">
        <v>41381</v>
      </c>
      <c r="G298" s="25">
        <v>0.98</v>
      </c>
      <c r="H298" s="18">
        <f>(G298/D298-1)</f>
        <v>-0.32876712328767121</v>
      </c>
      <c r="I298" s="76">
        <f>(G298-D298)/(D298-E298)</f>
        <v>-0.71641791044776126</v>
      </c>
      <c r="J298" s="58" t="s">
        <v>1</v>
      </c>
    </row>
    <row r="299" spans="2:11" x14ac:dyDescent="0.25">
      <c r="B299" s="10">
        <v>41387</v>
      </c>
      <c r="C299" s="13" t="s">
        <v>231</v>
      </c>
      <c r="D299" s="16">
        <v>1.37</v>
      </c>
      <c r="E299" s="16">
        <v>0.78</v>
      </c>
      <c r="F299" s="12">
        <v>41388</v>
      </c>
      <c r="G299" s="25">
        <v>1.43</v>
      </c>
      <c r="H299" s="18">
        <f t="shared" ref="H299:H305" si="35">(G299/D299-1)</f>
        <v>4.3795620437956151E-2</v>
      </c>
      <c r="I299" s="76">
        <f t="shared" ref="I299:I305" si="36">(G299-D299)/(D299-E299)</f>
        <v>0.10169491525423699</v>
      </c>
    </row>
    <row r="300" spans="2:11" x14ac:dyDescent="0.25">
      <c r="B300" s="10">
        <v>41390</v>
      </c>
      <c r="C300" s="13" t="s">
        <v>236</v>
      </c>
      <c r="D300" s="16">
        <v>3.89</v>
      </c>
      <c r="E300" s="16">
        <v>2.08</v>
      </c>
      <c r="F300" s="12">
        <v>41396</v>
      </c>
      <c r="G300" s="25">
        <v>5.57</v>
      </c>
      <c r="H300" s="18">
        <f t="shared" si="35"/>
        <v>0.43187660668380468</v>
      </c>
      <c r="I300" s="76">
        <f t="shared" si="36"/>
        <v>0.92817679558011057</v>
      </c>
    </row>
    <row r="301" spans="2:11" x14ac:dyDescent="0.25">
      <c r="B301" s="10">
        <v>41394</v>
      </c>
      <c r="C301" s="13" t="s">
        <v>240</v>
      </c>
      <c r="D301" s="16">
        <v>1.31</v>
      </c>
      <c r="E301" s="16">
        <v>0.7</v>
      </c>
      <c r="F301" s="12">
        <v>41397</v>
      </c>
      <c r="G301" s="25">
        <v>1.55</v>
      </c>
      <c r="H301" s="18">
        <f t="shared" si="35"/>
        <v>0.18320610687022909</v>
      </c>
      <c r="I301" s="76">
        <f t="shared" si="36"/>
        <v>0.39344262295081961</v>
      </c>
    </row>
    <row r="302" spans="2:11" x14ac:dyDescent="0.25">
      <c r="B302" s="10">
        <v>41401</v>
      </c>
      <c r="C302" s="13" t="s">
        <v>248</v>
      </c>
      <c r="D302" s="16">
        <v>1.25</v>
      </c>
      <c r="E302" s="16">
        <v>0.86</v>
      </c>
      <c r="F302" s="12">
        <v>41401</v>
      </c>
      <c r="G302" s="25">
        <v>0.86</v>
      </c>
      <c r="H302" s="18">
        <f t="shared" si="35"/>
        <v>-0.31200000000000006</v>
      </c>
      <c r="I302" s="76">
        <f t="shared" si="36"/>
        <v>-1</v>
      </c>
    </row>
    <row r="303" spans="2:11" x14ac:dyDescent="0.25">
      <c r="B303" s="10">
        <v>41397</v>
      </c>
      <c r="C303" s="13" t="s">
        <v>246</v>
      </c>
      <c r="D303" s="16">
        <v>1.85</v>
      </c>
      <c r="E303" s="16">
        <v>0.98</v>
      </c>
      <c r="F303" s="12">
        <v>41401</v>
      </c>
      <c r="G303" s="19">
        <v>1.88</v>
      </c>
      <c r="H303" s="18">
        <f t="shared" si="35"/>
        <v>1.6216216216216051E-2</v>
      </c>
      <c r="I303" s="76">
        <f t="shared" si="36"/>
        <v>3.4482758620689426E-2</v>
      </c>
    </row>
    <row r="304" spans="2:11" x14ac:dyDescent="0.25">
      <c r="B304" s="10">
        <v>41407</v>
      </c>
      <c r="C304" s="13" t="s">
        <v>253</v>
      </c>
      <c r="D304" s="16">
        <v>2.11</v>
      </c>
      <c r="E304" s="16">
        <v>1.25</v>
      </c>
      <c r="F304" s="12">
        <v>41409</v>
      </c>
      <c r="G304" s="19">
        <v>2.72</v>
      </c>
      <c r="H304" s="18">
        <f>(G304/D304-1)</f>
        <v>0.28909952606635092</v>
      </c>
      <c r="I304" s="76">
        <f>(G304-D304)/(D304-E304)</f>
        <v>0.70930232558139583</v>
      </c>
    </row>
    <row r="305" spans="2:10" x14ac:dyDescent="0.25">
      <c r="B305" s="10">
        <v>41409</v>
      </c>
      <c r="C305" s="13" t="s">
        <v>262</v>
      </c>
      <c r="D305" s="16">
        <v>2</v>
      </c>
      <c r="E305" s="16">
        <v>1.19</v>
      </c>
      <c r="F305" s="12">
        <v>41410</v>
      </c>
      <c r="G305" s="19">
        <v>1.83</v>
      </c>
      <c r="H305" s="18">
        <f t="shared" si="35"/>
        <v>-8.4999999999999964E-2</v>
      </c>
      <c r="I305" s="76">
        <f t="shared" si="36"/>
        <v>-0.20987654320987645</v>
      </c>
    </row>
    <row r="306" spans="2:10" x14ac:dyDescent="0.25">
      <c r="B306" s="10">
        <v>41411</v>
      </c>
      <c r="C306" s="13" t="s">
        <v>265</v>
      </c>
      <c r="D306" s="16">
        <v>1.6</v>
      </c>
      <c r="E306" s="16">
        <v>0.89</v>
      </c>
      <c r="F306" s="12">
        <v>41414</v>
      </c>
      <c r="G306" s="25">
        <v>1.97</v>
      </c>
      <c r="H306" s="18">
        <f>(G306/D306-1)</f>
        <v>0.23124999999999996</v>
      </c>
      <c r="I306" s="76">
        <f t="shared" ref="I306:I316" si="37">(G306-D306)/(D306-E306)</f>
        <v>0.52112676056338003</v>
      </c>
    </row>
    <row r="307" spans="2:10" x14ac:dyDescent="0.25">
      <c r="B307" s="10">
        <v>41416</v>
      </c>
      <c r="C307" s="13" t="s">
        <v>271</v>
      </c>
      <c r="D307" s="16">
        <v>1.7</v>
      </c>
      <c r="E307" s="16">
        <v>0.72</v>
      </c>
      <c r="F307" s="12">
        <v>41416</v>
      </c>
      <c r="G307" s="25">
        <v>1.45</v>
      </c>
      <c r="H307" s="18">
        <f>(G307/D307-1)</f>
        <v>-0.1470588235294118</v>
      </c>
      <c r="I307" s="76">
        <f t="shared" si="37"/>
        <v>-0.25510204081632654</v>
      </c>
    </row>
    <row r="308" spans="2:10" x14ac:dyDescent="0.25">
      <c r="B308" s="10">
        <v>41418</v>
      </c>
      <c r="C308" s="13" t="s">
        <v>278</v>
      </c>
      <c r="D308" s="16">
        <v>1.85</v>
      </c>
      <c r="E308" s="16">
        <v>0.95</v>
      </c>
      <c r="F308" s="12">
        <v>41421</v>
      </c>
      <c r="G308" s="25">
        <v>1.9</v>
      </c>
      <c r="H308" s="18">
        <f>(G308/D308-1)</f>
        <v>2.7027027027026973E-2</v>
      </c>
      <c r="I308" s="76">
        <f t="shared" si="37"/>
        <v>5.5555555555555351E-2</v>
      </c>
    </row>
    <row r="309" spans="2:10" x14ac:dyDescent="0.25">
      <c r="B309" s="10">
        <v>41436</v>
      </c>
      <c r="C309" s="13" t="s">
        <v>310</v>
      </c>
      <c r="D309" s="16">
        <v>2.23</v>
      </c>
      <c r="E309" s="16">
        <v>1.55</v>
      </c>
      <c r="F309" s="12">
        <v>41438</v>
      </c>
      <c r="G309" s="25">
        <v>2.58</v>
      </c>
      <c r="H309" s="18">
        <f>(G309/D309-1)</f>
        <v>0.15695067264573992</v>
      </c>
      <c r="I309" s="76">
        <f t="shared" si="37"/>
        <v>0.51470588235294135</v>
      </c>
      <c r="J309" s="58" t="s">
        <v>1</v>
      </c>
    </row>
    <row r="310" spans="2:10" x14ac:dyDescent="0.25">
      <c r="B310" s="10">
        <v>41435</v>
      </c>
      <c r="C310" s="13" t="s">
        <v>306</v>
      </c>
      <c r="D310" s="16">
        <v>1.79</v>
      </c>
      <c r="E310" s="16">
        <v>1.1000000000000001</v>
      </c>
      <c r="F310" s="12">
        <v>41442</v>
      </c>
      <c r="G310" s="25">
        <v>1.82</v>
      </c>
      <c r="H310" s="18">
        <f t="shared" ref="H310:H316" si="38">(G310/D310-1)</f>
        <v>1.6759776536312776E-2</v>
      </c>
      <c r="I310" s="76">
        <f t="shared" si="37"/>
        <v>4.3478260869565258E-2</v>
      </c>
      <c r="J310" s="58" t="s">
        <v>1</v>
      </c>
    </row>
    <row r="311" spans="2:10" x14ac:dyDescent="0.25">
      <c r="B311" s="10">
        <v>41439</v>
      </c>
      <c r="C311" s="13" t="s">
        <v>323</v>
      </c>
      <c r="D311" s="16">
        <v>3.13</v>
      </c>
      <c r="E311" s="16">
        <v>1.72</v>
      </c>
      <c r="F311" s="12">
        <v>41444</v>
      </c>
      <c r="G311" s="25">
        <v>3.83</v>
      </c>
      <c r="H311" s="18">
        <f t="shared" si="38"/>
        <v>0.22364217252396168</v>
      </c>
      <c r="I311" s="76">
        <f t="shared" si="37"/>
        <v>0.49645390070922002</v>
      </c>
      <c r="J311" s="58" t="s">
        <v>1</v>
      </c>
    </row>
    <row r="312" spans="2:10" x14ac:dyDescent="0.25">
      <c r="B312" s="10">
        <v>41446</v>
      </c>
      <c r="C312" s="13" t="s">
        <v>337</v>
      </c>
      <c r="D312" s="16">
        <v>2.3199999999999998</v>
      </c>
      <c r="E312" s="16">
        <v>1.31</v>
      </c>
      <c r="F312" s="12">
        <v>41446</v>
      </c>
      <c r="G312" s="25">
        <v>1.31</v>
      </c>
      <c r="H312" s="18">
        <f t="shared" si="38"/>
        <v>-0.43534482758620685</v>
      </c>
      <c r="I312" s="76">
        <f t="shared" si="37"/>
        <v>-1</v>
      </c>
      <c r="J312" s="58" t="s">
        <v>1</v>
      </c>
    </row>
    <row r="313" spans="2:10" x14ac:dyDescent="0.25">
      <c r="B313" s="10">
        <v>41450</v>
      </c>
      <c r="C313" s="13" t="s">
        <v>344</v>
      </c>
      <c r="D313" s="16">
        <v>1.55</v>
      </c>
      <c r="E313" s="16">
        <v>0.97</v>
      </c>
      <c r="F313" s="12">
        <v>41451</v>
      </c>
      <c r="G313" s="25">
        <v>1.8</v>
      </c>
      <c r="H313" s="18">
        <f t="shared" si="38"/>
        <v>0.16129032258064524</v>
      </c>
      <c r="I313" s="76">
        <f t="shared" si="37"/>
        <v>0.43103448275862066</v>
      </c>
      <c r="J313" s="58" t="s">
        <v>1</v>
      </c>
    </row>
    <row r="314" spans="2:10" x14ac:dyDescent="0.25">
      <c r="B314" s="10">
        <v>41452</v>
      </c>
      <c r="C314" s="13" t="s">
        <v>355</v>
      </c>
      <c r="D314" s="16">
        <v>2.74</v>
      </c>
      <c r="E314" s="16">
        <v>1.43</v>
      </c>
      <c r="F314" s="12">
        <v>41457</v>
      </c>
      <c r="G314" s="25">
        <v>3.85</v>
      </c>
      <c r="H314" s="18">
        <f t="shared" si="38"/>
        <v>0.4051094890510949</v>
      </c>
      <c r="I314" s="76">
        <f t="shared" si="37"/>
        <v>0.84732824427480891</v>
      </c>
    </row>
    <row r="315" spans="2:10" x14ac:dyDescent="0.25">
      <c r="B315" s="10">
        <v>41458</v>
      </c>
      <c r="C315" s="13" t="s">
        <v>368</v>
      </c>
      <c r="D315" s="16">
        <v>2.63</v>
      </c>
      <c r="E315" s="16">
        <v>1.33</v>
      </c>
      <c r="F315" s="12">
        <v>41463</v>
      </c>
      <c r="G315" s="25">
        <v>3.5</v>
      </c>
      <c r="H315" s="18">
        <f t="shared" si="38"/>
        <v>0.33079847908745252</v>
      </c>
      <c r="I315" s="76">
        <f t="shared" si="37"/>
        <v>0.66923076923076941</v>
      </c>
    </row>
    <row r="316" spans="2:10" x14ac:dyDescent="0.25">
      <c r="B316" s="10">
        <v>41467</v>
      </c>
      <c r="C316" s="13" t="s">
        <v>386</v>
      </c>
      <c r="D316" s="16">
        <v>2.88</v>
      </c>
      <c r="E316" s="16">
        <v>1.52</v>
      </c>
      <c r="F316" s="12">
        <v>41471</v>
      </c>
      <c r="G316" s="25">
        <v>2.89</v>
      </c>
      <c r="H316" s="18">
        <f t="shared" si="38"/>
        <v>3.4722222222223209E-3</v>
      </c>
      <c r="I316" s="76">
        <f t="shared" si="37"/>
        <v>7.352941176470759E-3</v>
      </c>
      <c r="J316" s="58" t="s">
        <v>1</v>
      </c>
    </row>
    <row r="317" spans="2:10" x14ac:dyDescent="0.25">
      <c r="B317" s="10">
        <v>41472</v>
      </c>
      <c r="C317" s="13" t="s">
        <v>388</v>
      </c>
      <c r="D317" s="16">
        <v>2.2999999999999998</v>
      </c>
      <c r="E317" s="16">
        <v>1.45</v>
      </c>
      <c r="F317" s="12">
        <v>41474</v>
      </c>
      <c r="G317" s="25">
        <v>1.82</v>
      </c>
      <c r="H317" s="18">
        <f t="shared" ref="H317:H325" si="39">(G317/D317-1)</f>
        <v>-0.20869565217391295</v>
      </c>
      <c r="I317" s="76">
        <f>(G317-D317)/(D317-E317)</f>
        <v>-0.56470588235294095</v>
      </c>
    </row>
    <row r="318" spans="2:10" x14ac:dyDescent="0.25">
      <c r="B318" s="10">
        <v>41499</v>
      </c>
      <c r="C318" s="13" t="s">
        <v>406</v>
      </c>
      <c r="D318" s="16">
        <v>3.59</v>
      </c>
      <c r="E318" s="16">
        <v>1.92</v>
      </c>
      <c r="F318" s="12">
        <v>41501</v>
      </c>
      <c r="G318" s="25">
        <v>2.87</v>
      </c>
      <c r="H318" s="18">
        <f t="shared" si="39"/>
        <v>-0.20055710306406682</v>
      </c>
      <c r="I318" s="76">
        <f>(G318-D318)/(D318-E318)</f>
        <v>-0.43113772455089805</v>
      </c>
    </row>
    <row r="319" spans="2:10" x14ac:dyDescent="0.25">
      <c r="B319" s="10">
        <v>41500</v>
      </c>
      <c r="C319" s="13" t="s">
        <v>420</v>
      </c>
      <c r="D319" s="16">
        <v>2.0099999999999998</v>
      </c>
      <c r="E319" s="16">
        <v>1.29</v>
      </c>
      <c r="F319" s="12">
        <v>41501</v>
      </c>
      <c r="G319" s="19">
        <v>1.84</v>
      </c>
      <c r="H319" s="18">
        <f t="shared" si="39"/>
        <v>-8.4577114427860534E-2</v>
      </c>
      <c r="I319" s="76">
        <f>(G319-D319)/(D319-E319)</f>
        <v>-0.23611111111111077</v>
      </c>
    </row>
    <row r="320" spans="2:10" x14ac:dyDescent="0.25">
      <c r="B320" s="10">
        <v>41505</v>
      </c>
      <c r="C320" s="13" t="s">
        <v>415</v>
      </c>
      <c r="D320" s="16">
        <v>1.57</v>
      </c>
      <c r="E320" s="16">
        <v>1.18</v>
      </c>
      <c r="F320" s="12">
        <v>41506</v>
      </c>
      <c r="G320" s="25">
        <v>1.72</v>
      </c>
      <c r="H320" s="18">
        <f t="shared" si="39"/>
        <v>9.5541401273885329E-2</v>
      </c>
      <c r="I320" s="76">
        <f>(G320-D320)/(D320-E320)/2</f>
        <v>0.19230769230769212</v>
      </c>
      <c r="J320" s="58" t="s">
        <v>1</v>
      </c>
    </row>
    <row r="321" spans="2:10" x14ac:dyDescent="0.25">
      <c r="B321" s="10">
        <v>41502</v>
      </c>
      <c r="C321" s="13" t="s">
        <v>414</v>
      </c>
      <c r="D321" s="16">
        <v>1.53</v>
      </c>
      <c r="E321" s="16">
        <v>0.94</v>
      </c>
      <c r="F321" s="12">
        <v>41506</v>
      </c>
      <c r="G321" s="25">
        <v>1.94</v>
      </c>
      <c r="H321" s="18">
        <f t="shared" si="39"/>
        <v>0.26797385620915026</v>
      </c>
      <c r="I321" s="76">
        <f t="shared" ref="I321:I329" si="40">(G321-D321)/(D321-E321)</f>
        <v>0.69491525423728795</v>
      </c>
    </row>
    <row r="322" spans="2:10" x14ac:dyDescent="0.25">
      <c r="B322" s="10">
        <v>41506</v>
      </c>
      <c r="C322" s="13" t="s">
        <v>421</v>
      </c>
      <c r="D322" s="16">
        <v>1.75</v>
      </c>
      <c r="E322" s="16">
        <v>1.31</v>
      </c>
      <c r="F322" s="12">
        <v>41507</v>
      </c>
      <c r="G322" s="25">
        <v>2.06</v>
      </c>
      <c r="H322" s="18">
        <f t="shared" si="39"/>
        <v>0.17714285714285727</v>
      </c>
      <c r="I322" s="76">
        <f t="shared" si="40"/>
        <v>0.7045454545454547</v>
      </c>
      <c r="J322" s="58" t="s">
        <v>1</v>
      </c>
    </row>
    <row r="323" spans="2:10" x14ac:dyDescent="0.25">
      <c r="B323" s="10" t="s">
        <v>417</v>
      </c>
      <c r="C323" s="13" t="s">
        <v>422</v>
      </c>
      <c r="D323" s="16">
        <v>2.355</v>
      </c>
      <c r="E323" s="16">
        <v>1.25</v>
      </c>
      <c r="F323" s="12">
        <v>41507</v>
      </c>
      <c r="G323" s="25">
        <v>1.67</v>
      </c>
      <c r="H323" s="18">
        <f t="shared" si="39"/>
        <v>-0.29087048832271767</v>
      </c>
      <c r="I323" s="76">
        <f t="shared" si="40"/>
        <v>-0.61990950226244346</v>
      </c>
      <c r="J323" s="58" t="s">
        <v>1</v>
      </c>
    </row>
    <row r="324" spans="2:10" x14ac:dyDescent="0.25">
      <c r="B324" s="10">
        <v>41509</v>
      </c>
      <c r="C324" s="13" t="s">
        <v>431</v>
      </c>
      <c r="D324" s="16">
        <v>1.79</v>
      </c>
      <c r="E324" s="16">
        <v>1.31</v>
      </c>
      <c r="F324" s="12">
        <v>41512</v>
      </c>
      <c r="G324" s="25">
        <v>1.77</v>
      </c>
      <c r="H324" s="18">
        <f t="shared" si="39"/>
        <v>-1.1173184357541888E-2</v>
      </c>
      <c r="I324" s="76">
        <f t="shared" si="40"/>
        <v>-4.1666666666666706E-2</v>
      </c>
      <c r="J324" s="58" t="s">
        <v>1</v>
      </c>
    </row>
    <row r="325" spans="2:10" x14ac:dyDescent="0.25">
      <c r="B325" s="10">
        <v>41513</v>
      </c>
      <c r="C325" s="13" t="s">
        <v>433</v>
      </c>
      <c r="D325" s="16">
        <v>1.1599999999999999</v>
      </c>
      <c r="E325" s="16">
        <v>0.74</v>
      </c>
      <c r="F325" s="12">
        <v>41515</v>
      </c>
      <c r="G325" s="25">
        <v>1.22</v>
      </c>
      <c r="H325" s="18">
        <f t="shared" si="39"/>
        <v>5.1724137931034475E-2</v>
      </c>
      <c r="I325" s="76">
        <f t="shared" si="40"/>
        <v>0.14285714285714302</v>
      </c>
    </row>
    <row r="326" spans="2:10" x14ac:dyDescent="0.25">
      <c r="B326" s="10">
        <v>41515</v>
      </c>
      <c r="C326" s="13" t="s">
        <v>440</v>
      </c>
      <c r="D326" s="16">
        <v>2.2000000000000002</v>
      </c>
      <c r="E326" s="16">
        <v>1.1399999999999999</v>
      </c>
      <c r="F326" s="12">
        <v>41521</v>
      </c>
      <c r="G326" s="19">
        <v>2.86</v>
      </c>
      <c r="H326" s="18">
        <f t="shared" ref="H326:H332" si="41">(G326/D326-1)</f>
        <v>0.29999999999999982</v>
      </c>
      <c r="I326" s="76">
        <f t="shared" si="40"/>
        <v>0.62264150943396179</v>
      </c>
    </row>
    <row r="327" spans="2:10" x14ac:dyDescent="0.25">
      <c r="B327" s="10" t="s">
        <v>454</v>
      </c>
      <c r="C327" s="13" t="s">
        <v>463</v>
      </c>
      <c r="D327" s="16">
        <v>4.99</v>
      </c>
      <c r="E327" s="16">
        <v>2.4300000000000002</v>
      </c>
      <c r="F327" s="12">
        <v>41528</v>
      </c>
      <c r="G327" s="25">
        <v>6.57</v>
      </c>
      <c r="H327" s="18">
        <f t="shared" si="41"/>
        <v>0.31663326653306623</v>
      </c>
      <c r="I327" s="76">
        <f t="shared" si="40"/>
        <v>0.6171875</v>
      </c>
      <c r="J327" s="58" t="s">
        <v>41</v>
      </c>
    </row>
    <row r="328" spans="2:10" x14ac:dyDescent="0.25">
      <c r="B328" s="10">
        <v>41526</v>
      </c>
      <c r="C328" s="13" t="s">
        <v>461</v>
      </c>
      <c r="D328" s="16">
        <v>2.12</v>
      </c>
      <c r="E328" s="16">
        <v>1.28</v>
      </c>
      <c r="F328" s="12">
        <v>41529</v>
      </c>
      <c r="G328" s="25">
        <v>2.79</v>
      </c>
      <c r="H328" s="18">
        <f t="shared" si="41"/>
        <v>0.31603773584905648</v>
      </c>
      <c r="I328" s="76">
        <f t="shared" si="40"/>
        <v>0.79761904761904745</v>
      </c>
    </row>
    <row r="329" spans="2:10" x14ac:dyDescent="0.25">
      <c r="B329" s="10">
        <v>41528</v>
      </c>
      <c r="C329" s="13" t="s">
        <v>464</v>
      </c>
      <c r="D329" s="16">
        <v>2.7</v>
      </c>
      <c r="E329" s="16">
        <v>1.66</v>
      </c>
      <c r="F329" s="12">
        <v>41530</v>
      </c>
      <c r="G329" s="25">
        <v>1.66</v>
      </c>
      <c r="H329" s="18">
        <f t="shared" si="41"/>
        <v>-0.3851851851851853</v>
      </c>
      <c r="I329" s="76">
        <f t="shared" si="40"/>
        <v>-1</v>
      </c>
      <c r="J329" s="58" t="s">
        <v>1</v>
      </c>
    </row>
    <row r="330" spans="2:10" x14ac:dyDescent="0.25">
      <c r="B330" s="10">
        <v>41535</v>
      </c>
      <c r="C330" s="13" t="s">
        <v>473</v>
      </c>
      <c r="D330" s="16">
        <v>2.36</v>
      </c>
      <c r="E330" s="16">
        <v>1.29</v>
      </c>
      <c r="F330" s="12">
        <v>41541</v>
      </c>
      <c r="G330" s="25">
        <v>2.1800000000000002</v>
      </c>
      <c r="H330" s="18">
        <f t="shared" si="41"/>
        <v>-7.6271186440677874E-2</v>
      </c>
      <c r="I330" s="76">
        <f t="shared" ref="I330:I335" si="42">(G330-D330)/(D330-E330)</f>
        <v>-0.16822429906542033</v>
      </c>
      <c r="J330" s="58" t="s">
        <v>41</v>
      </c>
    </row>
    <row r="331" spans="2:10" x14ac:dyDescent="0.25">
      <c r="B331" s="10">
        <v>41540</v>
      </c>
      <c r="C331" s="13" t="s">
        <v>479</v>
      </c>
      <c r="D331" s="16">
        <v>2.88</v>
      </c>
      <c r="E331" s="16">
        <v>1.29</v>
      </c>
      <c r="F331" s="12">
        <v>41542</v>
      </c>
      <c r="G331" s="25">
        <v>2.31</v>
      </c>
      <c r="H331" s="18">
        <f t="shared" si="41"/>
        <v>-0.19791666666666663</v>
      </c>
      <c r="I331" s="76">
        <f t="shared" si="42"/>
        <v>-0.35849056603773577</v>
      </c>
      <c r="J331" s="58" t="s">
        <v>41</v>
      </c>
    </row>
    <row r="332" spans="2:10" x14ac:dyDescent="0.25">
      <c r="B332" s="10">
        <v>41542</v>
      </c>
      <c r="C332" s="13" t="s">
        <v>489</v>
      </c>
      <c r="D332" s="16">
        <v>2.72</v>
      </c>
      <c r="E332" s="16">
        <v>1.1200000000000001</v>
      </c>
      <c r="F332" s="12">
        <v>41544</v>
      </c>
      <c r="G332" s="25">
        <v>3.4</v>
      </c>
      <c r="H332" s="18">
        <f t="shared" si="41"/>
        <v>0.24999999999999978</v>
      </c>
      <c r="I332" s="76">
        <f t="shared" si="42"/>
        <v>0.42499999999999982</v>
      </c>
      <c r="J332" s="58" t="s">
        <v>41</v>
      </c>
    </row>
    <row r="333" spans="2:10" x14ac:dyDescent="0.25">
      <c r="B333" s="10">
        <v>41544</v>
      </c>
      <c r="C333" s="13" t="s">
        <v>493</v>
      </c>
      <c r="D333" s="16">
        <v>2.1800000000000002</v>
      </c>
      <c r="E333" s="16">
        <v>1.32</v>
      </c>
      <c r="F333" s="12">
        <v>41184</v>
      </c>
      <c r="G333" s="25">
        <v>2.2000000000000002</v>
      </c>
      <c r="H333" s="18">
        <f>(G333/D333-1)</f>
        <v>9.1743119266054496E-3</v>
      </c>
      <c r="I333" s="76">
        <f t="shared" si="42"/>
        <v>2.3255813953488389E-2</v>
      </c>
      <c r="J333" s="58" t="s">
        <v>1</v>
      </c>
    </row>
    <row r="334" spans="2:10" x14ac:dyDescent="0.25">
      <c r="B334" s="10">
        <v>41549</v>
      </c>
      <c r="C334" s="13" t="s">
        <v>500</v>
      </c>
      <c r="D334" s="16">
        <v>2.8</v>
      </c>
      <c r="E334" s="16">
        <v>1.87</v>
      </c>
      <c r="F334" s="12">
        <v>41554</v>
      </c>
      <c r="G334" s="25">
        <v>2.62</v>
      </c>
      <c r="H334" s="18">
        <f>(G334/D334-1)</f>
        <v>-6.4285714285714168E-2</v>
      </c>
      <c r="I334" s="76">
        <f t="shared" si="42"/>
        <v>-0.19354838709677394</v>
      </c>
      <c r="J334" s="58" t="s">
        <v>41</v>
      </c>
    </row>
    <row r="335" spans="2:10" x14ac:dyDescent="0.25">
      <c r="B335" s="10">
        <v>41556</v>
      </c>
      <c r="C335" s="13" t="s">
        <v>511</v>
      </c>
      <c r="D335" s="16">
        <v>2.1</v>
      </c>
      <c r="E335" s="16">
        <v>1.34</v>
      </c>
      <c r="F335" s="12">
        <v>41557</v>
      </c>
      <c r="G335" s="25">
        <v>2.2000000000000002</v>
      </c>
      <c r="H335" s="18">
        <f>(G335/D335-1)</f>
        <v>4.7619047619047672E-2</v>
      </c>
      <c r="I335" s="76">
        <f t="shared" si="42"/>
        <v>0.13157894736842116</v>
      </c>
      <c r="J335" s="58" t="s">
        <v>1</v>
      </c>
    </row>
    <row r="336" spans="2:10" x14ac:dyDescent="0.25">
      <c r="B336" s="10">
        <v>41556</v>
      </c>
      <c r="C336" s="13" t="s">
        <v>512</v>
      </c>
      <c r="D336" s="16">
        <v>2.48</v>
      </c>
      <c r="E336" s="16">
        <v>1.51</v>
      </c>
      <c r="F336" s="12">
        <v>41562</v>
      </c>
      <c r="G336" s="25">
        <v>3.85</v>
      </c>
      <c r="H336" s="18">
        <f t="shared" ref="H336:H345" si="43">(G336/D336-1)</f>
        <v>0.55241935483870974</v>
      </c>
      <c r="I336" s="76">
        <f>(G336-D336)/(D336-E336)</f>
        <v>1.4123711340206186</v>
      </c>
      <c r="J336" s="58" t="s">
        <v>41</v>
      </c>
    </row>
    <row r="337" spans="2:10" s="66" customFormat="1" x14ac:dyDescent="0.25">
      <c r="B337" s="10">
        <v>41564</v>
      </c>
      <c r="C337" s="13" t="s">
        <v>525</v>
      </c>
      <c r="D337" s="16">
        <v>2.2799999999999998</v>
      </c>
      <c r="E337" s="16">
        <v>1.58</v>
      </c>
      <c r="F337" s="12">
        <v>41569</v>
      </c>
      <c r="G337" s="19">
        <v>3.01</v>
      </c>
      <c r="H337" s="18">
        <f t="shared" si="43"/>
        <v>0.32017543859649122</v>
      </c>
      <c r="I337" s="76">
        <f t="shared" ref="I337:I344" si="44">(G337-D337)/(D337-E337)</f>
        <v>1.0428571428571431</v>
      </c>
    </row>
    <row r="338" spans="2:10" x14ac:dyDescent="0.25">
      <c r="B338" s="10">
        <v>41565</v>
      </c>
      <c r="C338" s="13" t="s">
        <v>526</v>
      </c>
      <c r="D338" s="16">
        <v>2.29</v>
      </c>
      <c r="E338" s="16">
        <v>1.35</v>
      </c>
      <c r="F338" s="12">
        <v>41569</v>
      </c>
      <c r="G338" s="25">
        <v>1.89</v>
      </c>
      <c r="H338" s="18">
        <f t="shared" si="43"/>
        <v>-0.17467248908296951</v>
      </c>
      <c r="I338" s="76">
        <f t="shared" si="44"/>
        <v>-0.42553191489361719</v>
      </c>
      <c r="J338" s="58" t="s">
        <v>41</v>
      </c>
    </row>
    <row r="339" spans="2:10" x14ac:dyDescent="0.25">
      <c r="B339" s="10" t="s">
        <v>524</v>
      </c>
      <c r="C339" s="13" t="s">
        <v>541</v>
      </c>
      <c r="D339" s="16">
        <v>3.31</v>
      </c>
      <c r="E339" s="16">
        <v>1.57</v>
      </c>
      <c r="F339" s="12">
        <v>41571</v>
      </c>
      <c r="G339" s="25">
        <v>4.95</v>
      </c>
      <c r="H339" s="18">
        <f t="shared" si="43"/>
        <v>0.49546827794561943</v>
      </c>
      <c r="I339" s="76">
        <f t="shared" si="44"/>
        <v>0.94252873563218398</v>
      </c>
      <c r="J339" s="58" t="s">
        <v>1</v>
      </c>
    </row>
    <row r="340" spans="2:10" x14ac:dyDescent="0.25">
      <c r="B340" s="10">
        <v>41570</v>
      </c>
      <c r="C340" s="13" t="s">
        <v>534</v>
      </c>
      <c r="D340" s="16">
        <v>2.88</v>
      </c>
      <c r="E340" s="16">
        <v>1.65</v>
      </c>
      <c r="F340" s="12">
        <v>41576</v>
      </c>
      <c r="G340" s="25">
        <v>2.4900000000000002</v>
      </c>
      <c r="H340" s="18">
        <f t="shared" si="43"/>
        <v>-0.13541666666666652</v>
      </c>
      <c r="I340" s="76">
        <f t="shared" si="44"/>
        <v>-0.31707317073170704</v>
      </c>
      <c r="J340" s="58" t="s">
        <v>41</v>
      </c>
    </row>
    <row r="341" spans="2:10" x14ac:dyDescent="0.25">
      <c r="B341" s="10">
        <v>41576</v>
      </c>
      <c r="C341" s="13" t="s">
        <v>547</v>
      </c>
      <c r="D341" s="16">
        <v>1.94</v>
      </c>
      <c r="E341" s="16">
        <v>1.05</v>
      </c>
      <c r="F341" s="12">
        <v>41578</v>
      </c>
      <c r="G341" s="25">
        <v>2.64</v>
      </c>
      <c r="H341" s="18">
        <f t="shared" si="43"/>
        <v>0.36082474226804129</v>
      </c>
      <c r="I341" s="76">
        <f t="shared" si="44"/>
        <v>0.78651685393258453</v>
      </c>
      <c r="J341" s="58" t="s">
        <v>41</v>
      </c>
    </row>
    <row r="342" spans="2:10" x14ac:dyDescent="0.25">
      <c r="B342" s="10">
        <v>41577</v>
      </c>
      <c r="C342" s="13" t="s">
        <v>548</v>
      </c>
      <c r="D342" s="16">
        <v>1.36</v>
      </c>
      <c r="E342" s="16">
        <v>0.83</v>
      </c>
      <c r="F342" s="12">
        <v>41578</v>
      </c>
      <c r="G342" s="25">
        <v>1.61</v>
      </c>
      <c r="H342" s="18">
        <f t="shared" si="43"/>
        <v>0.18382352941176472</v>
      </c>
      <c r="I342" s="76">
        <f t="shared" si="44"/>
        <v>0.47169811320754707</v>
      </c>
      <c r="J342" s="58" t="s">
        <v>41</v>
      </c>
    </row>
    <row r="343" spans="2:10" x14ac:dyDescent="0.25">
      <c r="B343" s="10">
        <v>41575</v>
      </c>
      <c r="C343" s="13" t="s">
        <v>545</v>
      </c>
      <c r="D343" s="16">
        <v>2.56</v>
      </c>
      <c r="E343" s="16">
        <v>1.31</v>
      </c>
      <c r="F343" s="12">
        <v>41579</v>
      </c>
      <c r="G343" s="25">
        <v>2.96</v>
      </c>
      <c r="H343" s="18">
        <f t="shared" si="43"/>
        <v>0.15625</v>
      </c>
      <c r="I343" s="76">
        <f t="shared" si="44"/>
        <v>0.31999999999999995</v>
      </c>
      <c r="J343" s="58" t="s">
        <v>41</v>
      </c>
    </row>
    <row r="344" spans="2:10" ht="14.25" customHeight="1" x14ac:dyDescent="0.25">
      <c r="B344" s="10">
        <v>41583</v>
      </c>
      <c r="C344" s="13" t="s">
        <v>563</v>
      </c>
      <c r="D344" s="16">
        <v>2.0099999999999998</v>
      </c>
      <c r="E344" s="16">
        <v>1.38</v>
      </c>
      <c r="F344" s="12">
        <v>41584</v>
      </c>
      <c r="G344" s="25">
        <v>1.35</v>
      </c>
      <c r="H344" s="18">
        <f t="shared" si="43"/>
        <v>-0.32835820895522372</v>
      </c>
      <c r="I344" s="76">
        <f t="shared" si="44"/>
        <v>-1.0476190476190472</v>
      </c>
      <c r="J344" s="58" t="s">
        <v>41</v>
      </c>
    </row>
    <row r="345" spans="2:10" x14ac:dyDescent="0.25">
      <c r="B345" s="10">
        <v>41582</v>
      </c>
      <c r="C345" s="13" t="s">
        <v>557</v>
      </c>
      <c r="D345" s="16">
        <v>3.66</v>
      </c>
      <c r="E345" s="16">
        <v>2.0699999999999998</v>
      </c>
      <c r="F345" s="12">
        <v>41584</v>
      </c>
      <c r="G345" s="25">
        <v>3.75</v>
      </c>
      <c r="H345" s="18">
        <f t="shared" si="43"/>
        <v>2.4590163934426146E-2</v>
      </c>
      <c r="I345" s="76">
        <f>(G345-D345)/(D345-E345)</f>
        <v>5.6603773584905558E-2</v>
      </c>
      <c r="J345" s="58" t="s">
        <v>1</v>
      </c>
    </row>
    <row r="346" spans="2:10" x14ac:dyDescent="0.25">
      <c r="B346" s="10">
        <v>41586</v>
      </c>
      <c r="C346" s="13" t="s">
        <v>582</v>
      </c>
      <c r="D346" s="16">
        <v>3.04</v>
      </c>
      <c r="E346" s="16">
        <v>1.69</v>
      </c>
      <c r="F346" s="12">
        <v>41590</v>
      </c>
      <c r="G346" s="25">
        <v>1.69</v>
      </c>
      <c r="H346" s="18">
        <f>(G346/D346-1)</f>
        <v>-0.44407894736842113</v>
      </c>
      <c r="I346" s="76">
        <f>(G346-D346)/(D346-E346)</f>
        <v>-1</v>
      </c>
      <c r="J346" s="58" t="s">
        <v>1</v>
      </c>
    </row>
    <row r="347" spans="2:10" x14ac:dyDescent="0.25">
      <c r="B347" s="10">
        <v>41591</v>
      </c>
      <c r="C347" s="13" t="s">
        <v>581</v>
      </c>
      <c r="D347" s="16">
        <v>1.34</v>
      </c>
      <c r="E347" s="16">
        <v>0.83</v>
      </c>
      <c r="F347" s="12">
        <v>41591</v>
      </c>
      <c r="G347" s="25">
        <v>0.83</v>
      </c>
      <c r="H347" s="18">
        <f t="shared" ref="H347:H357" si="45">(G347/D347-1)</f>
        <v>-0.38059701492537323</v>
      </c>
      <c r="I347" s="76">
        <f t="shared" ref="I347:I348" si="46">(G347-D347)/(D347-E347)</f>
        <v>-1</v>
      </c>
      <c r="J347" s="58" t="s">
        <v>41</v>
      </c>
    </row>
    <row r="348" spans="2:10" x14ac:dyDescent="0.25">
      <c r="B348" s="10">
        <v>41598</v>
      </c>
      <c r="C348" s="13" t="s">
        <v>593</v>
      </c>
      <c r="D348" s="16">
        <v>2.0699999999999998</v>
      </c>
      <c r="E348" s="16">
        <v>1.19</v>
      </c>
      <c r="F348" s="12">
        <v>41599</v>
      </c>
      <c r="G348" s="19">
        <v>2.77</v>
      </c>
      <c r="H348" s="18">
        <f t="shared" si="45"/>
        <v>0.33816425120772964</v>
      </c>
      <c r="I348" s="76">
        <f t="shared" si="46"/>
        <v>0.79545454545454575</v>
      </c>
    </row>
    <row r="349" spans="2:10" x14ac:dyDescent="0.25">
      <c r="B349" s="10">
        <v>41600</v>
      </c>
      <c r="C349" s="13" t="s">
        <v>597</v>
      </c>
      <c r="D349" s="16">
        <v>3.15</v>
      </c>
      <c r="E349" s="16">
        <v>1.74</v>
      </c>
      <c r="F349" s="12">
        <v>41603</v>
      </c>
      <c r="G349" s="25">
        <v>4.13</v>
      </c>
      <c r="H349" s="18">
        <f t="shared" si="45"/>
        <v>0.31111111111111112</v>
      </c>
      <c r="I349" s="76">
        <f>(G349-D349)/(D349-E349)</f>
        <v>0.69503546099290781</v>
      </c>
      <c r="J349" s="58" t="s">
        <v>1</v>
      </c>
    </row>
    <row r="350" spans="2:10" x14ac:dyDescent="0.25">
      <c r="B350" s="10">
        <v>41610</v>
      </c>
      <c r="C350" s="13" t="s">
        <v>615</v>
      </c>
      <c r="D350" s="16">
        <v>1.67</v>
      </c>
      <c r="E350" s="16">
        <v>0.84</v>
      </c>
      <c r="F350" s="12">
        <v>41612</v>
      </c>
      <c r="G350" s="19">
        <v>1.66</v>
      </c>
      <c r="H350" s="18">
        <f t="shared" si="45"/>
        <v>-5.9880239520958556E-3</v>
      </c>
      <c r="I350" s="76">
        <f t="shared" ref="I350:I353" si="47">(G350-D350)/(D350-E350)</f>
        <v>-1.2048192771084348E-2</v>
      </c>
    </row>
    <row r="351" spans="2:10" ht="14.25" customHeight="1" x14ac:dyDescent="0.25">
      <c r="B351" s="10">
        <v>41611</v>
      </c>
      <c r="C351" s="13" t="s">
        <v>617</v>
      </c>
      <c r="D351" s="16">
        <v>2.31</v>
      </c>
      <c r="E351" s="16">
        <v>1.42</v>
      </c>
      <c r="F351" s="12">
        <v>41612</v>
      </c>
      <c r="G351" s="25">
        <v>2.85</v>
      </c>
      <c r="H351" s="18">
        <f t="shared" si="45"/>
        <v>0.23376623376623384</v>
      </c>
      <c r="I351" s="76">
        <f t="shared" si="47"/>
        <v>0.60674157303370779</v>
      </c>
      <c r="J351" s="58" t="s">
        <v>41</v>
      </c>
    </row>
    <row r="352" spans="2:10" x14ac:dyDescent="0.25">
      <c r="B352" s="10">
        <v>41613</v>
      </c>
      <c r="C352" s="13" t="s">
        <v>629</v>
      </c>
      <c r="D352" s="16">
        <v>2.4700000000000002</v>
      </c>
      <c r="E352" s="16">
        <v>1.65</v>
      </c>
      <c r="F352" s="12">
        <v>41614</v>
      </c>
      <c r="G352" s="25">
        <v>2.64</v>
      </c>
      <c r="H352" s="18">
        <f t="shared" si="45"/>
        <v>6.8825910931173961E-2</v>
      </c>
      <c r="I352" s="76">
        <f t="shared" si="47"/>
        <v>0.20731707317073156</v>
      </c>
      <c r="J352" s="58" t="s">
        <v>41</v>
      </c>
    </row>
    <row r="353" spans="2:10" x14ac:dyDescent="0.25">
      <c r="B353" s="10">
        <v>41614</v>
      </c>
      <c r="C353" s="13" t="s">
        <v>632</v>
      </c>
      <c r="D353" s="16">
        <v>3.64</v>
      </c>
      <c r="E353" s="16">
        <v>2.0299999999999998</v>
      </c>
      <c r="F353" s="12">
        <v>41618</v>
      </c>
      <c r="G353" s="25">
        <v>5.33</v>
      </c>
      <c r="H353" s="18">
        <f t="shared" si="45"/>
        <v>0.46428571428571419</v>
      </c>
      <c r="I353" s="76">
        <f t="shared" si="47"/>
        <v>1.0496894409937885</v>
      </c>
      <c r="J353" s="58" t="s">
        <v>41</v>
      </c>
    </row>
    <row r="354" spans="2:10" x14ac:dyDescent="0.25">
      <c r="B354" s="10">
        <v>41618</v>
      </c>
      <c r="C354" s="13" t="s">
        <v>640</v>
      </c>
      <c r="D354" s="16">
        <v>2.02</v>
      </c>
      <c r="E354" s="16">
        <v>1.17</v>
      </c>
      <c r="F354" s="12">
        <v>41619</v>
      </c>
      <c r="G354" s="19">
        <v>1.17</v>
      </c>
      <c r="H354" s="18">
        <f t="shared" si="45"/>
        <v>-0.42079207920792083</v>
      </c>
      <c r="I354" s="76">
        <f>(G354-D354)/(D354-E354)/2</f>
        <v>-0.5</v>
      </c>
    </row>
    <row r="355" spans="2:10" x14ac:dyDescent="0.25">
      <c r="B355" s="10">
        <v>41617</v>
      </c>
      <c r="C355" s="13" t="s">
        <v>643</v>
      </c>
      <c r="D355" s="16">
        <v>5.03</v>
      </c>
      <c r="E355" s="16">
        <v>3.28</v>
      </c>
      <c r="F355" s="12">
        <v>41619</v>
      </c>
      <c r="G355" s="19">
        <v>4.5</v>
      </c>
      <c r="H355" s="18">
        <f t="shared" si="45"/>
        <v>-0.10536779324055667</v>
      </c>
      <c r="I355" s="76">
        <f t="shared" ref="I355" si="48">(G355-D355)/(D355-E355)</f>
        <v>-0.30285714285714294</v>
      </c>
    </row>
    <row r="356" spans="2:10" x14ac:dyDescent="0.25">
      <c r="B356" s="10">
        <v>41619</v>
      </c>
      <c r="C356" s="13" t="s">
        <v>648</v>
      </c>
      <c r="D356" s="16">
        <v>2.4300000000000002</v>
      </c>
      <c r="E356" s="16">
        <v>1.6</v>
      </c>
      <c r="F356" s="12">
        <v>41620</v>
      </c>
      <c r="G356" s="19">
        <v>1.57</v>
      </c>
      <c r="H356" s="18">
        <f t="shared" si="45"/>
        <v>-0.35390946502057619</v>
      </c>
      <c r="I356" s="76">
        <f>(G356-D356)/(D356-E356)/2</f>
        <v>-0.51807228915662651</v>
      </c>
    </row>
    <row r="357" spans="2:10" x14ac:dyDescent="0.25">
      <c r="B357" s="10">
        <v>41624</v>
      </c>
      <c r="C357" s="13" t="s">
        <v>655</v>
      </c>
      <c r="D357" s="16">
        <v>2.74</v>
      </c>
      <c r="E357" s="16">
        <v>1.69</v>
      </c>
      <c r="F357" s="12">
        <v>41626</v>
      </c>
      <c r="G357" s="25">
        <v>3.48</v>
      </c>
      <c r="H357" s="18">
        <f t="shared" si="45"/>
        <v>0.27007299270072993</v>
      </c>
      <c r="I357" s="76">
        <f t="shared" ref="I357" si="49">(G357-D357)/(D357-E357)</f>
        <v>0.70476190476190437</v>
      </c>
    </row>
    <row r="358" spans="2:10" x14ac:dyDescent="0.25">
      <c r="B358" s="10"/>
      <c r="C358" s="13"/>
      <c r="D358" s="19"/>
      <c r="E358" s="19"/>
      <c r="F358" s="12"/>
      <c r="G358" s="21" t="s">
        <v>1</v>
      </c>
      <c r="H358" s="18"/>
      <c r="I358" s="14"/>
    </row>
    <row r="359" spans="2:10" x14ac:dyDescent="0.25">
      <c r="B359" s="10"/>
      <c r="C359" s="22" t="s">
        <v>44</v>
      </c>
      <c r="D359" s="13"/>
      <c r="E359" s="13"/>
      <c r="F359" s="23" t="s">
        <v>1</v>
      </c>
      <c r="G359" s="71" t="s">
        <v>12</v>
      </c>
      <c r="H359" s="72" t="s">
        <v>10</v>
      </c>
      <c r="I359" s="81">
        <f>SUM(I273:I358)</f>
        <v>12.087408041091706</v>
      </c>
    </row>
    <row r="360" spans="2:10" s="66" customFormat="1" x14ac:dyDescent="0.25">
      <c r="B360" s="10"/>
      <c r="C360" s="22"/>
      <c r="D360" s="13"/>
      <c r="E360" s="13"/>
      <c r="F360" s="23"/>
      <c r="G360" s="71"/>
      <c r="H360" s="72"/>
      <c r="I360" s="69"/>
    </row>
    <row r="361" spans="2:10" ht="15.75" thickBot="1" x14ac:dyDescent="0.3">
      <c r="B361" s="27"/>
      <c r="C361" s="29" t="s">
        <v>1</v>
      </c>
      <c r="D361" s="29"/>
      <c r="E361" s="29"/>
      <c r="F361" s="45"/>
      <c r="G361" s="29"/>
      <c r="H361" s="73" t="s">
        <v>1</v>
      </c>
      <c r="I361" s="33"/>
    </row>
    <row r="362" spans="2:10" x14ac:dyDescent="0.25">
      <c r="B362" s="5"/>
      <c r="C362" s="59"/>
      <c r="D362" s="6"/>
      <c r="E362" s="6"/>
      <c r="F362" s="7"/>
      <c r="G362" s="8"/>
      <c r="H362" s="8"/>
      <c r="I362" s="9"/>
    </row>
    <row r="363" spans="2:10" x14ac:dyDescent="0.25">
      <c r="B363" s="10"/>
      <c r="C363" s="70" t="s">
        <v>40</v>
      </c>
      <c r="D363" s="13"/>
      <c r="E363" s="13"/>
      <c r="F363" s="23"/>
      <c r="G363" s="11"/>
      <c r="H363" s="24"/>
      <c r="I363" s="14"/>
    </row>
    <row r="364" spans="2:10" x14ac:dyDescent="0.25">
      <c r="B364" s="61" t="s">
        <v>2</v>
      </c>
      <c r="C364" s="62" t="s">
        <v>3</v>
      </c>
      <c r="D364" s="62" t="s">
        <v>2</v>
      </c>
      <c r="E364" s="62" t="s">
        <v>18</v>
      </c>
      <c r="F364" s="63" t="s">
        <v>4</v>
      </c>
      <c r="G364" s="62" t="s">
        <v>4</v>
      </c>
      <c r="H364" s="62" t="s">
        <v>5</v>
      </c>
      <c r="I364" s="64" t="s">
        <v>5</v>
      </c>
    </row>
    <row r="365" spans="2:10" x14ac:dyDescent="0.25">
      <c r="B365" s="61" t="s">
        <v>6</v>
      </c>
      <c r="C365" s="65"/>
      <c r="D365" s="62" t="s">
        <v>7</v>
      </c>
      <c r="E365" s="62" t="s">
        <v>19</v>
      </c>
      <c r="F365" s="63" t="s">
        <v>6</v>
      </c>
      <c r="G365" s="62" t="s">
        <v>8</v>
      </c>
      <c r="H365" s="62" t="s">
        <v>11</v>
      </c>
      <c r="I365" s="64" t="s">
        <v>20</v>
      </c>
    </row>
    <row r="366" spans="2:10" x14ac:dyDescent="0.25">
      <c r="B366" s="61"/>
      <c r="C366" s="62" t="s">
        <v>28</v>
      </c>
      <c r="D366" s="62"/>
      <c r="E366" s="62"/>
      <c r="F366" s="63"/>
      <c r="G366" s="62"/>
      <c r="H366" s="62"/>
      <c r="I366" s="64"/>
    </row>
    <row r="367" spans="2:10" x14ac:dyDescent="0.25">
      <c r="B367" s="61"/>
      <c r="C367" s="62" t="s">
        <v>1</v>
      </c>
      <c r="D367" s="62"/>
      <c r="E367" s="62"/>
      <c r="F367" s="63"/>
      <c r="G367" s="62"/>
      <c r="H367" s="62"/>
      <c r="I367" s="64"/>
    </row>
    <row r="368" spans="2:10" x14ac:dyDescent="0.25">
      <c r="B368" s="10">
        <v>41285</v>
      </c>
      <c r="C368" s="13" t="s">
        <v>77</v>
      </c>
      <c r="D368" s="16">
        <v>6.66</v>
      </c>
      <c r="E368" s="16">
        <v>4.0999999999999996</v>
      </c>
      <c r="F368" s="12">
        <v>41288</v>
      </c>
      <c r="G368" s="25">
        <v>7.06</v>
      </c>
      <c r="H368" s="18">
        <f t="shared" ref="H368:H373" si="50">(G368/D368-1)</f>
        <v>6.0060060060060039E-2</v>
      </c>
      <c r="I368" s="76">
        <f t="shared" ref="I368:I373" si="51">(G368-D368)/(D368-E368)</f>
        <v>0.15624999999999975</v>
      </c>
    </row>
    <row r="369" spans="2:9" x14ac:dyDescent="0.25">
      <c r="B369" s="10">
        <v>41289</v>
      </c>
      <c r="C369" s="13" t="s">
        <v>83</v>
      </c>
      <c r="D369" s="16">
        <v>2.5</v>
      </c>
      <c r="E369" s="16">
        <v>1.73</v>
      </c>
      <c r="F369" s="12">
        <v>41292</v>
      </c>
      <c r="G369" s="25">
        <v>2.86</v>
      </c>
      <c r="H369" s="18">
        <f t="shared" si="50"/>
        <v>0.14399999999999991</v>
      </c>
      <c r="I369" s="76">
        <f t="shared" si="51"/>
        <v>0.46753246753246736</v>
      </c>
    </row>
    <row r="370" spans="2:9" x14ac:dyDescent="0.25">
      <c r="B370" s="10">
        <v>41298</v>
      </c>
      <c r="C370" s="13" t="s">
        <v>102</v>
      </c>
      <c r="D370" s="16">
        <v>1.59</v>
      </c>
      <c r="E370" s="16">
        <v>0.86</v>
      </c>
      <c r="F370" s="12">
        <v>41302</v>
      </c>
      <c r="G370" s="25">
        <v>1.07</v>
      </c>
      <c r="H370" s="18">
        <f t="shared" si="50"/>
        <v>-0.32704402515723274</v>
      </c>
      <c r="I370" s="76">
        <f t="shared" si="51"/>
        <v>-0.71232876712328763</v>
      </c>
    </row>
    <row r="371" spans="2:9" x14ac:dyDescent="0.25">
      <c r="B371" s="10">
        <v>41303</v>
      </c>
      <c r="C371" s="13" t="s">
        <v>107</v>
      </c>
      <c r="D371" s="16">
        <v>7.03</v>
      </c>
      <c r="E371" s="16">
        <v>4.32</v>
      </c>
      <c r="F371" s="12">
        <v>41306</v>
      </c>
      <c r="G371" s="25">
        <v>5.68</v>
      </c>
      <c r="H371" s="18">
        <f t="shared" si="50"/>
        <v>-0.19203413940256053</v>
      </c>
      <c r="I371" s="76">
        <f t="shared" si="51"/>
        <v>-0.49815498154981569</v>
      </c>
    </row>
    <row r="372" spans="2:9" x14ac:dyDescent="0.25">
      <c r="B372" s="10">
        <v>41312</v>
      </c>
      <c r="C372" s="13" t="s">
        <v>118</v>
      </c>
      <c r="D372" s="16">
        <v>5.8250000000000002</v>
      </c>
      <c r="E372" s="16">
        <v>3.35</v>
      </c>
      <c r="F372" s="12">
        <v>41317</v>
      </c>
      <c r="G372" s="25">
        <v>3.29</v>
      </c>
      <c r="H372" s="18">
        <f t="shared" si="50"/>
        <v>-0.4351931330472103</v>
      </c>
      <c r="I372" s="76">
        <f t="shared" si="51"/>
        <v>-1.0242424242424242</v>
      </c>
    </row>
    <row r="373" spans="2:9" x14ac:dyDescent="0.25">
      <c r="B373" s="10">
        <v>41324</v>
      </c>
      <c r="C373" s="13" t="s">
        <v>134</v>
      </c>
      <c r="D373" s="16">
        <v>1.89</v>
      </c>
      <c r="E373" s="16">
        <v>1.1599999999999999</v>
      </c>
      <c r="F373" s="12">
        <v>41326</v>
      </c>
      <c r="G373" s="25">
        <v>3</v>
      </c>
      <c r="H373" s="18">
        <f t="shared" si="50"/>
        <v>0.58730158730158744</v>
      </c>
      <c r="I373" s="76">
        <f t="shared" si="51"/>
        <v>1.5205479452054795</v>
      </c>
    </row>
    <row r="374" spans="2:9" x14ac:dyDescent="0.25">
      <c r="B374" s="10">
        <v>41331</v>
      </c>
      <c r="C374" s="13" t="s">
        <v>150</v>
      </c>
      <c r="D374" s="16">
        <v>7.85</v>
      </c>
      <c r="E374" s="16">
        <v>4.37</v>
      </c>
      <c r="F374" s="12">
        <v>41334</v>
      </c>
      <c r="G374" s="25">
        <v>5.86</v>
      </c>
      <c r="H374" s="18">
        <f t="shared" ref="H374:H379" si="52">(G374/D374-1)</f>
        <v>-0.25350318471337574</v>
      </c>
      <c r="I374" s="76">
        <f t="shared" ref="I374:I379" si="53">(G374-D374)/(D374-E374)</f>
        <v>-0.57183908045976994</v>
      </c>
    </row>
    <row r="375" spans="2:9" x14ac:dyDescent="0.25">
      <c r="B375" s="10">
        <v>41339</v>
      </c>
      <c r="C375" s="13" t="s">
        <v>163</v>
      </c>
      <c r="D375" s="16">
        <v>2.52</v>
      </c>
      <c r="E375" s="16">
        <v>1.45</v>
      </c>
      <c r="F375" s="12">
        <v>41341</v>
      </c>
      <c r="G375" s="25">
        <v>1.88</v>
      </c>
      <c r="H375" s="18">
        <f t="shared" si="52"/>
        <v>-0.25396825396825407</v>
      </c>
      <c r="I375" s="76">
        <f t="shared" si="53"/>
        <v>-0.59813084112149539</v>
      </c>
    </row>
    <row r="376" spans="2:9" x14ac:dyDescent="0.25">
      <c r="B376" s="10">
        <v>41345</v>
      </c>
      <c r="C376" s="13" t="s">
        <v>170</v>
      </c>
      <c r="D376" s="16">
        <v>5.87</v>
      </c>
      <c r="E376" s="16">
        <v>3.06</v>
      </c>
      <c r="F376" s="12">
        <v>41351</v>
      </c>
      <c r="G376" s="25">
        <v>6.76</v>
      </c>
      <c r="H376" s="18">
        <f t="shared" si="52"/>
        <v>0.151618398637138</v>
      </c>
      <c r="I376" s="76">
        <f t="shared" si="53"/>
        <v>0.3167259786476867</v>
      </c>
    </row>
    <row r="377" spans="2:9" x14ac:dyDescent="0.25">
      <c r="B377" s="10">
        <v>41372</v>
      </c>
      <c r="C377" s="13" t="s">
        <v>206</v>
      </c>
      <c r="D377" s="16">
        <v>2.0499999999999998</v>
      </c>
      <c r="E377" s="16">
        <v>1.08</v>
      </c>
      <c r="F377" s="12">
        <v>41373</v>
      </c>
      <c r="G377" s="25">
        <v>1.95</v>
      </c>
      <c r="H377" s="18">
        <f t="shared" si="52"/>
        <v>-4.8780487804877981E-2</v>
      </c>
      <c r="I377" s="76">
        <f t="shared" si="53"/>
        <v>-0.10309278350515452</v>
      </c>
    </row>
    <row r="378" spans="2:9" x14ac:dyDescent="0.25">
      <c r="B378" s="10">
        <v>41393</v>
      </c>
      <c r="C378" s="13" t="s">
        <v>238</v>
      </c>
      <c r="D378" s="16">
        <v>5.38</v>
      </c>
      <c r="E378" s="16">
        <v>2.88</v>
      </c>
      <c r="F378" s="12">
        <v>41397</v>
      </c>
      <c r="G378" s="25">
        <v>3.9</v>
      </c>
      <c r="H378" s="18">
        <f t="shared" si="52"/>
        <v>-0.27509293680297398</v>
      </c>
      <c r="I378" s="76">
        <f t="shared" si="53"/>
        <v>-0.59199999999999997</v>
      </c>
    </row>
    <row r="379" spans="2:9" x14ac:dyDescent="0.25">
      <c r="B379" s="10">
        <v>41402</v>
      </c>
      <c r="C379" s="13" t="s">
        <v>252</v>
      </c>
      <c r="D379" s="16">
        <v>5.26</v>
      </c>
      <c r="E379" s="16">
        <v>3.15</v>
      </c>
      <c r="F379" s="12">
        <v>41404</v>
      </c>
      <c r="G379" s="25">
        <v>6.6</v>
      </c>
      <c r="H379" s="18">
        <f t="shared" si="52"/>
        <v>0.25475285171102668</v>
      </c>
      <c r="I379" s="76">
        <f t="shared" si="53"/>
        <v>0.63507109004739337</v>
      </c>
    </row>
    <row r="380" spans="2:9" x14ac:dyDescent="0.25">
      <c r="B380" s="10">
        <v>41415</v>
      </c>
      <c r="C380" s="13" t="s">
        <v>268</v>
      </c>
      <c r="D380" s="16">
        <v>2.65</v>
      </c>
      <c r="E380" s="16">
        <v>1.35</v>
      </c>
      <c r="F380" s="12">
        <v>41417</v>
      </c>
      <c r="G380" s="25">
        <v>2.09</v>
      </c>
      <c r="H380" s="18">
        <f t="shared" ref="H380:H387" si="54">(G380/D380-1)</f>
        <v>-0.2113207547169812</v>
      </c>
      <c r="I380" s="76">
        <f t="shared" ref="I380:I386" si="55">(G380-D380)/(D380-E380)</f>
        <v>-0.43076923076923085</v>
      </c>
    </row>
    <row r="381" spans="2:9" x14ac:dyDescent="0.25">
      <c r="B381" s="10">
        <v>41410</v>
      </c>
      <c r="C381" s="13" t="s">
        <v>280</v>
      </c>
      <c r="D381" s="16">
        <v>2.37</v>
      </c>
      <c r="E381" s="16">
        <v>1.75</v>
      </c>
      <c r="F381" s="12">
        <v>41417</v>
      </c>
      <c r="G381" s="25">
        <v>2.2000000000000002</v>
      </c>
      <c r="H381" s="18">
        <f t="shared" si="54"/>
        <v>-7.1729957805907185E-2</v>
      </c>
      <c r="I381" s="76">
        <f t="shared" si="55"/>
        <v>-0.27419354838709659</v>
      </c>
    </row>
    <row r="382" spans="2:9" x14ac:dyDescent="0.25">
      <c r="B382" s="10">
        <v>41422</v>
      </c>
      <c r="C382" s="13" t="s">
        <v>281</v>
      </c>
      <c r="D382" s="16">
        <v>4.63</v>
      </c>
      <c r="E382" s="16">
        <v>2.0099999999999998</v>
      </c>
      <c r="F382" s="12">
        <v>41424</v>
      </c>
      <c r="G382" s="25">
        <v>2.58</v>
      </c>
      <c r="H382" s="18">
        <f t="shared" si="54"/>
        <v>-0.44276457883369325</v>
      </c>
      <c r="I382" s="76">
        <f t="shared" si="55"/>
        <v>-0.78244274809160297</v>
      </c>
    </row>
    <row r="383" spans="2:9" x14ac:dyDescent="0.25">
      <c r="B383" s="10">
        <v>41428</v>
      </c>
      <c r="C383" s="13" t="s">
        <v>293</v>
      </c>
      <c r="D383" s="16">
        <v>4.1900000000000004</v>
      </c>
      <c r="E383" s="16">
        <v>2.02</v>
      </c>
      <c r="F383" s="12">
        <v>41430</v>
      </c>
      <c r="G383" s="25">
        <v>3.82</v>
      </c>
      <c r="H383" s="18">
        <f t="shared" si="54"/>
        <v>-8.8305489260143366E-2</v>
      </c>
      <c r="I383" s="76">
        <f t="shared" si="55"/>
        <v>-0.17050691244239655</v>
      </c>
    </row>
    <row r="384" spans="2:9" x14ac:dyDescent="0.25">
      <c r="B384" s="10">
        <v>41453</v>
      </c>
      <c r="C384" s="13" t="s">
        <v>358</v>
      </c>
      <c r="D384" s="16">
        <v>1.5</v>
      </c>
      <c r="E384" s="16">
        <v>0.94</v>
      </c>
      <c r="F384" s="12">
        <v>41457</v>
      </c>
      <c r="G384" s="25">
        <v>1.78</v>
      </c>
      <c r="H384" s="18">
        <f t="shared" si="54"/>
        <v>0.18666666666666676</v>
      </c>
      <c r="I384" s="76">
        <f t="shared" si="55"/>
        <v>0.5</v>
      </c>
    </row>
    <row r="385" spans="2:10" x14ac:dyDescent="0.25">
      <c r="B385" s="10">
        <v>41456</v>
      </c>
      <c r="C385" s="13" t="s">
        <v>363</v>
      </c>
      <c r="D385" s="16">
        <v>7.78</v>
      </c>
      <c r="E385" s="16">
        <v>3.48</v>
      </c>
      <c r="F385" s="12">
        <v>41460</v>
      </c>
      <c r="G385" s="25">
        <v>6.19</v>
      </c>
      <c r="H385" s="18">
        <f t="shared" si="54"/>
        <v>-0.20437017994858608</v>
      </c>
      <c r="I385" s="76">
        <f t="shared" si="55"/>
        <v>-0.36976744186046501</v>
      </c>
    </row>
    <row r="386" spans="2:10" x14ac:dyDescent="0.25">
      <c r="B386" s="10">
        <v>41457</v>
      </c>
      <c r="C386" s="13" t="s">
        <v>369</v>
      </c>
      <c r="D386" s="16">
        <v>2.13</v>
      </c>
      <c r="E386" s="16">
        <v>1.03</v>
      </c>
      <c r="F386" s="12">
        <v>41463</v>
      </c>
      <c r="G386" s="25">
        <v>1.54</v>
      </c>
      <c r="H386" s="18">
        <f t="shared" si="54"/>
        <v>-0.27699530516431925</v>
      </c>
      <c r="I386" s="76">
        <f t="shared" si="55"/>
        <v>-0.53636363636363626</v>
      </c>
    </row>
    <row r="387" spans="2:10" x14ac:dyDescent="0.25">
      <c r="B387" s="10">
        <v>41465</v>
      </c>
      <c r="C387" s="13" t="s">
        <v>378</v>
      </c>
      <c r="D387" s="16">
        <v>6.41</v>
      </c>
      <c r="E387" s="16">
        <v>3.36</v>
      </c>
      <c r="F387" s="12">
        <v>41466</v>
      </c>
      <c r="G387" s="25">
        <v>9.0500000000000007</v>
      </c>
      <c r="H387" s="18">
        <f t="shared" si="54"/>
        <v>0.41185647425897054</v>
      </c>
      <c r="I387" s="76">
        <f>(G387-D387)/(D387-E387)/2</f>
        <v>0.4327868852459017</v>
      </c>
    </row>
    <row r="388" spans="2:10" x14ac:dyDescent="0.25">
      <c r="B388" s="10">
        <v>41464</v>
      </c>
      <c r="C388" s="13" t="s">
        <v>374</v>
      </c>
      <c r="D388" s="16">
        <v>5.16</v>
      </c>
      <c r="E388" s="16">
        <v>2.61</v>
      </c>
      <c r="F388" s="12">
        <v>41467</v>
      </c>
      <c r="G388" s="25">
        <v>6.29</v>
      </c>
      <c r="H388" s="18">
        <f>(G388/D388-1)</f>
        <v>0.21899224806201545</v>
      </c>
      <c r="I388" s="76">
        <f t="shared" ref="I388:I394" si="56">(G388-D388)/(D388-E388)</f>
        <v>0.44313725490196071</v>
      </c>
    </row>
    <row r="389" spans="2:10" x14ac:dyDescent="0.25">
      <c r="B389" s="10">
        <v>41479</v>
      </c>
      <c r="C389" s="13" t="s">
        <v>396</v>
      </c>
      <c r="D389" s="16">
        <v>3.3</v>
      </c>
      <c r="E389" s="16">
        <v>1.92</v>
      </c>
      <c r="F389" s="12">
        <v>41480</v>
      </c>
      <c r="G389" s="25">
        <v>1.92</v>
      </c>
      <c r="H389" s="18">
        <f t="shared" ref="H389:H407" si="57">(G389/D389-1)</f>
        <v>-0.41818181818181821</v>
      </c>
      <c r="I389" s="76">
        <f t="shared" si="56"/>
        <v>-1</v>
      </c>
    </row>
    <row r="390" spans="2:10" x14ac:dyDescent="0.25">
      <c r="B390" s="10">
        <v>41494</v>
      </c>
      <c r="C390" s="13" t="s">
        <v>397</v>
      </c>
      <c r="D390" s="16">
        <v>2.35</v>
      </c>
      <c r="E390" s="16">
        <v>1.58</v>
      </c>
      <c r="F390" s="12">
        <v>41494</v>
      </c>
      <c r="G390" s="25">
        <v>2.1</v>
      </c>
      <c r="H390" s="18">
        <f t="shared" si="57"/>
        <v>-0.1063829787234043</v>
      </c>
      <c r="I390" s="76">
        <f t="shared" si="56"/>
        <v>-0.32467532467532467</v>
      </c>
    </row>
    <row r="391" spans="2:10" x14ac:dyDescent="0.25">
      <c r="B391" s="10">
        <v>41500</v>
      </c>
      <c r="C391" s="13" t="s">
        <v>407</v>
      </c>
      <c r="D391" s="16">
        <v>2.21</v>
      </c>
      <c r="E391" s="16">
        <v>1.32</v>
      </c>
      <c r="F391" s="12">
        <v>41501</v>
      </c>
      <c r="G391" s="25">
        <v>2.69</v>
      </c>
      <c r="H391" s="18">
        <f t="shared" si="57"/>
        <v>0.2171945701357465</v>
      </c>
      <c r="I391" s="76">
        <f t="shared" si="56"/>
        <v>0.5393258426966292</v>
      </c>
    </row>
    <row r="392" spans="2:10" x14ac:dyDescent="0.25">
      <c r="B392" s="10">
        <v>41501</v>
      </c>
      <c r="C392" s="13" t="s">
        <v>411</v>
      </c>
      <c r="D392" s="16">
        <v>2.09</v>
      </c>
      <c r="E392" s="16">
        <v>1.01</v>
      </c>
      <c r="F392" s="12">
        <v>41502</v>
      </c>
      <c r="G392" s="25">
        <v>2.9</v>
      </c>
      <c r="H392" s="18">
        <f t="shared" si="57"/>
        <v>0.38755980861244033</v>
      </c>
      <c r="I392" s="76">
        <f t="shared" si="56"/>
        <v>0.75000000000000011</v>
      </c>
    </row>
    <row r="393" spans="2:10" x14ac:dyDescent="0.25">
      <c r="B393" s="10">
        <v>41506</v>
      </c>
      <c r="C393" s="13" t="s">
        <v>423</v>
      </c>
      <c r="D393" s="16">
        <v>2.25</v>
      </c>
      <c r="E393" s="16">
        <v>1.67</v>
      </c>
      <c r="F393" s="12">
        <v>41507</v>
      </c>
      <c r="G393" s="25">
        <v>2.35</v>
      </c>
      <c r="H393" s="18">
        <f t="shared" si="57"/>
        <v>4.4444444444444509E-2</v>
      </c>
      <c r="I393" s="76">
        <f t="shared" si="56"/>
        <v>0.1724137931034484</v>
      </c>
    </row>
    <row r="394" spans="2:10" x14ac:dyDescent="0.25">
      <c r="B394" s="10">
        <v>41508</v>
      </c>
      <c r="C394" s="13" t="s">
        <v>425</v>
      </c>
      <c r="D394" s="16">
        <v>1.81</v>
      </c>
      <c r="E394" s="16">
        <v>1.37</v>
      </c>
      <c r="F394" s="12">
        <v>41512</v>
      </c>
      <c r="G394" s="25">
        <v>2.77</v>
      </c>
      <c r="H394" s="18">
        <f t="shared" si="57"/>
        <v>0.53038674033149169</v>
      </c>
      <c r="I394" s="76">
        <f t="shared" si="56"/>
        <v>2.1818181818181821</v>
      </c>
    </row>
    <row r="395" spans="2:10" x14ac:dyDescent="0.25">
      <c r="B395" s="10">
        <v>41509</v>
      </c>
      <c r="C395" s="13" t="s">
        <v>429</v>
      </c>
      <c r="D395" s="16">
        <v>5.75</v>
      </c>
      <c r="E395" s="16">
        <v>2.87</v>
      </c>
      <c r="F395" s="12">
        <v>41512</v>
      </c>
      <c r="G395" s="25">
        <v>7.3</v>
      </c>
      <c r="H395" s="18">
        <f t="shared" si="57"/>
        <v>0.26956521739130435</v>
      </c>
      <c r="I395" s="76">
        <f>(G395-D395)/(D395-E395)/2</f>
        <v>0.26909722222222221</v>
      </c>
      <c r="J395" s="58" t="s">
        <v>1</v>
      </c>
    </row>
    <row r="396" spans="2:10" x14ac:dyDescent="0.25">
      <c r="B396" s="10">
        <v>41519</v>
      </c>
      <c r="C396" s="13" t="s">
        <v>444</v>
      </c>
      <c r="D396" s="16">
        <v>2.58</v>
      </c>
      <c r="E396" s="16">
        <v>1.29</v>
      </c>
      <c r="F396" s="12">
        <v>41522</v>
      </c>
      <c r="G396" s="25">
        <v>3.27</v>
      </c>
      <c r="H396" s="18">
        <f t="shared" si="57"/>
        <v>0.26744186046511631</v>
      </c>
      <c r="I396" s="76">
        <f>(G396-D396)/(D396-E396)</f>
        <v>0.53488372093023251</v>
      </c>
    </row>
    <row r="397" spans="2:10" x14ac:dyDescent="0.25">
      <c r="B397" s="10">
        <v>41520</v>
      </c>
      <c r="C397" s="13" t="s">
        <v>445</v>
      </c>
      <c r="D397" s="16">
        <v>4.34</v>
      </c>
      <c r="E397" s="16">
        <v>2</v>
      </c>
      <c r="F397" s="12">
        <v>41522</v>
      </c>
      <c r="G397" s="25">
        <v>5.03</v>
      </c>
      <c r="H397" s="18">
        <f t="shared" si="57"/>
        <v>0.15898617511520752</v>
      </c>
      <c r="I397" s="76">
        <f>(G397-D397)/(D397-E397)/2</f>
        <v>0.14743589743589752</v>
      </c>
      <c r="J397" s="58" t="s">
        <v>1</v>
      </c>
    </row>
    <row r="398" spans="2:10" ht="13.5" customHeight="1" x14ac:dyDescent="0.25">
      <c r="B398" s="10">
        <v>41523</v>
      </c>
      <c r="C398" s="13" t="s">
        <v>455</v>
      </c>
      <c r="D398" s="16">
        <v>2.5499999999999998</v>
      </c>
      <c r="E398" s="16">
        <v>1.46</v>
      </c>
      <c r="F398" s="12">
        <v>41528</v>
      </c>
      <c r="G398" s="25">
        <v>2.65</v>
      </c>
      <c r="H398" s="18">
        <f t="shared" si="57"/>
        <v>3.9215686274509887E-2</v>
      </c>
      <c r="I398" s="76">
        <f t="shared" ref="I398:I403" si="58">(G398-D398)/(D398-E398)</f>
        <v>9.1743119266055134E-2</v>
      </c>
    </row>
    <row r="399" spans="2:10" s="66" customFormat="1" x14ac:dyDescent="0.25">
      <c r="B399" s="10">
        <v>41529</v>
      </c>
      <c r="C399" s="13" t="s">
        <v>467</v>
      </c>
      <c r="D399" s="16">
        <v>2.79</v>
      </c>
      <c r="E399" s="16">
        <v>1.52</v>
      </c>
      <c r="F399" s="12">
        <v>41530</v>
      </c>
      <c r="G399" s="19">
        <v>2.2799999999999998</v>
      </c>
      <c r="H399" s="18">
        <f t="shared" si="57"/>
        <v>-0.18279569892473124</v>
      </c>
      <c r="I399" s="76">
        <f t="shared" si="58"/>
        <v>-0.40157480314960647</v>
      </c>
    </row>
    <row r="400" spans="2:10" x14ac:dyDescent="0.25">
      <c r="B400" s="10">
        <v>41533</v>
      </c>
      <c r="C400" s="13" t="s">
        <v>470</v>
      </c>
      <c r="D400" s="16">
        <v>2.58</v>
      </c>
      <c r="E400" s="16">
        <v>1.37</v>
      </c>
      <c r="F400" s="12">
        <v>41534</v>
      </c>
      <c r="G400" s="25">
        <v>2.4300000000000002</v>
      </c>
      <c r="H400" s="18">
        <f t="shared" si="57"/>
        <v>-5.8139534883720922E-2</v>
      </c>
      <c r="I400" s="76">
        <f t="shared" si="58"/>
        <v>-0.12396694214876026</v>
      </c>
      <c r="J400" s="58" t="s">
        <v>1</v>
      </c>
    </row>
    <row r="401" spans="2:10" x14ac:dyDescent="0.25">
      <c r="B401" s="10">
        <v>41541</v>
      </c>
      <c r="C401" s="13" t="s">
        <v>485</v>
      </c>
      <c r="D401" s="16">
        <v>1.86</v>
      </c>
      <c r="E401" s="16">
        <v>1.08</v>
      </c>
      <c r="F401" s="12">
        <v>41544</v>
      </c>
      <c r="G401" s="25">
        <v>1.65</v>
      </c>
      <c r="H401" s="18">
        <f t="shared" si="57"/>
        <v>-0.11290322580645173</v>
      </c>
      <c r="I401" s="76">
        <f t="shared" si="58"/>
        <v>-0.26923076923076944</v>
      </c>
    </row>
    <row r="402" spans="2:10" x14ac:dyDescent="0.25">
      <c r="B402" s="10">
        <v>41547</v>
      </c>
      <c r="C402" s="13" t="s">
        <v>496</v>
      </c>
      <c r="D402" s="16">
        <v>6.56</v>
      </c>
      <c r="E402" s="16">
        <v>3.55</v>
      </c>
      <c r="F402" s="12">
        <v>41184</v>
      </c>
      <c r="G402" s="25">
        <v>10.119999999999999</v>
      </c>
      <c r="H402" s="18">
        <f t="shared" si="57"/>
        <v>0.54268292682926833</v>
      </c>
      <c r="I402" s="76">
        <f t="shared" si="58"/>
        <v>1.1827242524916943</v>
      </c>
      <c r="J402" s="58" t="s">
        <v>1</v>
      </c>
    </row>
    <row r="403" spans="2:10" x14ac:dyDescent="0.25">
      <c r="B403" s="10">
        <v>41549</v>
      </c>
      <c r="C403" s="13" t="s">
        <v>501</v>
      </c>
      <c r="D403" s="16">
        <v>5.49</v>
      </c>
      <c r="E403" s="16">
        <v>3.01</v>
      </c>
      <c r="F403" s="12">
        <v>41554</v>
      </c>
      <c r="G403" s="25">
        <v>4.4800000000000004</v>
      </c>
      <c r="H403" s="18">
        <f t="shared" si="57"/>
        <v>-0.18397085610200359</v>
      </c>
      <c r="I403" s="76">
        <f t="shared" si="58"/>
        <v>-0.40725806451612889</v>
      </c>
      <c r="J403" s="58" t="s">
        <v>1</v>
      </c>
    </row>
    <row r="404" spans="2:10" x14ac:dyDescent="0.25">
      <c r="B404" s="10">
        <v>41562</v>
      </c>
      <c r="C404" s="13" t="s">
        <v>522</v>
      </c>
      <c r="D404" s="16">
        <v>0.8</v>
      </c>
      <c r="E404" s="16">
        <v>0.53</v>
      </c>
      <c r="F404" s="12">
        <v>41562</v>
      </c>
      <c r="G404" s="25">
        <v>0.67</v>
      </c>
      <c r="H404" s="18">
        <f t="shared" si="57"/>
        <v>-0.16249999999999998</v>
      </c>
      <c r="I404" s="76">
        <f>(G404-D404)/(D404-E404)/2</f>
        <v>-0.24074074074074073</v>
      </c>
      <c r="J404" s="58" t="s">
        <v>41</v>
      </c>
    </row>
    <row r="405" spans="2:10" x14ac:dyDescent="0.25">
      <c r="B405" s="10">
        <v>41561</v>
      </c>
      <c r="C405" s="13" t="s">
        <v>519</v>
      </c>
      <c r="D405" s="16">
        <v>4.8899999999999997</v>
      </c>
      <c r="E405" s="16">
        <v>2.84</v>
      </c>
      <c r="F405" s="12">
        <v>41562</v>
      </c>
      <c r="G405" s="25">
        <v>5.82</v>
      </c>
      <c r="H405" s="18">
        <f t="shared" si="57"/>
        <v>0.19018404907975484</v>
      </c>
      <c r="I405" s="76">
        <f>(G405-D405)/(D405-E405)</f>
        <v>0.4536585365853662</v>
      </c>
    </row>
    <row r="406" spans="2:10" x14ac:dyDescent="0.25">
      <c r="B406" s="10">
        <v>41569</v>
      </c>
      <c r="C406" s="13" t="s">
        <v>531</v>
      </c>
      <c r="D406" s="16">
        <v>6.36</v>
      </c>
      <c r="E406" s="16">
        <v>3.23</v>
      </c>
      <c r="F406" s="12">
        <v>41572</v>
      </c>
      <c r="G406" s="25">
        <v>8.11</v>
      </c>
      <c r="H406" s="18">
        <f t="shared" si="57"/>
        <v>0.27515723270440229</v>
      </c>
      <c r="I406" s="76">
        <f>(G406-D406)/(D406-E406)</f>
        <v>0.55910543130990376</v>
      </c>
      <c r="J406" s="58" t="s">
        <v>41</v>
      </c>
    </row>
    <row r="407" spans="2:10" x14ac:dyDescent="0.25">
      <c r="B407" s="10">
        <v>41572</v>
      </c>
      <c r="C407" s="13" t="s">
        <v>542</v>
      </c>
      <c r="D407" s="16">
        <v>0.8</v>
      </c>
      <c r="E407" s="16">
        <v>0.5</v>
      </c>
      <c r="F407" s="12">
        <v>41575</v>
      </c>
      <c r="G407" s="25">
        <v>0.68</v>
      </c>
      <c r="H407" s="18">
        <f t="shared" si="57"/>
        <v>-0.15000000000000002</v>
      </c>
      <c r="I407" s="76">
        <f>(G407-D407)/(D407-E407)</f>
        <v>-0.39999999999999991</v>
      </c>
      <c r="J407" s="58" t="s">
        <v>41</v>
      </c>
    </row>
    <row r="408" spans="2:10" x14ac:dyDescent="0.25">
      <c r="B408" s="10">
        <v>41579</v>
      </c>
      <c r="C408" s="13" t="s">
        <v>553</v>
      </c>
      <c r="D408" s="16">
        <v>7.41</v>
      </c>
      <c r="E408" s="16">
        <v>4.3899999999999997</v>
      </c>
      <c r="F408" s="12">
        <v>41585</v>
      </c>
      <c r="G408" s="25">
        <v>6.01</v>
      </c>
      <c r="H408" s="18">
        <f>(G408/D408-1)</f>
        <v>-0.18893387314439947</v>
      </c>
      <c r="I408" s="76">
        <f>(G408-D408)/(D408-E408)</f>
        <v>-0.46357615894039739</v>
      </c>
      <c r="J408" s="58" t="s">
        <v>41</v>
      </c>
    </row>
    <row r="409" spans="2:10" x14ac:dyDescent="0.25">
      <c r="B409" s="10">
        <v>41584</v>
      </c>
      <c r="C409" s="13" t="s">
        <v>564</v>
      </c>
      <c r="D409" s="16">
        <v>0.89</v>
      </c>
      <c r="E409" s="16">
        <v>0.57999999999999996</v>
      </c>
      <c r="F409" s="12">
        <v>41585</v>
      </c>
      <c r="G409" s="25">
        <v>0.51</v>
      </c>
      <c r="H409" s="18">
        <f>(G409/D409-1)</f>
        <v>-0.4269662921348315</v>
      </c>
      <c r="I409" s="76">
        <f>(G409-D409)/(D409-E409)/2</f>
        <v>-0.61290322580645151</v>
      </c>
      <c r="J409" s="58" t="s">
        <v>41</v>
      </c>
    </row>
    <row r="410" spans="2:10" x14ac:dyDescent="0.25">
      <c r="B410" s="10">
        <v>41590</v>
      </c>
      <c r="C410" s="13" t="s">
        <v>573</v>
      </c>
      <c r="D410" s="16">
        <v>5.32</v>
      </c>
      <c r="E410" s="16">
        <v>2.83</v>
      </c>
      <c r="F410" s="12">
        <v>41592</v>
      </c>
      <c r="G410" s="25">
        <v>4.82</v>
      </c>
      <c r="H410" s="18">
        <f t="shared" ref="H410:H415" si="59">(G410/D410-1)</f>
        <v>-9.398496240601506E-2</v>
      </c>
      <c r="I410" s="76">
        <f t="shared" ref="I410:I411" si="60">(G410-D410)/(D410-E410)</f>
        <v>-0.20080321285140559</v>
      </c>
    </row>
    <row r="411" spans="2:10" ht="13.5" customHeight="1" x14ac:dyDescent="0.25">
      <c r="B411" s="10">
        <v>41597</v>
      </c>
      <c r="C411" s="13" t="s">
        <v>589</v>
      </c>
      <c r="D411" s="16">
        <v>1.46</v>
      </c>
      <c r="E411" s="16">
        <v>0.75</v>
      </c>
      <c r="F411" s="12">
        <v>41603</v>
      </c>
      <c r="G411" s="25">
        <v>1.93</v>
      </c>
      <c r="H411" s="18">
        <f t="shared" si="59"/>
        <v>0.32191780821917804</v>
      </c>
      <c r="I411" s="76">
        <f t="shared" si="60"/>
        <v>0.6619718309859155</v>
      </c>
    </row>
    <row r="412" spans="2:10" x14ac:dyDescent="0.25">
      <c r="B412" s="10">
        <v>41605</v>
      </c>
      <c r="C412" s="13" t="s">
        <v>610</v>
      </c>
      <c r="D412" s="16">
        <v>4.1500000000000004</v>
      </c>
      <c r="E412" s="16">
        <v>2.29</v>
      </c>
      <c r="F412" s="12">
        <v>41606</v>
      </c>
      <c r="G412" s="25">
        <v>3.36</v>
      </c>
      <c r="H412" s="18">
        <f t="shared" si="59"/>
        <v>-0.19036144578313263</v>
      </c>
      <c r="I412" s="76">
        <f>(G412-D412)/(D412-E412)</f>
        <v>-0.4247311827956991</v>
      </c>
    </row>
    <row r="413" spans="2:10" x14ac:dyDescent="0.25">
      <c r="B413" s="10">
        <v>41603</v>
      </c>
      <c r="C413" s="13" t="s">
        <v>600</v>
      </c>
      <c r="D413" s="16">
        <v>2.76</v>
      </c>
      <c r="E413" s="16">
        <v>1.87</v>
      </c>
      <c r="F413" s="12">
        <v>41606</v>
      </c>
      <c r="G413" s="19">
        <v>2.64</v>
      </c>
      <c r="H413" s="18">
        <f t="shared" si="59"/>
        <v>-4.3478260869565077E-2</v>
      </c>
      <c r="I413" s="76">
        <f t="shared" ref="I413:I414" si="61">(G413-D413)/(D413-E413)</f>
        <v>-0.13483146067415697</v>
      </c>
    </row>
    <row r="414" spans="2:10" x14ac:dyDescent="0.25">
      <c r="B414" s="10">
        <v>41611</v>
      </c>
      <c r="C414" s="13" t="s">
        <v>619</v>
      </c>
      <c r="D414" s="16">
        <v>5.76</v>
      </c>
      <c r="E414" s="16">
        <v>3.1</v>
      </c>
      <c r="F414" s="12">
        <v>41612</v>
      </c>
      <c r="G414" s="19">
        <v>5.46</v>
      </c>
      <c r="H414" s="18">
        <f t="shared" si="59"/>
        <v>-5.2083333333333259E-2</v>
      </c>
      <c r="I414" s="76">
        <f t="shared" si="61"/>
        <v>-0.112781954887218</v>
      </c>
    </row>
    <row r="415" spans="2:10" x14ac:dyDescent="0.25">
      <c r="B415" s="10" t="s">
        <v>641</v>
      </c>
      <c r="C415" s="13" t="s">
        <v>642</v>
      </c>
      <c r="D415" s="16">
        <v>1.7450000000000001</v>
      </c>
      <c r="E415" s="16">
        <v>1.04</v>
      </c>
      <c r="F415" s="12">
        <v>41620</v>
      </c>
      <c r="G415" s="19">
        <v>1.48</v>
      </c>
      <c r="H415" s="18">
        <f t="shared" si="59"/>
        <v>-0.15186246418338112</v>
      </c>
      <c r="I415" s="76">
        <f>(G415-D415)/(D415-E415)</f>
        <v>-0.37588652482269519</v>
      </c>
    </row>
    <row r="416" spans="2:10" x14ac:dyDescent="0.25">
      <c r="B416" s="10"/>
      <c r="C416" s="13"/>
      <c r="D416" s="19"/>
      <c r="E416" s="19"/>
      <c r="F416" s="12"/>
      <c r="G416" s="21" t="s">
        <v>1</v>
      </c>
      <c r="H416" s="18"/>
      <c r="I416" s="14"/>
    </row>
    <row r="417" spans="2:9" x14ac:dyDescent="0.25">
      <c r="B417" s="10"/>
      <c r="C417" s="22" t="s">
        <v>44</v>
      </c>
      <c r="D417" s="13"/>
      <c r="E417" s="13"/>
      <c r="F417" s="23" t="s">
        <v>1</v>
      </c>
      <c r="G417" s="71" t="s">
        <v>12</v>
      </c>
      <c r="H417" s="72" t="s">
        <v>10</v>
      </c>
      <c r="I417" s="81">
        <f>SUM(I367:I416)</f>
        <v>-0.14056331072929357</v>
      </c>
    </row>
    <row r="418" spans="2:9" s="66" customFormat="1" x14ac:dyDescent="0.25">
      <c r="B418" s="10"/>
      <c r="C418" s="22"/>
      <c r="D418" s="13"/>
      <c r="E418" s="13"/>
      <c r="F418" s="23"/>
      <c r="G418" s="71"/>
      <c r="H418" s="72"/>
      <c r="I418" s="69"/>
    </row>
    <row r="419" spans="2:9" ht="15.75" thickBot="1" x14ac:dyDescent="0.3">
      <c r="B419" s="27"/>
      <c r="C419" s="29" t="s">
        <v>1</v>
      </c>
      <c r="D419" s="29"/>
      <c r="E419" s="29"/>
      <c r="F419" s="45"/>
      <c r="G419" s="29"/>
      <c r="H419" s="73" t="s">
        <v>1</v>
      </c>
      <c r="I419" s="33"/>
    </row>
    <row r="420" spans="2:9" x14ac:dyDescent="0.25">
      <c r="B420" s="5"/>
      <c r="C420" s="59"/>
      <c r="D420" s="6"/>
      <c r="E420" s="6"/>
      <c r="F420" s="7"/>
      <c r="G420" s="8"/>
      <c r="H420" s="8"/>
      <c r="I420" s="9"/>
    </row>
    <row r="421" spans="2:9" x14ac:dyDescent="0.25">
      <c r="B421" s="10"/>
      <c r="C421" s="70" t="s">
        <v>24</v>
      </c>
      <c r="D421" s="13"/>
      <c r="E421" s="13"/>
      <c r="F421" s="23"/>
      <c r="G421" s="11"/>
      <c r="H421" s="24"/>
      <c r="I421" s="14"/>
    </row>
    <row r="422" spans="2:9" x14ac:dyDescent="0.25">
      <c r="B422" s="61" t="s">
        <v>2</v>
      </c>
      <c r="C422" s="62" t="s">
        <v>3</v>
      </c>
      <c r="D422" s="62" t="s">
        <v>2</v>
      </c>
      <c r="E422" s="62" t="s">
        <v>18</v>
      </c>
      <c r="F422" s="63" t="s">
        <v>4</v>
      </c>
      <c r="G422" s="62" t="s">
        <v>4</v>
      </c>
      <c r="H422" s="62" t="s">
        <v>5</v>
      </c>
      <c r="I422" s="64" t="s">
        <v>5</v>
      </c>
    </row>
    <row r="423" spans="2:9" x14ac:dyDescent="0.25">
      <c r="B423" s="61" t="s">
        <v>6</v>
      </c>
      <c r="C423" s="65"/>
      <c r="D423" s="62" t="s">
        <v>7</v>
      </c>
      <c r="E423" s="62" t="s">
        <v>19</v>
      </c>
      <c r="F423" s="63" t="s">
        <v>6</v>
      </c>
      <c r="G423" s="62" t="s">
        <v>8</v>
      </c>
      <c r="H423" s="62" t="s">
        <v>11</v>
      </c>
      <c r="I423" s="64" t="s">
        <v>20</v>
      </c>
    </row>
    <row r="424" spans="2:9" x14ac:dyDescent="0.25">
      <c r="B424" s="61"/>
      <c r="C424" s="62" t="s">
        <v>28</v>
      </c>
      <c r="D424" s="62"/>
      <c r="E424" s="62"/>
      <c r="F424" s="63"/>
      <c r="G424" s="62"/>
      <c r="H424" s="62"/>
      <c r="I424" s="64"/>
    </row>
    <row r="425" spans="2:9" x14ac:dyDescent="0.25">
      <c r="B425" s="61"/>
      <c r="C425" s="62" t="s">
        <v>1</v>
      </c>
      <c r="D425" s="62"/>
      <c r="E425" s="62"/>
      <c r="F425" s="63"/>
      <c r="G425" s="62"/>
      <c r="H425" s="62"/>
      <c r="I425" s="64"/>
    </row>
    <row r="426" spans="2:9" x14ac:dyDescent="0.25">
      <c r="B426" s="10">
        <v>41284</v>
      </c>
      <c r="C426" s="13" t="s">
        <v>76</v>
      </c>
      <c r="D426" s="16">
        <v>4</v>
      </c>
      <c r="E426" s="16">
        <v>2.11</v>
      </c>
      <c r="F426" s="12">
        <v>41289</v>
      </c>
      <c r="G426" s="25">
        <v>3.61</v>
      </c>
      <c r="H426" s="18">
        <f t="shared" ref="H426:H444" si="62">(G426/D426-1)</f>
        <v>-9.7500000000000031E-2</v>
      </c>
      <c r="I426" s="76">
        <f t="shared" ref="I426:I431" si="63">(G426-D426)/(D426-E426)</f>
        <v>-0.20634920634920639</v>
      </c>
    </row>
    <row r="427" spans="2:9" x14ac:dyDescent="0.25">
      <c r="B427" s="10">
        <v>41319</v>
      </c>
      <c r="C427" s="13" t="s">
        <v>129</v>
      </c>
      <c r="D427" s="16">
        <v>4.95</v>
      </c>
      <c r="E427" s="16">
        <v>2.99</v>
      </c>
      <c r="F427" s="12">
        <v>41325</v>
      </c>
      <c r="G427" s="25">
        <v>4.5599999999999996</v>
      </c>
      <c r="H427" s="18">
        <f t="shared" si="62"/>
        <v>-7.8787878787878851E-2</v>
      </c>
      <c r="I427" s="76">
        <f t="shared" si="63"/>
        <v>-0.198979591836735</v>
      </c>
    </row>
    <row r="428" spans="2:9" x14ac:dyDescent="0.25">
      <c r="B428" s="10">
        <v>41339</v>
      </c>
      <c r="C428" s="13" t="s">
        <v>162</v>
      </c>
      <c r="D428" s="16">
        <v>6.62</v>
      </c>
      <c r="E428" s="16">
        <v>3.47</v>
      </c>
      <c r="F428" s="12">
        <v>41345</v>
      </c>
      <c r="G428" s="25">
        <v>5.12</v>
      </c>
      <c r="H428" s="18">
        <f t="shared" si="62"/>
        <v>-0.22658610271903323</v>
      </c>
      <c r="I428" s="76">
        <f t="shared" si="63"/>
        <v>-0.47619047619047622</v>
      </c>
    </row>
    <row r="429" spans="2:9" x14ac:dyDescent="0.25">
      <c r="B429" s="10">
        <v>41410</v>
      </c>
      <c r="C429" s="13" t="s">
        <v>261</v>
      </c>
      <c r="D429" s="16">
        <v>3.6</v>
      </c>
      <c r="E429" s="16">
        <v>2.12</v>
      </c>
      <c r="F429" s="12">
        <v>41414</v>
      </c>
      <c r="G429" s="25">
        <v>5.09</v>
      </c>
      <c r="H429" s="18">
        <f t="shared" si="62"/>
        <v>0.41388888888888875</v>
      </c>
      <c r="I429" s="76">
        <f t="shared" si="63"/>
        <v>1.0067567567567566</v>
      </c>
    </row>
    <row r="430" spans="2:9" x14ac:dyDescent="0.25">
      <c r="B430" s="10">
        <v>41416</v>
      </c>
      <c r="C430" s="13" t="s">
        <v>270</v>
      </c>
      <c r="D430" s="16">
        <v>4.37</v>
      </c>
      <c r="E430" s="16">
        <v>2.64</v>
      </c>
      <c r="F430" s="12">
        <v>41417</v>
      </c>
      <c r="G430" s="25">
        <v>2.54</v>
      </c>
      <c r="H430" s="18">
        <f t="shared" si="62"/>
        <v>-0.41876430205949655</v>
      </c>
      <c r="I430" s="76">
        <f t="shared" si="63"/>
        <v>-1.0578034682080926</v>
      </c>
    </row>
    <row r="431" spans="2:9" x14ac:dyDescent="0.25">
      <c r="B431" s="10">
        <v>41425</v>
      </c>
      <c r="C431" s="13" t="s">
        <v>290</v>
      </c>
      <c r="D431" s="16">
        <v>5.09</v>
      </c>
      <c r="E431" s="16">
        <v>2.93</v>
      </c>
      <c r="F431" s="12">
        <v>41431</v>
      </c>
      <c r="G431" s="25">
        <v>3.55</v>
      </c>
      <c r="H431" s="18">
        <f t="shared" si="62"/>
        <v>-0.30255402750491156</v>
      </c>
      <c r="I431" s="76">
        <f t="shared" si="63"/>
        <v>-0.71296296296296313</v>
      </c>
    </row>
    <row r="432" spans="2:9" x14ac:dyDescent="0.25">
      <c r="B432" s="10">
        <v>41438</v>
      </c>
      <c r="C432" s="13" t="s">
        <v>315</v>
      </c>
      <c r="D432" s="16">
        <v>3.09</v>
      </c>
      <c r="E432" s="16">
        <v>1.81</v>
      </c>
      <c r="F432" s="12">
        <v>41442</v>
      </c>
      <c r="G432" s="25">
        <v>5.09</v>
      </c>
      <c r="H432" s="18">
        <f t="shared" si="62"/>
        <v>0.64724919093851141</v>
      </c>
      <c r="I432" s="76">
        <f>(G432-D432)/(D432-E432)*0.5</f>
        <v>0.78125000000000011</v>
      </c>
    </row>
    <row r="433" spans="2:10" x14ac:dyDescent="0.25">
      <c r="B433" s="10">
        <v>41443</v>
      </c>
      <c r="C433" s="13" t="s">
        <v>328</v>
      </c>
      <c r="D433" s="16">
        <v>3.05</v>
      </c>
      <c r="E433" s="16">
        <v>1.99</v>
      </c>
      <c r="F433" s="12">
        <v>41445</v>
      </c>
      <c r="G433" s="25">
        <v>2.54</v>
      </c>
      <c r="H433" s="18">
        <f t="shared" si="62"/>
        <v>-0.16721311475409828</v>
      </c>
      <c r="I433" s="76">
        <f>(G433-D433)/(D433-E433)*0.5</f>
        <v>-0.240566037735849</v>
      </c>
    </row>
    <row r="434" spans="2:10" x14ac:dyDescent="0.25">
      <c r="B434" s="10">
        <v>41437</v>
      </c>
      <c r="C434" s="13" t="s">
        <v>311</v>
      </c>
      <c r="D434" s="16">
        <v>4.4800000000000004</v>
      </c>
      <c r="E434" s="16">
        <v>2.4500000000000002</v>
      </c>
      <c r="F434" s="12">
        <v>41445</v>
      </c>
      <c r="G434" s="25">
        <v>5.43</v>
      </c>
      <c r="H434" s="18">
        <f t="shared" si="62"/>
        <v>0.21205357142857117</v>
      </c>
      <c r="I434" s="76">
        <f>(G434-D434)/(D434-E434)</f>
        <v>0.46798029556650206</v>
      </c>
    </row>
    <row r="435" spans="2:10" x14ac:dyDescent="0.25">
      <c r="B435" s="10">
        <v>41456</v>
      </c>
      <c r="C435" s="13" t="s">
        <v>359</v>
      </c>
      <c r="D435" s="16">
        <v>3.8</v>
      </c>
      <c r="E435" s="16">
        <v>2.2400000000000002</v>
      </c>
      <c r="F435" s="12">
        <v>41463</v>
      </c>
      <c r="G435" s="25">
        <v>9.15</v>
      </c>
      <c r="H435" s="18">
        <f t="shared" si="62"/>
        <v>1.4078947368421053</v>
      </c>
      <c r="I435" s="76">
        <f>(G435-D435)/(D435-E435)</f>
        <v>3.4294871794871806</v>
      </c>
    </row>
    <row r="436" spans="2:10" x14ac:dyDescent="0.25">
      <c r="B436" s="10">
        <v>41474</v>
      </c>
      <c r="C436" s="13" t="s">
        <v>390</v>
      </c>
      <c r="D436" s="16">
        <v>3.81</v>
      </c>
      <c r="E436" s="16">
        <v>1.82</v>
      </c>
      <c r="F436" s="12">
        <v>41486</v>
      </c>
      <c r="G436" s="25">
        <v>5.1100000000000003</v>
      </c>
      <c r="H436" s="18">
        <f t="shared" si="62"/>
        <v>0.34120734908136496</v>
      </c>
      <c r="I436" s="76">
        <f>(G436-D436)/(D436-E436)</f>
        <v>0.65326633165829162</v>
      </c>
    </row>
    <row r="437" spans="2:10" x14ac:dyDescent="0.25">
      <c r="B437" s="10">
        <v>41551</v>
      </c>
      <c r="C437" s="13" t="s">
        <v>503</v>
      </c>
      <c r="D437" s="16">
        <v>4.3600000000000003</v>
      </c>
      <c r="E437" s="16">
        <v>2.25</v>
      </c>
      <c r="F437" s="12">
        <v>41561</v>
      </c>
      <c r="G437" s="25">
        <v>5.17</v>
      </c>
      <c r="H437" s="18">
        <f t="shared" si="62"/>
        <v>0.18577981651376141</v>
      </c>
      <c r="I437" s="76">
        <f>(G437-D437)/(D437-E437)</f>
        <v>0.38388625592417036</v>
      </c>
    </row>
    <row r="438" spans="2:10" x14ac:dyDescent="0.25">
      <c r="B438" s="10">
        <v>41572</v>
      </c>
      <c r="C438" s="13" t="s">
        <v>540</v>
      </c>
      <c r="D438" s="16">
        <v>5.87</v>
      </c>
      <c r="E438" s="16">
        <v>2.93</v>
      </c>
      <c r="F438" s="12">
        <v>41582</v>
      </c>
      <c r="G438" s="25">
        <v>7.7</v>
      </c>
      <c r="H438" s="18">
        <f t="shared" si="62"/>
        <v>0.31175468483816005</v>
      </c>
      <c r="I438" s="76">
        <f>(G438-D438)/(D438-E438)</f>
        <v>0.62244897959183676</v>
      </c>
    </row>
    <row r="439" spans="2:10" x14ac:dyDescent="0.25">
      <c r="B439" s="10">
        <v>41592</v>
      </c>
      <c r="C439" s="13" t="s">
        <v>584</v>
      </c>
      <c r="D439" s="16">
        <v>0.56999999999999995</v>
      </c>
      <c r="E439" s="16">
        <v>0.45</v>
      </c>
      <c r="F439" s="12">
        <v>41596</v>
      </c>
      <c r="G439" s="25">
        <v>0.45</v>
      </c>
      <c r="H439" s="18">
        <f t="shared" si="62"/>
        <v>-0.21052631578947356</v>
      </c>
      <c r="I439" s="76">
        <f>(G439-D439)/(D439-E439)/2</f>
        <v>-0.5</v>
      </c>
    </row>
    <row r="440" spans="2:10" x14ac:dyDescent="0.25">
      <c r="B440" s="10">
        <v>41600</v>
      </c>
      <c r="C440" s="13" t="s">
        <v>598</v>
      </c>
      <c r="D440" s="16">
        <v>3.42</v>
      </c>
      <c r="E440" s="16">
        <v>2.1</v>
      </c>
      <c r="F440" s="12">
        <v>41600</v>
      </c>
      <c r="G440" s="19">
        <v>3.33</v>
      </c>
      <c r="H440" s="18">
        <f t="shared" si="62"/>
        <v>-2.6315789473684181E-2</v>
      </c>
      <c r="I440" s="76">
        <f>(G440-D440)/(D440-E440)/2</f>
        <v>-3.409090909090904E-2</v>
      </c>
    </row>
    <row r="441" spans="2:10" x14ac:dyDescent="0.25">
      <c r="B441" s="10">
        <v>41605</v>
      </c>
      <c r="C441" s="13" t="s">
        <v>607</v>
      </c>
      <c r="D441" s="16">
        <v>5.26</v>
      </c>
      <c r="E441" s="16">
        <v>3.27</v>
      </c>
      <c r="F441" s="12">
        <v>41606</v>
      </c>
      <c r="G441" s="19">
        <v>6.04</v>
      </c>
      <c r="H441" s="18">
        <f t="shared" si="62"/>
        <v>0.14828897338403046</v>
      </c>
      <c r="I441" s="76">
        <f>(G441-D441)/(D441-E441)</f>
        <v>0.39195979899497502</v>
      </c>
    </row>
    <row r="442" spans="2:10" x14ac:dyDescent="0.25">
      <c r="B442" s="10">
        <v>41603</v>
      </c>
      <c r="C442" s="13" t="s">
        <v>601</v>
      </c>
      <c r="D442" s="16">
        <v>5.32</v>
      </c>
      <c r="E442" s="16">
        <v>3.01</v>
      </c>
      <c r="F442" s="12">
        <v>41607</v>
      </c>
      <c r="G442" s="25">
        <v>6.75</v>
      </c>
      <c r="H442" s="18">
        <f t="shared" si="62"/>
        <v>0.26879699248120303</v>
      </c>
      <c r="I442" s="76">
        <f>(G442-D442)/(D442-E442)</f>
        <v>0.61904761904761885</v>
      </c>
      <c r="J442" s="58" t="s">
        <v>1</v>
      </c>
    </row>
    <row r="443" spans="2:10" x14ac:dyDescent="0.25">
      <c r="B443" s="10">
        <v>41612</v>
      </c>
      <c r="C443" s="13" t="s">
        <v>623</v>
      </c>
      <c r="D443" s="16">
        <v>5.49</v>
      </c>
      <c r="E443" s="16">
        <v>2.86</v>
      </c>
      <c r="F443" s="12">
        <v>41618</v>
      </c>
      <c r="G443" s="25">
        <v>4.9000000000000004</v>
      </c>
      <c r="H443" s="18">
        <f t="shared" si="62"/>
        <v>-0.10746812386156646</v>
      </c>
      <c r="I443" s="76">
        <f>(G443-D443)/(D443-E443)</f>
        <v>-0.22433460076045619</v>
      </c>
    </row>
    <row r="444" spans="2:10" x14ac:dyDescent="0.25">
      <c r="B444" s="10">
        <v>41624</v>
      </c>
      <c r="C444" s="13" t="s">
        <v>654</v>
      </c>
      <c r="D444" s="16">
        <v>6.57</v>
      </c>
      <c r="E444" s="16">
        <v>3.44</v>
      </c>
      <c r="F444" s="12">
        <v>41627</v>
      </c>
      <c r="G444" s="25">
        <v>5.33</v>
      </c>
      <c r="H444" s="18">
        <f t="shared" si="62"/>
        <v>-0.18873668188736681</v>
      </c>
      <c r="I444" s="76">
        <f>(G444-D444)/(D444-E444)</f>
        <v>-0.39616613418530355</v>
      </c>
    </row>
    <row r="445" spans="2:10" x14ac:dyDescent="0.25">
      <c r="B445" s="10" t="s">
        <v>1</v>
      </c>
      <c r="C445" s="13" t="s">
        <v>1</v>
      </c>
      <c r="D445" s="16" t="s">
        <v>1</v>
      </c>
      <c r="E445" s="16" t="s">
        <v>1</v>
      </c>
      <c r="F445" s="12" t="s">
        <v>1</v>
      </c>
      <c r="G445" s="17" t="s">
        <v>1</v>
      </c>
      <c r="H445" s="18" t="s">
        <v>1</v>
      </c>
      <c r="I445" s="69" t="s">
        <v>1</v>
      </c>
    </row>
    <row r="446" spans="2:10" x14ac:dyDescent="0.25">
      <c r="B446" s="10"/>
      <c r="C446" s="13"/>
      <c r="D446" s="19"/>
      <c r="E446" s="19"/>
      <c r="F446" s="12"/>
      <c r="G446" s="21" t="s">
        <v>1</v>
      </c>
      <c r="H446" s="18"/>
      <c r="I446" s="14"/>
    </row>
    <row r="447" spans="2:10" x14ac:dyDescent="0.25">
      <c r="B447" s="10"/>
      <c r="C447" s="22" t="s">
        <v>44</v>
      </c>
      <c r="D447" s="13"/>
      <c r="E447" s="13"/>
      <c r="F447" s="23" t="s">
        <v>1</v>
      </c>
      <c r="G447" s="71" t="s">
        <v>12</v>
      </c>
      <c r="H447" s="72" t="s">
        <v>10</v>
      </c>
      <c r="I447" s="81">
        <f>SUM(I425:I446)</f>
        <v>4.3086398297073396</v>
      </c>
    </row>
    <row r="448" spans="2:10" s="66" customFormat="1" x14ac:dyDescent="0.25">
      <c r="B448" s="10"/>
      <c r="C448" s="22"/>
      <c r="D448" s="13"/>
      <c r="E448" s="13"/>
      <c r="F448" s="23"/>
      <c r="G448" s="71"/>
      <c r="H448" s="72"/>
      <c r="I448" s="69"/>
    </row>
    <row r="449" spans="2:9" ht="15.75" thickBot="1" x14ac:dyDescent="0.3">
      <c r="B449" s="27"/>
      <c r="C449" s="29" t="s">
        <v>1</v>
      </c>
      <c r="D449" s="29"/>
      <c r="E449" s="29"/>
      <c r="F449" s="45"/>
      <c r="G449" s="29"/>
      <c r="H449" s="73" t="s">
        <v>1</v>
      </c>
      <c r="I449" s="33"/>
    </row>
    <row r="450" spans="2:9" x14ac:dyDescent="0.25">
      <c r="B450" s="5"/>
      <c r="C450" s="59"/>
      <c r="D450" s="6"/>
      <c r="E450" s="6"/>
      <c r="F450" s="7"/>
      <c r="G450" s="8"/>
      <c r="H450" s="8"/>
      <c r="I450" s="9"/>
    </row>
    <row r="451" spans="2:9" x14ac:dyDescent="0.25">
      <c r="B451" s="10"/>
      <c r="C451" s="70" t="s">
        <v>25</v>
      </c>
      <c r="D451" s="13"/>
      <c r="E451" s="13"/>
      <c r="F451" s="23"/>
      <c r="G451" s="11"/>
      <c r="H451" s="24"/>
      <c r="I451" s="14"/>
    </row>
    <row r="452" spans="2:9" x14ac:dyDescent="0.25">
      <c r="B452" s="61" t="s">
        <v>2</v>
      </c>
      <c r="C452" s="62" t="s">
        <v>3</v>
      </c>
      <c r="D452" s="62" t="s">
        <v>2</v>
      </c>
      <c r="E452" s="62" t="s">
        <v>18</v>
      </c>
      <c r="F452" s="63" t="s">
        <v>4</v>
      </c>
      <c r="G452" s="62" t="s">
        <v>4</v>
      </c>
      <c r="H452" s="62" t="s">
        <v>5</v>
      </c>
      <c r="I452" s="64" t="s">
        <v>5</v>
      </c>
    </row>
    <row r="453" spans="2:9" x14ac:dyDescent="0.25">
      <c r="B453" s="61" t="s">
        <v>6</v>
      </c>
      <c r="C453" s="65"/>
      <c r="D453" s="62" t="s">
        <v>7</v>
      </c>
      <c r="E453" s="62" t="s">
        <v>19</v>
      </c>
      <c r="F453" s="63" t="s">
        <v>6</v>
      </c>
      <c r="G453" s="62" t="s">
        <v>8</v>
      </c>
      <c r="H453" s="62" t="s">
        <v>11</v>
      </c>
      <c r="I453" s="64" t="s">
        <v>20</v>
      </c>
    </row>
    <row r="454" spans="2:9" x14ac:dyDescent="0.25">
      <c r="B454" s="61"/>
      <c r="C454" s="62" t="s">
        <v>28</v>
      </c>
      <c r="D454" s="62"/>
      <c r="E454" s="62"/>
      <c r="F454" s="63"/>
      <c r="G454" s="62"/>
      <c r="H454" s="62"/>
      <c r="I454" s="64"/>
    </row>
    <row r="455" spans="2:9" x14ac:dyDescent="0.25">
      <c r="B455" s="61"/>
      <c r="C455" s="62" t="s">
        <v>1</v>
      </c>
      <c r="D455" s="62"/>
      <c r="E455" s="62"/>
      <c r="F455" s="63"/>
      <c r="G455" s="62"/>
      <c r="H455" s="62"/>
      <c r="I455" s="64"/>
    </row>
    <row r="456" spans="2:9" x14ac:dyDescent="0.25">
      <c r="B456" s="10">
        <v>41283</v>
      </c>
      <c r="C456" s="13" t="s">
        <v>72</v>
      </c>
      <c r="D456" s="16">
        <v>0.35</v>
      </c>
      <c r="E456" s="16">
        <v>0.23</v>
      </c>
      <c r="F456" s="12">
        <v>41284</v>
      </c>
      <c r="G456" s="25">
        <v>0.36</v>
      </c>
      <c r="H456" s="18">
        <f t="shared" ref="H456:H473" si="64">(G456/D456-1)</f>
        <v>2.8571428571428692E-2</v>
      </c>
      <c r="I456" s="76">
        <f t="shared" ref="I456:I465" si="65">(G456-D456)/(D456-E456)</f>
        <v>8.3333333333333426E-2</v>
      </c>
    </row>
    <row r="457" spans="2:9" x14ac:dyDescent="0.25">
      <c r="B457" s="10">
        <v>41284</v>
      </c>
      <c r="C457" s="13" t="s">
        <v>75</v>
      </c>
      <c r="D457" s="16">
        <v>0.79</v>
      </c>
      <c r="E457" s="16">
        <v>0.38</v>
      </c>
      <c r="F457" s="12">
        <v>41289</v>
      </c>
      <c r="G457" s="25">
        <v>0.83</v>
      </c>
      <c r="H457" s="18">
        <f t="shared" si="64"/>
        <v>5.0632911392404889E-2</v>
      </c>
      <c r="I457" s="76">
        <f t="shared" si="65"/>
        <v>9.7560975609755907E-2</v>
      </c>
    </row>
    <row r="458" spans="2:9" x14ac:dyDescent="0.25">
      <c r="B458" s="10">
        <v>41288</v>
      </c>
      <c r="C458" s="13" t="s">
        <v>80</v>
      </c>
      <c r="D458" s="16">
        <v>0.47</v>
      </c>
      <c r="E458" s="16">
        <v>0.3</v>
      </c>
      <c r="F458" s="12">
        <v>41289</v>
      </c>
      <c r="G458" s="25">
        <v>0.48</v>
      </c>
      <c r="H458" s="18">
        <f t="shared" si="64"/>
        <v>2.1276595744680771E-2</v>
      </c>
      <c r="I458" s="76">
        <f t="shared" si="65"/>
        <v>5.8823529411764761E-2</v>
      </c>
    </row>
    <row r="459" spans="2:9" x14ac:dyDescent="0.25">
      <c r="B459" s="10">
        <v>41289</v>
      </c>
      <c r="C459" s="13" t="s">
        <v>84</v>
      </c>
      <c r="D459" s="16">
        <v>0.64</v>
      </c>
      <c r="E459" s="16">
        <v>0.4</v>
      </c>
      <c r="F459" s="12">
        <v>41289</v>
      </c>
      <c r="G459" s="25">
        <v>0.88</v>
      </c>
      <c r="H459" s="18">
        <f t="shared" si="64"/>
        <v>0.375</v>
      </c>
      <c r="I459" s="76">
        <f t="shared" si="65"/>
        <v>1</v>
      </c>
    </row>
    <row r="460" spans="2:9" x14ac:dyDescent="0.25">
      <c r="B460" s="10">
        <v>41291</v>
      </c>
      <c r="C460" s="13" t="s">
        <v>91</v>
      </c>
      <c r="D460" s="16">
        <v>0.75</v>
      </c>
      <c r="E460" s="16">
        <v>0.48</v>
      </c>
      <c r="F460" s="12">
        <v>41292</v>
      </c>
      <c r="G460" s="25">
        <v>0.82</v>
      </c>
      <c r="H460" s="18">
        <f t="shared" si="64"/>
        <v>9.3333333333333268E-2</v>
      </c>
      <c r="I460" s="76">
        <f t="shared" si="65"/>
        <v>0.25925925925925908</v>
      </c>
    </row>
    <row r="461" spans="2:9" x14ac:dyDescent="0.25">
      <c r="B461" s="10">
        <v>41306</v>
      </c>
      <c r="C461" s="13" t="s">
        <v>111</v>
      </c>
      <c r="D461" s="16">
        <v>0.59</v>
      </c>
      <c r="E461" s="16">
        <v>0.38</v>
      </c>
      <c r="F461" s="12">
        <v>41310</v>
      </c>
      <c r="G461" s="25">
        <v>0.8</v>
      </c>
      <c r="H461" s="18">
        <f t="shared" si="64"/>
        <v>0.35593220338983067</v>
      </c>
      <c r="I461" s="76">
        <f t="shared" si="65"/>
        <v>1.0000000000000004</v>
      </c>
    </row>
    <row r="462" spans="2:9" x14ac:dyDescent="0.25">
      <c r="B462" s="10">
        <v>41309</v>
      </c>
      <c r="C462" s="13" t="s">
        <v>110</v>
      </c>
      <c r="D462" s="16">
        <v>0.67</v>
      </c>
      <c r="E462" s="16">
        <v>0.42</v>
      </c>
      <c r="F462" s="12">
        <v>41310</v>
      </c>
      <c r="G462" s="25">
        <v>0.8</v>
      </c>
      <c r="H462" s="18">
        <f t="shared" si="64"/>
        <v>0.19402985074626855</v>
      </c>
      <c r="I462" s="76">
        <f t="shared" si="65"/>
        <v>0.51999999999999991</v>
      </c>
    </row>
    <row r="463" spans="2:9" x14ac:dyDescent="0.25">
      <c r="B463" s="10">
        <v>41318</v>
      </c>
      <c r="C463" s="13" t="s">
        <v>127</v>
      </c>
      <c r="D463" s="16">
        <v>0.34</v>
      </c>
      <c r="E463" s="16">
        <v>0.19</v>
      </c>
      <c r="F463" s="12">
        <v>41318</v>
      </c>
      <c r="G463" s="25">
        <v>0.4</v>
      </c>
      <c r="H463" s="18">
        <f t="shared" si="64"/>
        <v>0.17647058823529416</v>
      </c>
      <c r="I463" s="76">
        <f t="shared" si="65"/>
        <v>0.39999999999999991</v>
      </c>
    </row>
    <row r="464" spans="2:9" x14ac:dyDescent="0.25">
      <c r="B464" s="10">
        <v>41327</v>
      </c>
      <c r="C464" s="13" t="s">
        <v>143</v>
      </c>
      <c r="D464" s="16">
        <v>0.97</v>
      </c>
      <c r="E464" s="16">
        <v>0.68</v>
      </c>
      <c r="F464" s="12">
        <v>41330</v>
      </c>
      <c r="G464" s="25">
        <v>0.68</v>
      </c>
      <c r="H464" s="18">
        <f t="shared" si="64"/>
        <v>-0.29896907216494839</v>
      </c>
      <c r="I464" s="76">
        <f t="shared" si="65"/>
        <v>-1</v>
      </c>
    </row>
    <row r="465" spans="2:11" x14ac:dyDescent="0.25">
      <c r="B465" s="10">
        <v>41326</v>
      </c>
      <c r="C465" s="13" t="s">
        <v>142</v>
      </c>
      <c r="D465" s="16">
        <v>1.1000000000000001</v>
      </c>
      <c r="E465" s="16">
        <v>0.73</v>
      </c>
      <c r="F465" s="12">
        <v>41330</v>
      </c>
      <c r="G465" s="25">
        <v>1.1599999999999999</v>
      </c>
      <c r="H465" s="18">
        <f t="shared" si="64"/>
        <v>5.4545454545454453E-2</v>
      </c>
      <c r="I465" s="76">
        <f t="shared" si="65"/>
        <v>0.16216216216216167</v>
      </c>
    </row>
    <row r="466" spans="2:11" x14ac:dyDescent="0.25">
      <c r="B466" s="10" t="s">
        <v>141</v>
      </c>
      <c r="C466" s="13" t="s">
        <v>135</v>
      </c>
      <c r="D466" s="16">
        <v>4.59</v>
      </c>
      <c r="E466" s="16">
        <v>2.74</v>
      </c>
      <c r="F466" s="12">
        <v>41332</v>
      </c>
      <c r="G466" s="25">
        <v>3.95</v>
      </c>
      <c r="H466" s="18">
        <f t="shared" si="64"/>
        <v>-0.13943355119825707</v>
      </c>
      <c r="I466" s="76">
        <f>(G466-D466)/(D466-E466)</f>
        <v>-0.34594594594594585</v>
      </c>
      <c r="K466" s="58" t="s">
        <v>1</v>
      </c>
    </row>
    <row r="467" spans="2:11" x14ac:dyDescent="0.25">
      <c r="B467" s="10">
        <v>41338</v>
      </c>
      <c r="C467" s="13" t="s">
        <v>159</v>
      </c>
      <c r="D467" s="16">
        <v>0.49</v>
      </c>
      <c r="E467" s="16">
        <v>0.3</v>
      </c>
      <c r="F467" s="12">
        <v>41339</v>
      </c>
      <c r="G467" s="25">
        <v>0.63</v>
      </c>
      <c r="H467" s="18">
        <f t="shared" si="64"/>
        <v>0.28571428571428581</v>
      </c>
      <c r="I467" s="76">
        <f t="shared" ref="I467:I473" si="66">(G467-D467)/(D467-E467)</f>
        <v>0.73684210526315796</v>
      </c>
    </row>
    <row r="468" spans="2:11" x14ac:dyDescent="0.25">
      <c r="B468" s="10">
        <v>41341</v>
      </c>
      <c r="C468" s="13" t="s">
        <v>164</v>
      </c>
      <c r="D468" s="16">
        <v>0.28999999999999998</v>
      </c>
      <c r="E468" s="16">
        <v>0.18</v>
      </c>
      <c r="F468" s="12">
        <v>41348</v>
      </c>
      <c r="G468" s="25">
        <v>0.5</v>
      </c>
      <c r="H468" s="18">
        <f t="shared" si="64"/>
        <v>0.72413793103448287</v>
      </c>
      <c r="I468" s="76">
        <f t="shared" si="66"/>
        <v>1.9090909090909094</v>
      </c>
    </row>
    <row r="469" spans="2:11" x14ac:dyDescent="0.25">
      <c r="B469" s="10">
        <v>41347</v>
      </c>
      <c r="C469" s="13" t="s">
        <v>172</v>
      </c>
      <c r="D469" s="16">
        <v>2.84</v>
      </c>
      <c r="E469" s="16">
        <v>1.75</v>
      </c>
      <c r="F469" s="12">
        <v>41359</v>
      </c>
      <c r="G469" s="25">
        <v>4.8600000000000003</v>
      </c>
      <c r="H469" s="18">
        <f t="shared" si="64"/>
        <v>0.71126760563380298</v>
      </c>
      <c r="I469" s="76">
        <f t="shared" si="66"/>
        <v>1.8532110091743126</v>
      </c>
    </row>
    <row r="470" spans="2:11" x14ac:dyDescent="0.25">
      <c r="B470" s="10">
        <v>41353</v>
      </c>
      <c r="C470" s="13" t="s">
        <v>184</v>
      </c>
      <c r="D470" s="16">
        <v>0.72</v>
      </c>
      <c r="E470" s="16">
        <v>0.56000000000000005</v>
      </c>
      <c r="F470" s="12">
        <v>41361</v>
      </c>
      <c r="G470" s="25">
        <v>0.87</v>
      </c>
      <c r="H470" s="18">
        <f t="shared" si="64"/>
        <v>0.20833333333333348</v>
      </c>
      <c r="I470" s="76">
        <f t="shared" si="66"/>
        <v>0.93750000000000056</v>
      </c>
    </row>
    <row r="471" spans="2:11" x14ac:dyDescent="0.25">
      <c r="B471" s="10">
        <v>41366</v>
      </c>
      <c r="C471" s="13" t="s">
        <v>198</v>
      </c>
      <c r="D471" s="16">
        <v>0.79</v>
      </c>
      <c r="E471" s="16">
        <v>0.53</v>
      </c>
      <c r="F471" s="12">
        <v>41369</v>
      </c>
      <c r="G471" s="25">
        <v>1.1399999999999999</v>
      </c>
      <c r="H471" s="18">
        <f t="shared" si="64"/>
        <v>0.44303797468354422</v>
      </c>
      <c r="I471" s="76">
        <f t="shared" si="66"/>
        <v>1.3461538461538456</v>
      </c>
    </row>
    <row r="472" spans="2:11" x14ac:dyDescent="0.25">
      <c r="B472" s="10">
        <v>41366</v>
      </c>
      <c r="C472" s="13" t="s">
        <v>199</v>
      </c>
      <c r="D472" s="16">
        <v>1.03</v>
      </c>
      <c r="E472" s="16">
        <v>0.6</v>
      </c>
      <c r="F472" s="12">
        <v>41369</v>
      </c>
      <c r="G472" s="25">
        <v>1.43</v>
      </c>
      <c r="H472" s="18">
        <f t="shared" si="64"/>
        <v>0.38834951456310662</v>
      </c>
      <c r="I472" s="76">
        <f t="shared" si="66"/>
        <v>0.93023255813953454</v>
      </c>
    </row>
    <row r="473" spans="2:11" x14ac:dyDescent="0.25">
      <c r="B473" s="10">
        <v>41367</v>
      </c>
      <c r="C473" s="13" t="s">
        <v>202</v>
      </c>
      <c r="D473" s="16">
        <v>0.67</v>
      </c>
      <c r="E473" s="16">
        <v>0.47</v>
      </c>
      <c r="F473" s="12">
        <v>41369</v>
      </c>
      <c r="G473" s="25">
        <v>1.07</v>
      </c>
      <c r="H473" s="18">
        <f t="shared" si="64"/>
        <v>0.59701492537313428</v>
      </c>
      <c r="I473" s="76">
        <f t="shared" si="66"/>
        <v>1.9999999999999996</v>
      </c>
    </row>
    <row r="474" spans="2:11" x14ac:dyDescent="0.25">
      <c r="B474" s="10">
        <v>41374</v>
      </c>
      <c r="C474" s="13" t="s">
        <v>214</v>
      </c>
      <c r="D474" s="16">
        <v>0.61</v>
      </c>
      <c r="E474" s="16">
        <v>0.38</v>
      </c>
      <c r="F474" s="12">
        <v>41376</v>
      </c>
      <c r="G474" s="25">
        <v>0.57999999999999996</v>
      </c>
      <c r="H474" s="18">
        <f>(G474/D474-1)</f>
        <v>-4.9180327868852514E-2</v>
      </c>
      <c r="I474" s="76">
        <f>(G474-D474)/(D474-E474)</f>
        <v>-0.13043478260869579</v>
      </c>
    </row>
    <row r="475" spans="2:11" x14ac:dyDescent="0.25">
      <c r="B475" s="10">
        <v>41374</v>
      </c>
      <c r="C475" s="13" t="s">
        <v>215</v>
      </c>
      <c r="D475" s="16">
        <v>0.75</v>
      </c>
      <c r="E475" s="16">
        <v>0.38</v>
      </c>
      <c r="F475" s="12">
        <v>41379</v>
      </c>
      <c r="G475" s="25">
        <v>0.68</v>
      </c>
      <c r="H475" s="18">
        <f>(G475/D475-1)</f>
        <v>-9.3333333333333268E-2</v>
      </c>
      <c r="I475" s="76">
        <f>(G475-D475)/(D475-E475)</f>
        <v>-0.18918918918918906</v>
      </c>
    </row>
    <row r="476" spans="2:11" x14ac:dyDescent="0.25">
      <c r="B476" s="10">
        <v>41380</v>
      </c>
      <c r="C476" s="13" t="s">
        <v>221</v>
      </c>
      <c r="D476" s="16">
        <v>0.56999999999999995</v>
      </c>
      <c r="E476" s="16">
        <v>0.39</v>
      </c>
      <c r="F476" s="12">
        <v>41381</v>
      </c>
      <c r="G476" s="25">
        <v>0.56999999999999995</v>
      </c>
      <c r="H476" s="18">
        <f t="shared" ref="H476:H482" si="67">(G476/D476-1)</f>
        <v>0</v>
      </c>
      <c r="I476" s="76">
        <f t="shared" ref="I476:I482" si="68">(G476-D476)/(D476-E476)</f>
        <v>0</v>
      </c>
    </row>
    <row r="477" spans="2:11" x14ac:dyDescent="0.25">
      <c r="B477" s="10">
        <v>41386</v>
      </c>
      <c r="C477" s="13" t="s">
        <v>229</v>
      </c>
      <c r="D477" s="16">
        <v>0.8</v>
      </c>
      <c r="E477" s="16">
        <v>0.31</v>
      </c>
      <c r="F477" s="12">
        <v>41388</v>
      </c>
      <c r="G477" s="25">
        <v>1.34</v>
      </c>
      <c r="H477" s="18">
        <f t="shared" si="67"/>
        <v>0.67500000000000004</v>
      </c>
      <c r="I477" s="76">
        <f t="shared" si="68"/>
        <v>1.1020408163265305</v>
      </c>
    </row>
    <row r="478" spans="2:11" x14ac:dyDescent="0.25">
      <c r="B478" s="10">
        <v>41387</v>
      </c>
      <c r="C478" s="13" t="s">
        <v>232</v>
      </c>
      <c r="D478" s="16">
        <v>0.35</v>
      </c>
      <c r="E478" s="16">
        <v>0.21</v>
      </c>
      <c r="F478" s="12">
        <v>41388</v>
      </c>
      <c r="G478" s="25">
        <v>0.46</v>
      </c>
      <c r="H478" s="18">
        <f t="shared" si="67"/>
        <v>0.3142857142857145</v>
      </c>
      <c r="I478" s="76">
        <f t="shared" si="68"/>
        <v>0.78571428571428614</v>
      </c>
    </row>
    <row r="479" spans="2:11" x14ac:dyDescent="0.25">
      <c r="B479" s="10">
        <v>41388</v>
      </c>
      <c r="C479" s="13" t="s">
        <v>234</v>
      </c>
      <c r="D479" s="16">
        <v>2.4</v>
      </c>
      <c r="E479" s="16">
        <v>1.26</v>
      </c>
      <c r="F479" s="12">
        <v>41393</v>
      </c>
      <c r="G479" s="25">
        <v>1.6</v>
      </c>
      <c r="H479" s="18">
        <f t="shared" si="67"/>
        <v>-0.33333333333333326</v>
      </c>
      <c r="I479" s="76">
        <f t="shared" si="68"/>
        <v>-0.70175438596491213</v>
      </c>
    </row>
    <row r="480" spans="2:11" x14ac:dyDescent="0.25">
      <c r="B480" s="10">
        <v>41396</v>
      </c>
      <c r="C480" s="13" t="s">
        <v>241</v>
      </c>
      <c r="D480" s="16">
        <v>0.39</v>
      </c>
      <c r="E480" s="16">
        <v>0.23</v>
      </c>
      <c r="F480" s="12">
        <v>41397</v>
      </c>
      <c r="G480" s="25">
        <v>0.16</v>
      </c>
      <c r="H480" s="18">
        <f t="shared" si="67"/>
        <v>-0.58974358974358976</v>
      </c>
      <c r="I480" s="76">
        <f t="shared" si="68"/>
        <v>-1.4375</v>
      </c>
    </row>
    <row r="481" spans="2:10" x14ac:dyDescent="0.25">
      <c r="B481" s="10">
        <v>41397</v>
      </c>
      <c r="C481" s="13" t="s">
        <v>243</v>
      </c>
      <c r="D481" s="16">
        <v>0.31</v>
      </c>
      <c r="E481" s="16">
        <v>0.21</v>
      </c>
      <c r="F481" s="12">
        <v>41401</v>
      </c>
      <c r="G481" s="19">
        <v>0.51</v>
      </c>
      <c r="H481" s="18">
        <f t="shared" si="67"/>
        <v>0.64516129032258074</v>
      </c>
      <c r="I481" s="76">
        <f t="shared" si="68"/>
        <v>2</v>
      </c>
    </row>
    <row r="482" spans="2:10" x14ac:dyDescent="0.25">
      <c r="B482" s="10">
        <v>41408</v>
      </c>
      <c r="C482" s="13" t="s">
        <v>257</v>
      </c>
      <c r="D482" s="16">
        <v>0.95</v>
      </c>
      <c r="E482" s="16">
        <v>0.51</v>
      </c>
      <c r="F482" s="12">
        <v>41409</v>
      </c>
      <c r="G482" s="25">
        <v>0.51</v>
      </c>
      <c r="H482" s="18">
        <f t="shared" si="67"/>
        <v>-0.4631578947368421</v>
      </c>
      <c r="I482" s="76">
        <f t="shared" si="68"/>
        <v>-1</v>
      </c>
    </row>
    <row r="483" spans="2:10" x14ac:dyDescent="0.25">
      <c r="B483" s="10">
        <v>41408</v>
      </c>
      <c r="C483" s="13" t="s">
        <v>256</v>
      </c>
      <c r="D483" s="16">
        <v>0.66</v>
      </c>
      <c r="E483" s="16">
        <v>0.45</v>
      </c>
      <c r="F483" s="12">
        <v>41410</v>
      </c>
      <c r="G483" s="19">
        <v>0.83</v>
      </c>
      <c r="H483" s="18">
        <f t="shared" ref="H483:H506" si="69">(G483/D483-1)</f>
        <v>0.25757575757575735</v>
      </c>
      <c r="I483" s="76">
        <f t="shared" ref="I483:I489" si="70">(G483-D483)/(D483-E483)</f>
        <v>0.80952380952380909</v>
      </c>
    </row>
    <row r="484" spans="2:10" s="66" customFormat="1" x14ac:dyDescent="0.25">
      <c r="B484" s="10">
        <v>41416</v>
      </c>
      <c r="C484" s="13" t="s">
        <v>272</v>
      </c>
      <c r="D484" s="16">
        <v>0.68</v>
      </c>
      <c r="E484" s="16">
        <v>0.35</v>
      </c>
      <c r="F484" s="12">
        <v>41418</v>
      </c>
      <c r="G484" s="19">
        <v>0.35</v>
      </c>
      <c r="H484" s="18">
        <f t="shared" si="69"/>
        <v>-0.48529411764705888</v>
      </c>
      <c r="I484" s="76">
        <f t="shared" si="70"/>
        <v>-1</v>
      </c>
    </row>
    <row r="485" spans="2:10" s="66" customFormat="1" x14ac:dyDescent="0.25">
      <c r="B485" s="10">
        <v>41417</v>
      </c>
      <c r="C485" s="13" t="s">
        <v>273</v>
      </c>
      <c r="D485" s="16">
        <v>0.95</v>
      </c>
      <c r="E485" s="16">
        <v>0.49</v>
      </c>
      <c r="F485" s="12">
        <v>41421</v>
      </c>
      <c r="G485" s="19">
        <v>1.25</v>
      </c>
      <c r="H485" s="18">
        <f t="shared" si="69"/>
        <v>0.31578947368421062</v>
      </c>
      <c r="I485" s="76">
        <f t="shared" si="70"/>
        <v>0.65217391304347838</v>
      </c>
    </row>
    <row r="486" spans="2:10" x14ac:dyDescent="0.25">
      <c r="B486" s="10">
        <v>41424</v>
      </c>
      <c r="C486" s="13" t="s">
        <v>288</v>
      </c>
      <c r="D486" s="16">
        <v>0.62</v>
      </c>
      <c r="E486" s="16">
        <v>0.34</v>
      </c>
      <c r="F486" s="12">
        <v>41425</v>
      </c>
      <c r="G486" s="25">
        <v>0.51</v>
      </c>
      <c r="H486" s="18">
        <f t="shared" si="69"/>
        <v>-0.17741935483870963</v>
      </c>
      <c r="I486" s="76">
        <f t="shared" si="70"/>
        <v>-0.39285714285714285</v>
      </c>
    </row>
    <row r="487" spans="2:10" x14ac:dyDescent="0.25">
      <c r="B487" s="10">
        <v>41423</v>
      </c>
      <c r="C487" s="13" t="s">
        <v>283</v>
      </c>
      <c r="D487" s="16">
        <v>0.59</v>
      </c>
      <c r="E487" s="16">
        <v>0.35</v>
      </c>
      <c r="F487" s="12">
        <v>41428</v>
      </c>
      <c r="G487" s="25">
        <v>0.56999999999999995</v>
      </c>
      <c r="H487" s="18">
        <f t="shared" si="69"/>
        <v>-3.3898305084745783E-2</v>
      </c>
      <c r="I487" s="76">
        <f t="shared" si="70"/>
        <v>-8.3333333333333412E-2</v>
      </c>
    </row>
    <row r="488" spans="2:10" x14ac:dyDescent="0.25">
      <c r="B488" s="10">
        <v>41430</v>
      </c>
      <c r="C488" s="13" t="s">
        <v>300</v>
      </c>
      <c r="D488" s="16">
        <v>1.05</v>
      </c>
      <c r="E488" s="16">
        <v>0.52</v>
      </c>
      <c r="F488" s="12">
        <v>41431</v>
      </c>
      <c r="G488" s="25">
        <v>0.76</v>
      </c>
      <c r="H488" s="18">
        <f t="shared" si="69"/>
        <v>-0.27619047619047621</v>
      </c>
      <c r="I488" s="76">
        <f t="shared" si="70"/>
        <v>-0.54716981132075471</v>
      </c>
    </row>
    <row r="489" spans="2:10" x14ac:dyDescent="0.25">
      <c r="B489" s="10">
        <v>41435</v>
      </c>
      <c r="C489" s="13" t="s">
        <v>307</v>
      </c>
      <c r="D489" s="16">
        <v>0.9</v>
      </c>
      <c r="E489" s="16">
        <v>0.54</v>
      </c>
      <c r="F489" s="12">
        <v>41436</v>
      </c>
      <c r="G489" s="25">
        <v>0.54</v>
      </c>
      <c r="H489" s="18">
        <f t="shared" si="69"/>
        <v>-0.4</v>
      </c>
      <c r="I489" s="76">
        <f t="shared" si="70"/>
        <v>-1</v>
      </c>
    </row>
    <row r="490" spans="2:10" x14ac:dyDescent="0.25">
      <c r="B490" s="10">
        <v>41439</v>
      </c>
      <c r="C490" s="13" t="s">
        <v>322</v>
      </c>
      <c r="D490" s="16">
        <v>0.84</v>
      </c>
      <c r="E490" s="16">
        <v>0.45</v>
      </c>
      <c r="F490" s="12">
        <v>41444</v>
      </c>
      <c r="G490" s="25">
        <v>0.91</v>
      </c>
      <c r="H490" s="18">
        <f t="shared" si="69"/>
        <v>8.3333333333333481E-2</v>
      </c>
      <c r="I490" s="76">
        <f t="shared" ref="I490:I506" si="71">(G490-D490)/(D490-E490)</f>
        <v>0.17948717948717965</v>
      </c>
    </row>
    <row r="491" spans="2:10" x14ac:dyDescent="0.25">
      <c r="B491" s="10">
        <v>41442</v>
      </c>
      <c r="C491" s="13" t="s">
        <v>327</v>
      </c>
      <c r="D491" s="16">
        <v>0.59</v>
      </c>
      <c r="E491" s="16">
        <v>0.36</v>
      </c>
      <c r="F491" s="12">
        <v>41445</v>
      </c>
      <c r="G491" s="25">
        <v>0.42</v>
      </c>
      <c r="H491" s="18">
        <f t="shared" si="69"/>
        <v>-0.28813559322033899</v>
      </c>
      <c r="I491" s="76">
        <f t="shared" si="71"/>
        <v>-0.73913043478260865</v>
      </c>
      <c r="J491" s="58" t="s">
        <v>1</v>
      </c>
    </row>
    <row r="492" spans="2:10" x14ac:dyDescent="0.25">
      <c r="B492" s="10">
        <v>41449</v>
      </c>
      <c r="C492" s="13" t="s">
        <v>339</v>
      </c>
      <c r="D492" s="16">
        <v>0.34</v>
      </c>
      <c r="E492" s="16">
        <v>0.21</v>
      </c>
      <c r="F492" s="12">
        <v>41451</v>
      </c>
      <c r="G492" s="25">
        <v>0.33</v>
      </c>
      <c r="H492" s="18">
        <f t="shared" si="69"/>
        <v>-2.9411764705882359E-2</v>
      </c>
      <c r="I492" s="76">
        <f t="shared" si="71"/>
        <v>-7.6923076923076969E-2</v>
      </c>
    </row>
    <row r="493" spans="2:10" x14ac:dyDescent="0.25">
      <c r="B493" s="10">
        <v>41460</v>
      </c>
      <c r="C493" s="13" t="s">
        <v>370</v>
      </c>
      <c r="D493" s="16">
        <v>1.1399999999999999</v>
      </c>
      <c r="E493" s="16">
        <v>0.56999999999999995</v>
      </c>
      <c r="F493" s="12">
        <v>41464</v>
      </c>
      <c r="G493" s="25">
        <v>1.46</v>
      </c>
      <c r="H493" s="18">
        <f t="shared" si="69"/>
        <v>0.2807017543859649</v>
      </c>
      <c r="I493" s="76">
        <f t="shared" si="71"/>
        <v>0.56140350877193002</v>
      </c>
    </row>
    <row r="494" spans="2:10" x14ac:dyDescent="0.25">
      <c r="B494" s="10">
        <v>41457</v>
      </c>
      <c r="C494" s="13" t="s">
        <v>532</v>
      </c>
      <c r="D494" s="16">
        <v>0.68</v>
      </c>
      <c r="E494" s="16">
        <v>0.39</v>
      </c>
      <c r="F494" s="12">
        <v>41465</v>
      </c>
      <c r="G494" s="25">
        <v>0.67</v>
      </c>
      <c r="H494" s="18">
        <f t="shared" si="69"/>
        <v>-1.4705882352941235E-2</v>
      </c>
      <c r="I494" s="76">
        <f t="shared" si="71"/>
        <v>-3.4482758620689682E-2</v>
      </c>
    </row>
    <row r="495" spans="2:10" s="66" customFormat="1" x14ac:dyDescent="0.25">
      <c r="B495" s="10">
        <v>41509</v>
      </c>
      <c r="C495" s="13" t="s">
        <v>430</v>
      </c>
      <c r="D495" s="16">
        <v>0.65</v>
      </c>
      <c r="E495" s="16">
        <v>0.46</v>
      </c>
      <c r="F495" s="12">
        <v>41515</v>
      </c>
      <c r="G495" s="19">
        <v>0.56000000000000005</v>
      </c>
      <c r="H495" s="18">
        <f t="shared" si="69"/>
        <v>-0.13846153846153841</v>
      </c>
      <c r="I495" s="76">
        <f t="shared" si="71"/>
        <v>-0.4736842105263156</v>
      </c>
      <c r="J495" s="101" t="s">
        <v>1</v>
      </c>
    </row>
    <row r="496" spans="2:10" s="66" customFormat="1" x14ac:dyDescent="0.25">
      <c r="B496" s="10">
        <v>41528</v>
      </c>
      <c r="C496" s="13" t="s">
        <v>465</v>
      </c>
      <c r="D496" s="16">
        <v>0.54</v>
      </c>
      <c r="E496" s="16">
        <v>0.39</v>
      </c>
      <c r="F496" s="12">
        <v>41533</v>
      </c>
      <c r="G496" s="19">
        <v>0.68</v>
      </c>
      <c r="H496" s="18">
        <f t="shared" si="69"/>
        <v>0.2592592592592593</v>
      </c>
      <c r="I496" s="76">
        <f t="shared" si="71"/>
        <v>0.93333333333333324</v>
      </c>
    </row>
    <row r="497" spans="2:10" x14ac:dyDescent="0.25">
      <c r="B497" s="10">
        <v>41533</v>
      </c>
      <c r="C497" s="13" t="s">
        <v>469</v>
      </c>
      <c r="D497" s="16">
        <v>0.73</v>
      </c>
      <c r="E497" s="16">
        <v>0.46</v>
      </c>
      <c r="F497" s="12">
        <v>41536</v>
      </c>
      <c r="G497" s="25">
        <v>0.4</v>
      </c>
      <c r="H497" s="18">
        <f t="shared" si="69"/>
        <v>-0.45205479452054786</v>
      </c>
      <c r="I497" s="76">
        <f t="shared" si="71"/>
        <v>-1.2222222222222223</v>
      </c>
    </row>
    <row r="498" spans="2:10" x14ac:dyDescent="0.25">
      <c r="B498" s="10">
        <v>41534</v>
      </c>
      <c r="C498" s="13" t="s">
        <v>471</v>
      </c>
      <c r="D498" s="16">
        <v>1.1200000000000001</v>
      </c>
      <c r="E498" s="16">
        <v>0.64</v>
      </c>
      <c r="F498" s="12">
        <v>41536</v>
      </c>
      <c r="G498" s="25">
        <v>1.39</v>
      </c>
      <c r="H498" s="18">
        <f t="shared" si="69"/>
        <v>0.24107142857142838</v>
      </c>
      <c r="I498" s="76">
        <f t="shared" si="71"/>
        <v>0.56249999999999944</v>
      </c>
    </row>
    <row r="499" spans="2:10" x14ac:dyDescent="0.25">
      <c r="B499" s="10">
        <v>41543</v>
      </c>
      <c r="C499" s="13" t="s">
        <v>491</v>
      </c>
      <c r="D499" s="16">
        <v>0.93</v>
      </c>
      <c r="E499" s="16">
        <v>0.51</v>
      </c>
      <c r="F499" s="12">
        <v>41548</v>
      </c>
      <c r="G499" s="25">
        <v>0.96</v>
      </c>
      <c r="H499" s="18">
        <f t="shared" si="69"/>
        <v>3.2258064516129004E-2</v>
      </c>
      <c r="I499" s="76">
        <f t="shared" si="71"/>
        <v>7.1428571428571216E-2</v>
      </c>
    </row>
    <row r="500" spans="2:10" x14ac:dyDescent="0.25">
      <c r="B500" s="10">
        <v>41547</v>
      </c>
      <c r="C500" s="13" t="s">
        <v>497</v>
      </c>
      <c r="D500" s="16">
        <v>0.57999999999999996</v>
      </c>
      <c r="E500" s="16">
        <v>0.33</v>
      </c>
      <c r="F500" s="12">
        <v>41549</v>
      </c>
      <c r="G500" s="25">
        <v>0.64</v>
      </c>
      <c r="H500" s="18">
        <f t="shared" si="69"/>
        <v>0.10344827586206917</v>
      </c>
      <c r="I500" s="76">
        <f t="shared" si="71"/>
        <v>0.24000000000000027</v>
      </c>
      <c r="J500" s="58" t="s">
        <v>1</v>
      </c>
    </row>
    <row r="501" spans="2:10" x14ac:dyDescent="0.25">
      <c r="B501" s="10">
        <v>41561</v>
      </c>
      <c r="C501" s="13" t="s">
        <v>520</v>
      </c>
      <c r="D501" s="16">
        <v>0.8</v>
      </c>
      <c r="E501" s="16">
        <v>0.51</v>
      </c>
      <c r="F501" s="12">
        <v>41562</v>
      </c>
      <c r="G501" s="25">
        <v>0.87</v>
      </c>
      <c r="H501" s="18">
        <f t="shared" si="69"/>
        <v>8.7499999999999911E-2</v>
      </c>
      <c r="I501" s="76">
        <f t="shared" si="71"/>
        <v>0.24137931034482737</v>
      </c>
    </row>
    <row r="502" spans="2:10" x14ac:dyDescent="0.25">
      <c r="B502" s="10">
        <v>41569</v>
      </c>
      <c r="C502" s="13" t="s">
        <v>533</v>
      </c>
      <c r="D502" s="16">
        <v>0.39</v>
      </c>
      <c r="E502" s="16">
        <v>0.25</v>
      </c>
      <c r="F502" s="12">
        <v>41571</v>
      </c>
      <c r="G502" s="25">
        <v>0.25</v>
      </c>
      <c r="H502" s="18">
        <f t="shared" si="69"/>
        <v>-0.35897435897435903</v>
      </c>
      <c r="I502" s="76">
        <f t="shared" si="71"/>
        <v>-1</v>
      </c>
    </row>
    <row r="503" spans="2:10" x14ac:dyDescent="0.25">
      <c r="B503" s="10">
        <v>41569</v>
      </c>
      <c r="C503" s="13" t="s">
        <v>530</v>
      </c>
      <c r="D503" s="16">
        <v>0.5</v>
      </c>
      <c r="E503" s="16">
        <v>0.28000000000000003</v>
      </c>
      <c r="F503" s="12">
        <v>41572</v>
      </c>
      <c r="G503" s="25">
        <v>0.36</v>
      </c>
      <c r="H503" s="18">
        <f t="shared" si="69"/>
        <v>-0.28000000000000003</v>
      </c>
      <c r="I503" s="76">
        <f t="shared" si="71"/>
        <v>-0.63636363636363646</v>
      </c>
    </row>
    <row r="504" spans="2:10" x14ac:dyDescent="0.25">
      <c r="B504" s="10">
        <v>41578</v>
      </c>
      <c r="C504" s="13" t="s">
        <v>552</v>
      </c>
      <c r="D504" s="16">
        <v>0.3</v>
      </c>
      <c r="E504" s="16">
        <v>0.16</v>
      </c>
      <c r="F504" s="12">
        <v>41578</v>
      </c>
      <c r="G504" s="19">
        <v>0.31</v>
      </c>
      <c r="H504" s="18">
        <f t="shared" si="69"/>
        <v>3.3333333333333437E-2</v>
      </c>
      <c r="I504" s="76">
        <f t="shared" si="71"/>
        <v>7.1428571428571494E-2</v>
      </c>
    </row>
    <row r="505" spans="2:10" x14ac:dyDescent="0.25">
      <c r="B505" s="10">
        <v>41582</v>
      </c>
      <c r="C505" s="13" t="s">
        <v>559</v>
      </c>
      <c r="D505" s="16">
        <v>0.43</v>
      </c>
      <c r="E505" s="16">
        <v>0.2</v>
      </c>
      <c r="F505" s="12">
        <v>41583</v>
      </c>
      <c r="G505" s="25">
        <v>0.49</v>
      </c>
      <c r="H505" s="18">
        <f t="shared" si="69"/>
        <v>0.13953488372093026</v>
      </c>
      <c r="I505" s="76">
        <f t="shared" si="71"/>
        <v>0.2608695652173913</v>
      </c>
      <c r="J505" s="58" t="s">
        <v>41</v>
      </c>
    </row>
    <row r="506" spans="2:10" x14ac:dyDescent="0.25">
      <c r="B506" s="10">
        <v>41578</v>
      </c>
      <c r="C506" s="13" t="s">
        <v>551</v>
      </c>
      <c r="D506" s="16">
        <v>0.5</v>
      </c>
      <c r="E506" s="16">
        <v>0.27</v>
      </c>
      <c r="F506" s="12">
        <v>41583</v>
      </c>
      <c r="G506" s="25">
        <v>0.41</v>
      </c>
      <c r="H506" s="18">
        <f t="shared" si="69"/>
        <v>-0.18000000000000005</v>
      </c>
      <c r="I506" s="76">
        <f t="shared" si="71"/>
        <v>-0.39130434782608708</v>
      </c>
      <c r="J506" s="58" t="s">
        <v>1</v>
      </c>
    </row>
    <row r="507" spans="2:10" x14ac:dyDescent="0.25">
      <c r="B507" s="10">
        <v>41582</v>
      </c>
      <c r="C507" s="13" t="s">
        <v>558</v>
      </c>
      <c r="D507" s="16">
        <v>0.68</v>
      </c>
      <c r="E507" s="16">
        <v>0.34</v>
      </c>
      <c r="F507" s="12">
        <v>41586</v>
      </c>
      <c r="G507" s="25">
        <v>0.6</v>
      </c>
      <c r="H507" s="18">
        <f>(G507/D507-1)</f>
        <v>-0.11764705882352955</v>
      </c>
      <c r="I507" s="76">
        <f>(G507-D507)/(D507-E507)</f>
        <v>-0.23529411764705901</v>
      </c>
      <c r="J507" s="58" t="s">
        <v>1</v>
      </c>
    </row>
    <row r="508" spans="2:10" x14ac:dyDescent="0.25">
      <c r="B508" s="10">
        <v>41590</v>
      </c>
      <c r="C508" s="13" t="s">
        <v>574</v>
      </c>
      <c r="D508" s="16">
        <v>0.36</v>
      </c>
      <c r="E508" s="16">
        <v>0.23</v>
      </c>
      <c r="F508" s="12">
        <v>41591</v>
      </c>
      <c r="G508" s="25">
        <v>0.39</v>
      </c>
      <c r="H508" s="18">
        <f t="shared" ref="H508:H518" si="72">(G508/D508-1)</f>
        <v>8.3333333333333481E-2</v>
      </c>
      <c r="I508" s="76">
        <f t="shared" ref="I508:I518" si="73">(G508-D508)/(D508-E508)</f>
        <v>0.230769230769231</v>
      </c>
      <c r="J508" s="58" t="s">
        <v>41</v>
      </c>
    </row>
    <row r="509" spans="2:10" x14ac:dyDescent="0.25">
      <c r="B509" s="10">
        <v>41591</v>
      </c>
      <c r="C509" s="13" t="s">
        <v>580</v>
      </c>
      <c r="D509" s="16">
        <v>0.47</v>
      </c>
      <c r="E509" s="16">
        <v>0.31</v>
      </c>
      <c r="F509" s="12">
        <v>41592</v>
      </c>
      <c r="G509" s="19">
        <v>0.47</v>
      </c>
      <c r="H509" s="18">
        <f t="shared" si="72"/>
        <v>0</v>
      </c>
      <c r="I509" s="76">
        <f t="shared" si="73"/>
        <v>0</v>
      </c>
    </row>
    <row r="510" spans="2:10" x14ac:dyDescent="0.25">
      <c r="B510" s="10">
        <v>41596</v>
      </c>
      <c r="C510" s="13" t="s">
        <v>587</v>
      </c>
      <c r="D510" s="16">
        <v>0.93</v>
      </c>
      <c r="E510" s="16">
        <v>0.64</v>
      </c>
      <c r="F510" s="12">
        <v>41599</v>
      </c>
      <c r="G510" s="25">
        <v>0.82</v>
      </c>
      <c r="H510" s="18">
        <f t="shared" si="72"/>
        <v>-0.11827956989247324</v>
      </c>
      <c r="I510" s="76">
        <f t="shared" si="73"/>
        <v>-0.37931034482758652</v>
      </c>
    </row>
    <row r="511" spans="2:10" x14ac:dyDescent="0.25">
      <c r="B511" s="10">
        <v>41596</v>
      </c>
      <c r="C511" s="13" t="s">
        <v>574</v>
      </c>
      <c r="D511" s="16">
        <v>0.41</v>
      </c>
      <c r="E511" s="16">
        <v>0.25</v>
      </c>
      <c r="F511" s="12" t="s">
        <v>596</v>
      </c>
      <c r="G511" s="25">
        <v>0.42</v>
      </c>
      <c r="H511" s="18">
        <f t="shared" si="72"/>
        <v>2.4390243902439046E-2</v>
      </c>
      <c r="I511" s="76">
        <f t="shared" si="73"/>
        <v>6.2500000000000069E-2</v>
      </c>
      <c r="J511" s="58" t="s">
        <v>41</v>
      </c>
    </row>
    <row r="512" spans="2:10" x14ac:dyDescent="0.25">
      <c r="B512" s="10">
        <v>41596</v>
      </c>
      <c r="C512" s="13" t="s">
        <v>588</v>
      </c>
      <c r="D512" s="16">
        <v>0.62</v>
      </c>
      <c r="E512" s="16">
        <v>0.3</v>
      </c>
      <c r="F512" s="12">
        <v>41604</v>
      </c>
      <c r="G512" s="19">
        <v>0.67</v>
      </c>
      <c r="H512" s="18">
        <f t="shared" si="72"/>
        <v>8.0645161290322731E-2</v>
      </c>
      <c r="I512" s="76">
        <f t="shared" si="73"/>
        <v>0.15625000000000014</v>
      </c>
    </row>
    <row r="513" spans="1:10" x14ac:dyDescent="0.25">
      <c r="B513" s="10">
        <v>41600</v>
      </c>
      <c r="C513" s="13" t="s">
        <v>599</v>
      </c>
      <c r="D513" s="16">
        <v>1.34</v>
      </c>
      <c r="E513" s="16">
        <v>0.91</v>
      </c>
      <c r="F513" s="12">
        <v>41604</v>
      </c>
      <c r="G513" s="19">
        <v>1.49</v>
      </c>
      <c r="H513" s="18">
        <f t="shared" si="72"/>
        <v>0.11194029850746268</v>
      </c>
      <c r="I513" s="76">
        <f t="shared" si="73"/>
        <v>0.34883720930232531</v>
      </c>
    </row>
    <row r="514" spans="1:10" x14ac:dyDescent="0.25">
      <c r="B514" s="10">
        <v>41604</v>
      </c>
      <c r="C514" s="13" t="s">
        <v>605</v>
      </c>
      <c r="D514" s="16">
        <v>0.45</v>
      </c>
      <c r="E514" s="16">
        <v>0.24</v>
      </c>
      <c r="F514" s="12">
        <v>41611</v>
      </c>
      <c r="G514" s="25">
        <v>0.43</v>
      </c>
      <c r="H514" s="18">
        <f t="shared" si="72"/>
        <v>-4.4444444444444509E-2</v>
      </c>
      <c r="I514" s="76">
        <f t="shared" si="73"/>
        <v>-9.5238095238095316E-2</v>
      </c>
      <c r="J514" s="58" t="s">
        <v>41</v>
      </c>
    </row>
    <row r="515" spans="1:10" x14ac:dyDescent="0.25">
      <c r="B515" s="10">
        <v>41605</v>
      </c>
      <c r="C515" s="13" t="s">
        <v>609</v>
      </c>
      <c r="D515" s="16">
        <v>0.87</v>
      </c>
      <c r="E515" s="16">
        <v>0.52</v>
      </c>
      <c r="F515" s="12">
        <v>41612</v>
      </c>
      <c r="G515" s="25">
        <v>0.96</v>
      </c>
      <c r="H515" s="18">
        <f t="shared" si="72"/>
        <v>0.10344827586206895</v>
      </c>
      <c r="I515" s="76">
        <f t="shared" si="73"/>
        <v>0.25714285714285706</v>
      </c>
      <c r="J515" s="58" t="s">
        <v>41</v>
      </c>
    </row>
    <row r="516" spans="1:10" x14ac:dyDescent="0.25">
      <c r="B516" s="10">
        <v>41619</v>
      </c>
      <c r="C516" s="13" t="s">
        <v>646</v>
      </c>
      <c r="D516" s="16">
        <v>0.48</v>
      </c>
      <c r="E516" s="16">
        <v>0.28999999999999998</v>
      </c>
      <c r="F516" s="12">
        <v>41624</v>
      </c>
      <c r="G516" s="19">
        <v>0.5</v>
      </c>
      <c r="H516" s="18">
        <f t="shared" si="72"/>
        <v>4.1666666666666741E-2</v>
      </c>
      <c r="I516" s="76">
        <f t="shared" si="73"/>
        <v>0.10526315789473693</v>
      </c>
    </row>
    <row r="517" spans="1:10" x14ac:dyDescent="0.25">
      <c r="B517" s="10">
        <v>41621</v>
      </c>
      <c r="C517" s="13" t="s">
        <v>651</v>
      </c>
      <c r="D517" s="16">
        <v>0.5</v>
      </c>
      <c r="E517" s="16">
        <v>0.31</v>
      </c>
      <c r="F517" s="12">
        <v>41625</v>
      </c>
      <c r="G517" s="25">
        <v>0.61</v>
      </c>
      <c r="H517" s="18">
        <f t="shared" si="72"/>
        <v>0.21999999999999997</v>
      </c>
      <c r="I517" s="76">
        <f t="shared" si="73"/>
        <v>0.57894736842105254</v>
      </c>
    </row>
    <row r="518" spans="1:10" x14ac:dyDescent="0.25">
      <c r="B518" s="10">
        <v>41624</v>
      </c>
      <c r="C518" s="13" t="s">
        <v>653</v>
      </c>
      <c r="D518" s="16">
        <v>0.97</v>
      </c>
      <c r="E518" s="16">
        <v>0.65</v>
      </c>
      <c r="F518" s="12">
        <v>41627</v>
      </c>
      <c r="G518" s="19">
        <v>1.17</v>
      </c>
      <c r="H518" s="18">
        <f t="shared" si="72"/>
        <v>0.20618556701030921</v>
      </c>
      <c r="I518" s="76">
        <f t="shared" si="73"/>
        <v>0.625</v>
      </c>
    </row>
    <row r="519" spans="1:10" x14ac:dyDescent="0.25">
      <c r="B519" s="10"/>
      <c r="C519" s="13"/>
      <c r="D519" s="16"/>
      <c r="E519" s="16"/>
      <c r="F519" s="12"/>
      <c r="G519" s="19"/>
      <c r="H519" s="18"/>
      <c r="I519" s="76"/>
    </row>
    <row r="520" spans="1:10" x14ac:dyDescent="0.25">
      <c r="B520" s="10"/>
      <c r="C520" s="13"/>
      <c r="D520" s="19"/>
      <c r="E520" s="19"/>
      <c r="F520" s="92"/>
      <c r="G520" s="21" t="s">
        <v>1</v>
      </c>
      <c r="H520" s="18"/>
      <c r="I520" s="14"/>
    </row>
    <row r="521" spans="1:10" x14ac:dyDescent="0.25">
      <c r="B521" s="10"/>
      <c r="C521" s="22" t="s">
        <v>45</v>
      </c>
      <c r="D521" s="13"/>
      <c r="E521" s="13"/>
      <c r="F521" s="23" t="s">
        <v>1</v>
      </c>
      <c r="G521" s="71" t="s">
        <v>12</v>
      </c>
      <c r="H521" s="72" t="s">
        <v>10</v>
      </c>
      <c r="I521" s="81">
        <f>SUM(I455:I520)</f>
        <v>11.018024539550792</v>
      </c>
    </row>
    <row r="522" spans="1:10" s="66" customFormat="1" x14ac:dyDescent="0.25">
      <c r="B522" s="10"/>
      <c r="C522" s="22"/>
      <c r="D522" s="13"/>
      <c r="E522" s="13"/>
      <c r="F522" s="23"/>
      <c r="G522" s="71"/>
      <c r="H522" s="72"/>
      <c r="I522" s="69"/>
    </row>
    <row r="523" spans="1:10" s="66" customFormat="1" ht="24" customHeight="1" thickBot="1" x14ac:dyDescent="0.3">
      <c r="B523" s="10"/>
      <c r="C523" s="22"/>
      <c r="D523" s="13"/>
      <c r="E523" s="13"/>
      <c r="F523" s="23"/>
      <c r="G523" s="71"/>
      <c r="H523" s="72"/>
      <c r="I523" s="91" t="s">
        <v>30</v>
      </c>
    </row>
    <row r="524" spans="1:10" s="66" customFormat="1" x14ac:dyDescent="0.25">
      <c r="B524" s="5"/>
      <c r="C524" s="83" t="s">
        <v>46</v>
      </c>
      <c r="D524" s="8"/>
      <c r="E524" s="8"/>
      <c r="F524" s="84" t="s">
        <v>1</v>
      </c>
      <c r="G524" s="85" t="s">
        <v>12</v>
      </c>
      <c r="H524" s="86" t="s">
        <v>10</v>
      </c>
      <c r="I524" s="87">
        <f>I179+I224+I265+I359+I417+I447+I521</f>
        <v>73.409383005622274</v>
      </c>
    </row>
    <row r="525" spans="1:10" ht="15.75" thickBot="1" x14ac:dyDescent="0.3">
      <c r="B525" s="27"/>
      <c r="C525" s="28" t="s">
        <v>62</v>
      </c>
      <c r="D525" s="29"/>
      <c r="E525" s="29"/>
      <c r="F525" s="30"/>
      <c r="G525" s="88" t="s">
        <v>12</v>
      </c>
      <c r="H525" s="89" t="s">
        <v>10</v>
      </c>
      <c r="I525" s="90">
        <f>I524/100</f>
        <v>0.73409383005622275</v>
      </c>
    </row>
    <row r="526" spans="1:10" ht="103.5" customHeight="1" thickBot="1" x14ac:dyDescent="0.3">
      <c r="A526" s="58" t="s">
        <v>1</v>
      </c>
      <c r="B526" s="27"/>
      <c r="C526" s="29" t="s">
        <v>1</v>
      </c>
      <c r="D526" s="29"/>
      <c r="E526" s="29"/>
      <c r="F526" s="45"/>
      <c r="G526" s="29"/>
      <c r="H526" s="73" t="s">
        <v>1</v>
      </c>
      <c r="I526" s="33"/>
    </row>
    <row r="527" spans="1:10" ht="25.5" customHeight="1" thickBot="1" x14ac:dyDescent="0.3">
      <c r="B527" s="5" t="s">
        <v>1</v>
      </c>
      <c r="C527" s="77" t="s">
        <v>13</v>
      </c>
      <c r="D527" s="35" t="s">
        <v>1</v>
      </c>
      <c r="E527" s="35"/>
      <c r="F527" s="7" t="s">
        <v>1</v>
      </c>
      <c r="G527" s="35" t="s">
        <v>1</v>
      </c>
      <c r="H527" s="35" t="s">
        <v>1</v>
      </c>
      <c r="I527" s="36" t="s">
        <v>1</v>
      </c>
    </row>
    <row r="528" spans="1:10" x14ac:dyDescent="0.25">
      <c r="B528" s="116" t="s">
        <v>6</v>
      </c>
      <c r="C528" s="117" t="s">
        <v>1</v>
      </c>
      <c r="D528" s="117" t="s">
        <v>2</v>
      </c>
      <c r="E528" s="118" t="s">
        <v>18</v>
      </c>
      <c r="F528" s="119" t="s">
        <v>6</v>
      </c>
      <c r="G528" s="117" t="s">
        <v>8</v>
      </c>
      <c r="H528" s="117" t="s">
        <v>5</v>
      </c>
      <c r="I528" s="120" t="s">
        <v>5</v>
      </c>
    </row>
    <row r="529" spans="1:10" x14ac:dyDescent="0.25">
      <c r="B529" s="10"/>
      <c r="C529" s="62" t="s">
        <v>28</v>
      </c>
      <c r="D529" s="15" t="s">
        <v>26</v>
      </c>
      <c r="E529" s="62" t="s">
        <v>19</v>
      </c>
      <c r="F529" s="63" t="s">
        <v>1</v>
      </c>
      <c r="G529" s="15" t="s">
        <v>15</v>
      </c>
      <c r="H529" s="15" t="s">
        <v>16</v>
      </c>
      <c r="I529" s="42" t="s">
        <v>20</v>
      </c>
    </row>
    <row r="530" spans="1:10" x14ac:dyDescent="0.25">
      <c r="B530" s="10"/>
      <c r="C530" s="11" t="s">
        <v>1</v>
      </c>
      <c r="D530" s="41" t="s">
        <v>1</v>
      </c>
      <c r="E530" s="41"/>
      <c r="F530" s="12" t="s">
        <v>1</v>
      </c>
      <c r="G530" s="15" t="s">
        <v>1</v>
      </c>
      <c r="H530" s="15"/>
      <c r="I530" s="42"/>
    </row>
    <row r="531" spans="1:10" x14ac:dyDescent="0.25">
      <c r="B531" s="10">
        <v>41626</v>
      </c>
      <c r="C531" s="13" t="s">
        <v>659</v>
      </c>
      <c r="D531" s="16">
        <v>2.0099999999999998</v>
      </c>
      <c r="E531" s="16">
        <v>1.38</v>
      </c>
      <c r="F531" s="12" t="s">
        <v>1</v>
      </c>
      <c r="G531" s="25">
        <v>2.4300000000000002</v>
      </c>
      <c r="H531" s="18">
        <f t="shared" ref="H531:H533" si="74">(G531/D531-1)</f>
        <v>0.20895522388059717</v>
      </c>
      <c r="I531" s="76">
        <f t="shared" ref="I531:I533" si="75">(G531-D531)/(D531-E531)</f>
        <v>0.66666666666666741</v>
      </c>
    </row>
    <row r="532" spans="1:10" x14ac:dyDescent="0.25">
      <c r="B532" s="10">
        <v>41638</v>
      </c>
      <c r="C532" s="13" t="s">
        <v>664</v>
      </c>
      <c r="D532" s="16">
        <v>1.55</v>
      </c>
      <c r="E532" s="16">
        <v>0.32</v>
      </c>
      <c r="F532" s="12" t="s">
        <v>1</v>
      </c>
      <c r="G532" s="19">
        <v>1.61</v>
      </c>
      <c r="H532" s="18">
        <f t="shared" si="74"/>
        <v>3.8709677419354938E-2</v>
      </c>
      <c r="I532" s="76">
        <f t="shared" si="75"/>
        <v>4.8780487804878092E-2</v>
      </c>
    </row>
    <row r="533" spans="1:10" x14ac:dyDescent="0.25">
      <c r="B533" s="10">
        <v>41638</v>
      </c>
      <c r="C533" s="13" t="s">
        <v>665</v>
      </c>
      <c r="D533" s="16">
        <v>2.83</v>
      </c>
      <c r="E533" s="16">
        <v>1.49</v>
      </c>
      <c r="F533" s="12" t="s">
        <v>1</v>
      </c>
      <c r="G533" s="25">
        <v>2.64</v>
      </c>
      <c r="H533" s="18">
        <f t="shared" si="74"/>
        <v>-6.7137809187279185E-2</v>
      </c>
      <c r="I533" s="76">
        <f t="shared" si="75"/>
        <v>-0.14179104477611937</v>
      </c>
      <c r="J533" s="58" t="s">
        <v>41</v>
      </c>
    </row>
    <row r="534" spans="1:10" x14ac:dyDescent="0.25">
      <c r="B534" s="10" t="s">
        <v>1</v>
      </c>
      <c r="C534" s="13"/>
      <c r="D534" s="16" t="s">
        <v>1</v>
      </c>
      <c r="E534" s="16" t="s">
        <v>1</v>
      </c>
      <c r="F534" s="12" t="s">
        <v>1</v>
      </c>
      <c r="G534" s="25" t="s">
        <v>200</v>
      </c>
      <c r="H534" s="18" t="s">
        <v>1</v>
      </c>
      <c r="I534" s="76" t="s">
        <v>1</v>
      </c>
    </row>
    <row r="535" spans="1:10" x14ac:dyDescent="0.25">
      <c r="A535" s="58" t="s">
        <v>41</v>
      </c>
      <c r="B535" s="10"/>
      <c r="C535" s="13" t="s">
        <v>1</v>
      </c>
      <c r="D535" s="16"/>
      <c r="E535" s="16"/>
      <c r="F535" s="12" t="s">
        <v>1</v>
      </c>
      <c r="G535" s="19" t="s">
        <v>1</v>
      </c>
      <c r="H535" s="18"/>
      <c r="I535" s="76"/>
    </row>
    <row r="536" spans="1:10" ht="15.75" thickBot="1" x14ac:dyDescent="0.3">
      <c r="B536" s="121"/>
      <c r="C536" s="122"/>
      <c r="D536" s="123"/>
      <c r="E536" s="123"/>
      <c r="F536" s="124"/>
      <c r="G536" s="107" t="s">
        <v>35</v>
      </c>
      <c r="H536" s="108" t="s">
        <v>34</v>
      </c>
      <c r="I536" s="125">
        <f>SUM(I529:I535)</f>
        <v>0.57365610969542613</v>
      </c>
    </row>
    <row r="537" spans="1:10" ht="92.25" customHeight="1" thickBot="1" x14ac:dyDescent="0.3">
      <c r="B537" s="27" t="s">
        <v>1</v>
      </c>
      <c r="C537" s="29"/>
      <c r="D537" s="44" t="s">
        <v>1</v>
      </c>
      <c r="E537" s="44"/>
      <c r="F537" s="45" t="s">
        <v>1</v>
      </c>
      <c r="G537" s="20" t="s">
        <v>1</v>
      </c>
      <c r="H537" s="46" t="s">
        <v>1</v>
      </c>
      <c r="I537" s="33" t="s">
        <v>1</v>
      </c>
    </row>
    <row r="538" spans="1:10" ht="33.75" customHeight="1" thickBot="1" x14ac:dyDescent="0.3">
      <c r="B538" s="27"/>
      <c r="C538" s="56" t="s">
        <v>47</v>
      </c>
      <c r="D538" s="29"/>
      <c r="E538" s="29"/>
      <c r="F538" s="45"/>
      <c r="G538" s="29"/>
      <c r="H538" s="29"/>
      <c r="I538" s="33"/>
    </row>
    <row r="539" spans="1:10" x14ac:dyDescent="0.25">
      <c r="B539" s="47"/>
      <c r="C539" s="51"/>
      <c r="D539" s="17"/>
      <c r="E539" s="17"/>
      <c r="F539" s="50"/>
      <c r="G539" s="21"/>
      <c r="H539" s="48"/>
      <c r="I539" s="49"/>
    </row>
    <row r="540" spans="1:10" x14ac:dyDescent="0.25">
      <c r="B540" s="47"/>
      <c r="C540" s="51"/>
      <c r="D540" s="17"/>
      <c r="E540" s="17"/>
      <c r="F540" s="50"/>
      <c r="G540" s="21"/>
      <c r="H540" s="48"/>
      <c r="I540" s="49"/>
    </row>
    <row r="541" spans="1:10" x14ac:dyDescent="0.25">
      <c r="B541" s="61" t="s">
        <v>2</v>
      </c>
      <c r="C541" s="62" t="s">
        <v>3</v>
      </c>
      <c r="D541" s="62" t="s">
        <v>2</v>
      </c>
      <c r="E541" s="62" t="s">
        <v>18</v>
      </c>
      <c r="F541" s="63" t="s">
        <v>4</v>
      </c>
      <c r="G541" s="62" t="s">
        <v>4</v>
      </c>
      <c r="H541" s="62" t="s">
        <v>5</v>
      </c>
      <c r="I541" s="64" t="s">
        <v>5</v>
      </c>
    </row>
    <row r="542" spans="1:10" x14ac:dyDescent="0.25">
      <c r="B542" s="61" t="s">
        <v>6</v>
      </c>
      <c r="C542" s="65"/>
      <c r="D542" s="62" t="s">
        <v>7</v>
      </c>
      <c r="E542" s="62" t="s">
        <v>19</v>
      </c>
      <c r="F542" s="63" t="s">
        <v>6</v>
      </c>
      <c r="G542" s="62" t="s">
        <v>8</v>
      </c>
      <c r="H542" s="62" t="s">
        <v>11</v>
      </c>
      <c r="I542" s="64" t="s">
        <v>20</v>
      </c>
    </row>
    <row r="543" spans="1:10" x14ac:dyDescent="0.25">
      <c r="B543" s="61"/>
      <c r="C543" s="62" t="s">
        <v>28</v>
      </c>
      <c r="D543" s="62"/>
      <c r="E543" s="62"/>
      <c r="F543" s="63"/>
      <c r="G543" s="62"/>
      <c r="H543" s="62"/>
      <c r="I543" s="64"/>
    </row>
    <row r="544" spans="1:10" x14ac:dyDescent="0.25">
      <c r="B544" s="61"/>
      <c r="C544" s="62"/>
      <c r="D544" s="62"/>
      <c r="E544" s="62"/>
      <c r="F544" s="63"/>
      <c r="G544" s="62"/>
      <c r="H544" s="62"/>
      <c r="I544" s="64"/>
    </row>
    <row r="545" spans="2:11" x14ac:dyDescent="0.25">
      <c r="B545" s="10">
        <v>40910</v>
      </c>
      <c r="C545" s="13" t="s">
        <v>60</v>
      </c>
      <c r="D545" s="16">
        <v>8.14</v>
      </c>
      <c r="E545" s="16">
        <v>4.6100000000000003</v>
      </c>
      <c r="F545" s="12">
        <v>41282</v>
      </c>
      <c r="G545" s="25">
        <v>8.02</v>
      </c>
      <c r="H545" s="18">
        <f t="shared" ref="H545:H552" si="76">(G545/D545-1)</f>
        <v>-1.4742014742014864E-2</v>
      </c>
      <c r="I545" s="76">
        <f t="shared" ref="I545:I552" si="77">(G545-D545)/(D545-E545)</f>
        <v>-3.3994334277620677E-2</v>
      </c>
    </row>
    <row r="546" spans="2:11" x14ac:dyDescent="0.25">
      <c r="B546" s="10">
        <v>41261</v>
      </c>
      <c r="C546" s="13" t="s">
        <v>49</v>
      </c>
      <c r="D546" s="16">
        <v>0.57999999999999996</v>
      </c>
      <c r="E546" s="16">
        <v>0.34</v>
      </c>
      <c r="F546" s="12">
        <v>41283</v>
      </c>
      <c r="G546" s="25">
        <v>0.34</v>
      </c>
      <c r="H546" s="18">
        <f t="shared" si="76"/>
        <v>-0.4137931034482758</v>
      </c>
      <c r="I546" s="76">
        <f t="shared" si="77"/>
        <v>-1</v>
      </c>
    </row>
    <row r="547" spans="2:11" x14ac:dyDescent="0.25">
      <c r="B547" s="10">
        <v>41256</v>
      </c>
      <c r="C547" s="13" t="s">
        <v>48</v>
      </c>
      <c r="D547" s="16">
        <v>4.8</v>
      </c>
      <c r="E547" s="16">
        <v>2.9</v>
      </c>
      <c r="F547" s="12">
        <v>41284</v>
      </c>
      <c r="G547" s="25">
        <v>6.65</v>
      </c>
      <c r="H547" s="18">
        <f t="shared" si="76"/>
        <v>0.38541666666666674</v>
      </c>
      <c r="I547" s="76">
        <f t="shared" si="77"/>
        <v>0.97368421052631615</v>
      </c>
    </row>
    <row r="548" spans="2:11" x14ac:dyDescent="0.25">
      <c r="B548" s="10" t="s">
        <v>59</v>
      </c>
      <c r="C548" s="13" t="s">
        <v>61</v>
      </c>
      <c r="D548" s="16">
        <v>1.2150000000000001</v>
      </c>
      <c r="E548" s="16">
        <v>0.73</v>
      </c>
      <c r="F548" s="12">
        <v>41284</v>
      </c>
      <c r="G548" s="25">
        <v>1.08</v>
      </c>
      <c r="H548" s="18">
        <f t="shared" si="76"/>
        <v>-0.11111111111111116</v>
      </c>
      <c r="I548" s="76">
        <f t="shared" si="77"/>
        <v>-0.27835051546391748</v>
      </c>
      <c r="K548" s="58" t="s">
        <v>1</v>
      </c>
    </row>
    <row r="549" spans="2:11" x14ac:dyDescent="0.25">
      <c r="B549" s="10">
        <v>41263</v>
      </c>
      <c r="C549" s="13" t="s">
        <v>50</v>
      </c>
      <c r="D549" s="16">
        <v>1.74</v>
      </c>
      <c r="E549" s="16">
        <v>1.0900000000000001</v>
      </c>
      <c r="F549" s="12">
        <v>41290</v>
      </c>
      <c r="G549" s="25">
        <v>1.29</v>
      </c>
      <c r="H549" s="18">
        <f t="shared" si="76"/>
        <v>-0.25862068965517238</v>
      </c>
      <c r="I549" s="76">
        <f t="shared" si="77"/>
        <v>-0.69230769230769229</v>
      </c>
      <c r="K549" s="58" t="s">
        <v>1</v>
      </c>
    </row>
    <row r="550" spans="2:11" x14ac:dyDescent="0.25">
      <c r="B550" s="10" t="s">
        <v>100</v>
      </c>
      <c r="C550" s="13" t="s">
        <v>97</v>
      </c>
      <c r="D550" s="16">
        <v>1.06</v>
      </c>
      <c r="E550" s="16">
        <v>0.4</v>
      </c>
      <c r="F550" s="12">
        <v>41303</v>
      </c>
      <c r="G550" s="25">
        <v>1.2</v>
      </c>
      <c r="H550" s="18">
        <f t="shared" si="76"/>
        <v>0.13207547169811318</v>
      </c>
      <c r="I550" s="76">
        <f t="shared" si="77"/>
        <v>0.21212121212121196</v>
      </c>
      <c r="K550" s="58" t="s">
        <v>1</v>
      </c>
    </row>
    <row r="551" spans="2:11" x14ac:dyDescent="0.25">
      <c r="B551" s="10">
        <v>41288</v>
      </c>
      <c r="C551" s="13" t="s">
        <v>78</v>
      </c>
      <c r="D551" s="16">
        <v>2.11</v>
      </c>
      <c r="E551" s="16">
        <v>1.46</v>
      </c>
      <c r="F551" s="12">
        <v>41304</v>
      </c>
      <c r="G551" s="25">
        <v>2.2400000000000002</v>
      </c>
      <c r="H551" s="18">
        <f t="shared" si="76"/>
        <v>6.1611374407583019E-2</v>
      </c>
      <c r="I551" s="76">
        <f t="shared" si="77"/>
        <v>0.20000000000000054</v>
      </c>
    </row>
    <row r="552" spans="2:11" x14ac:dyDescent="0.25">
      <c r="B552" s="10">
        <v>41282</v>
      </c>
      <c r="C552" s="13" t="s">
        <v>70</v>
      </c>
      <c r="D552" s="16">
        <v>1.85</v>
      </c>
      <c r="E552" s="16">
        <v>1.27</v>
      </c>
      <c r="F552" s="12">
        <v>41305</v>
      </c>
      <c r="G552" s="25">
        <v>2.35</v>
      </c>
      <c r="H552" s="18">
        <f t="shared" si="76"/>
        <v>0.27027027027027017</v>
      </c>
      <c r="I552" s="76">
        <f t="shared" si="77"/>
        <v>0.86206896551724133</v>
      </c>
    </row>
    <row r="553" spans="2:11" x14ac:dyDescent="0.25">
      <c r="B553" s="10">
        <v>41303</v>
      </c>
      <c r="C553" s="13" t="s">
        <v>61</v>
      </c>
      <c r="D553" s="16">
        <v>0.75</v>
      </c>
      <c r="E553" s="16">
        <v>0.56999999999999995</v>
      </c>
      <c r="F553" s="12">
        <v>41311</v>
      </c>
      <c r="G553" s="25">
        <v>0.65</v>
      </c>
      <c r="H553" s="18">
        <f>(G553/D553-1)</f>
        <v>-0.1333333333333333</v>
      </c>
      <c r="I553" s="76">
        <f>(G553-D553)/(D553-E553)</f>
        <v>-0.55555555555555525</v>
      </c>
      <c r="K553" s="58" t="s">
        <v>1</v>
      </c>
    </row>
    <row r="554" spans="2:11" x14ac:dyDescent="0.25">
      <c r="B554" s="10">
        <v>41323</v>
      </c>
      <c r="C554" s="13" t="s">
        <v>133</v>
      </c>
      <c r="D554" s="16">
        <v>4.04</v>
      </c>
      <c r="E554" s="16">
        <v>2.37</v>
      </c>
      <c r="F554" s="12">
        <v>41326</v>
      </c>
      <c r="G554" s="25">
        <v>3.16</v>
      </c>
      <c r="H554" s="18">
        <f t="shared" ref="H554:H562" si="78">(G554/D554-1)</f>
        <v>-0.21782178217821779</v>
      </c>
      <c r="I554" s="76">
        <f t="shared" ref="I554:I562" si="79">(G554-D554)/(D554-E554)</f>
        <v>-0.52694610778443107</v>
      </c>
    </row>
    <row r="555" spans="2:11" x14ac:dyDescent="0.25">
      <c r="B555" s="10">
        <v>41325</v>
      </c>
      <c r="C555" s="13" t="s">
        <v>139</v>
      </c>
      <c r="D555" s="16">
        <v>1.93</v>
      </c>
      <c r="E555" s="16">
        <v>1.29</v>
      </c>
      <c r="F555" s="12">
        <v>41326</v>
      </c>
      <c r="G555" s="25">
        <v>1.29</v>
      </c>
      <c r="H555" s="18">
        <f t="shared" si="78"/>
        <v>-0.33160621761658027</v>
      </c>
      <c r="I555" s="76">
        <f t="shared" si="79"/>
        <v>-1</v>
      </c>
    </row>
    <row r="556" spans="2:11" x14ac:dyDescent="0.25">
      <c r="B556" s="10">
        <v>41317</v>
      </c>
      <c r="C556" s="13" t="s">
        <v>126</v>
      </c>
      <c r="D556" s="16">
        <v>8.75</v>
      </c>
      <c r="E556" s="16">
        <v>4.57</v>
      </c>
      <c r="F556" s="12">
        <v>41326</v>
      </c>
      <c r="G556" s="25">
        <v>7.35</v>
      </c>
      <c r="H556" s="18">
        <f t="shared" si="78"/>
        <v>-0.16000000000000003</v>
      </c>
      <c r="I556" s="76">
        <f t="shared" si="79"/>
        <v>-0.33492822966507185</v>
      </c>
    </row>
    <row r="557" spans="2:11" x14ac:dyDescent="0.25">
      <c r="B557" s="10">
        <v>41327</v>
      </c>
      <c r="C557" s="13" t="s">
        <v>146</v>
      </c>
      <c r="D557" s="16">
        <v>2.33</v>
      </c>
      <c r="E557" s="16">
        <v>1.42</v>
      </c>
      <c r="F557" s="12">
        <v>41330</v>
      </c>
      <c r="G557" s="25">
        <v>1.42</v>
      </c>
      <c r="H557" s="18">
        <f t="shared" si="78"/>
        <v>-0.3905579399141631</v>
      </c>
      <c r="I557" s="76">
        <f t="shared" si="79"/>
        <v>-1</v>
      </c>
    </row>
    <row r="558" spans="2:11" x14ac:dyDescent="0.25">
      <c r="B558" s="10">
        <v>41313</v>
      </c>
      <c r="C558" s="13" t="s">
        <v>119</v>
      </c>
      <c r="D558" s="16">
        <v>1.75</v>
      </c>
      <c r="E558" s="16">
        <v>1.0900000000000001</v>
      </c>
      <c r="F558" s="12">
        <v>41331</v>
      </c>
      <c r="G558" s="25">
        <v>1.28</v>
      </c>
      <c r="H558" s="18">
        <f t="shared" si="78"/>
        <v>-0.26857142857142857</v>
      </c>
      <c r="I558" s="76">
        <f t="shared" si="79"/>
        <v>-0.71212121212121215</v>
      </c>
    </row>
    <row r="559" spans="2:11" x14ac:dyDescent="0.25">
      <c r="B559" s="10">
        <v>41310</v>
      </c>
      <c r="C559" s="13" t="s">
        <v>113</v>
      </c>
      <c r="D559" s="16">
        <v>0.79</v>
      </c>
      <c r="E559" s="16">
        <v>0.44</v>
      </c>
      <c r="F559" s="12">
        <v>41331</v>
      </c>
      <c r="G559" s="25">
        <v>0.81</v>
      </c>
      <c r="H559" s="18">
        <f t="shared" si="78"/>
        <v>2.5316455696202445E-2</v>
      </c>
      <c r="I559" s="76">
        <f t="shared" si="79"/>
        <v>5.714285714285719E-2</v>
      </c>
      <c r="K559" s="58" t="s">
        <v>1</v>
      </c>
    </row>
    <row r="560" spans="2:11" x14ac:dyDescent="0.25">
      <c r="B560" s="10">
        <v>41330</v>
      </c>
      <c r="C560" s="13" t="s">
        <v>149</v>
      </c>
      <c r="D560" s="16">
        <v>3.68</v>
      </c>
      <c r="E560" s="16">
        <v>1.79</v>
      </c>
      <c r="F560" s="12">
        <v>41332</v>
      </c>
      <c r="G560" s="25">
        <v>2.75</v>
      </c>
      <c r="H560" s="18">
        <f t="shared" si="78"/>
        <v>-0.25271739130434789</v>
      </c>
      <c r="I560" s="76">
        <f t="shared" si="79"/>
        <v>-0.49206349206349209</v>
      </c>
    </row>
    <row r="561" spans="2:11" x14ac:dyDescent="0.25">
      <c r="B561" s="10">
        <v>41309</v>
      </c>
      <c r="C561" s="13" t="s">
        <v>125</v>
      </c>
      <c r="D561" s="16">
        <v>2.77</v>
      </c>
      <c r="E561" s="16">
        <v>1.47</v>
      </c>
      <c r="F561" s="12">
        <v>41332</v>
      </c>
      <c r="G561" s="25">
        <v>2.77</v>
      </c>
      <c r="H561" s="18">
        <f t="shared" si="78"/>
        <v>0</v>
      </c>
      <c r="I561" s="76">
        <f t="shared" si="79"/>
        <v>0</v>
      </c>
    </row>
    <row r="562" spans="2:11" x14ac:dyDescent="0.25">
      <c r="B562" s="10">
        <v>41312</v>
      </c>
      <c r="C562" s="13" t="s">
        <v>124</v>
      </c>
      <c r="D562" s="16">
        <v>0.83</v>
      </c>
      <c r="E562" s="16">
        <v>0.53</v>
      </c>
      <c r="F562" s="12">
        <v>41332</v>
      </c>
      <c r="G562" s="25">
        <v>0.87</v>
      </c>
      <c r="H562" s="18">
        <f t="shared" si="78"/>
        <v>4.8192771084337505E-2</v>
      </c>
      <c r="I562" s="76">
        <f t="shared" si="79"/>
        <v>0.13333333333333347</v>
      </c>
    </row>
    <row r="563" spans="2:11" x14ac:dyDescent="0.25">
      <c r="B563" s="10">
        <v>41290</v>
      </c>
      <c r="C563" s="13" t="s">
        <v>156</v>
      </c>
      <c r="D563" s="16">
        <v>5.27</v>
      </c>
      <c r="E563" s="16">
        <v>3.04</v>
      </c>
      <c r="F563" s="12">
        <v>41338</v>
      </c>
      <c r="G563" s="25">
        <v>5.69</v>
      </c>
      <c r="H563" s="18">
        <f t="shared" ref="H563:H574" si="80">(G563/D563-1)</f>
        <v>7.9696394686907146E-2</v>
      </c>
      <c r="I563" s="76">
        <f t="shared" ref="I563:I574" si="81">(G563-D563)/(D563-E563)</f>
        <v>0.1883408071748883</v>
      </c>
    </row>
    <row r="564" spans="2:11" x14ac:dyDescent="0.25">
      <c r="B564" s="10">
        <v>41333</v>
      </c>
      <c r="C564" s="13" t="s">
        <v>152</v>
      </c>
      <c r="D564" s="16">
        <v>7.91</v>
      </c>
      <c r="E564" s="16">
        <v>3.32</v>
      </c>
      <c r="F564" s="12">
        <v>41339</v>
      </c>
      <c r="G564" s="25">
        <v>7.03</v>
      </c>
      <c r="H564" s="18">
        <f t="shared" si="80"/>
        <v>-0.11125158027812898</v>
      </c>
      <c r="I564" s="76">
        <f t="shared" si="81"/>
        <v>-0.19172113289760348</v>
      </c>
    </row>
    <row r="565" spans="2:11" x14ac:dyDescent="0.25">
      <c r="B565" s="10">
        <v>41337</v>
      </c>
      <c r="C565" s="13" t="s">
        <v>157</v>
      </c>
      <c r="D565" s="16">
        <v>2.88</v>
      </c>
      <c r="E565" s="16">
        <v>1.74</v>
      </c>
      <c r="F565" s="12">
        <v>41345</v>
      </c>
      <c r="G565" s="25">
        <v>2.41</v>
      </c>
      <c r="H565" s="18">
        <f t="shared" si="80"/>
        <v>-0.16319444444444431</v>
      </c>
      <c r="I565" s="76">
        <f t="shared" si="81"/>
        <v>-0.4122807017543858</v>
      </c>
    </row>
    <row r="566" spans="2:11" x14ac:dyDescent="0.25">
      <c r="B566" s="10">
        <v>41338</v>
      </c>
      <c r="C566" s="13" t="s">
        <v>160</v>
      </c>
      <c r="D566" s="16">
        <v>2.84</v>
      </c>
      <c r="E566" s="16">
        <v>1.54</v>
      </c>
      <c r="F566" s="12">
        <v>41338</v>
      </c>
      <c r="G566" s="25">
        <v>5.17</v>
      </c>
      <c r="H566" s="18">
        <f t="shared" si="80"/>
        <v>0.82042253521126773</v>
      </c>
      <c r="I566" s="76">
        <f t="shared" si="81"/>
        <v>1.7923076923076926</v>
      </c>
    </row>
    <row r="567" spans="2:11" x14ac:dyDescent="0.25">
      <c r="B567" s="10">
        <v>41310</v>
      </c>
      <c r="C567" s="13" t="s">
        <v>112</v>
      </c>
      <c r="D567" s="16">
        <v>3.04</v>
      </c>
      <c r="E567" s="16">
        <v>0.85</v>
      </c>
      <c r="F567" s="12">
        <v>41351</v>
      </c>
      <c r="G567" s="25">
        <v>2.13</v>
      </c>
      <c r="H567" s="18">
        <f t="shared" si="80"/>
        <v>-0.29934210526315796</v>
      </c>
      <c r="I567" s="76">
        <f t="shared" si="81"/>
        <v>-0.41552511415525123</v>
      </c>
    </row>
    <row r="568" spans="2:11" x14ac:dyDescent="0.25">
      <c r="B568" s="10">
        <v>41347</v>
      </c>
      <c r="C568" s="13" t="s">
        <v>171</v>
      </c>
      <c r="D568" s="16">
        <v>6.73</v>
      </c>
      <c r="E568" s="16">
        <v>3.91</v>
      </c>
      <c r="F568" s="12">
        <v>41351</v>
      </c>
      <c r="G568" s="25">
        <v>5.82</v>
      </c>
      <c r="H568" s="18">
        <f t="shared" si="80"/>
        <v>-0.13521545319465078</v>
      </c>
      <c r="I568" s="76">
        <f t="shared" si="81"/>
        <v>-0.32269503546099293</v>
      </c>
    </row>
    <row r="569" spans="2:11" x14ac:dyDescent="0.25">
      <c r="B569" s="10">
        <v>41348</v>
      </c>
      <c r="C569" s="13" t="s">
        <v>178</v>
      </c>
      <c r="D569" s="16">
        <v>0.65</v>
      </c>
      <c r="E569" s="16">
        <v>0.37</v>
      </c>
      <c r="F569" s="12">
        <v>41358</v>
      </c>
      <c r="G569" s="25">
        <v>0.61</v>
      </c>
      <c r="H569" s="18">
        <f t="shared" si="80"/>
        <v>-6.1538461538461542E-2</v>
      </c>
      <c r="I569" s="76">
        <f t="shared" si="81"/>
        <v>-0.14285714285714296</v>
      </c>
      <c r="K569" s="58" t="s">
        <v>1</v>
      </c>
    </row>
    <row r="570" spans="2:11" x14ac:dyDescent="0.25">
      <c r="B570" s="10">
        <v>41352</v>
      </c>
      <c r="C570" s="13" t="s">
        <v>183</v>
      </c>
      <c r="D570" s="16">
        <v>1.32</v>
      </c>
      <c r="E570" s="16">
        <v>0.75</v>
      </c>
      <c r="F570" s="12">
        <v>41366</v>
      </c>
      <c r="G570" s="25">
        <v>1.54</v>
      </c>
      <c r="H570" s="18">
        <f t="shared" si="80"/>
        <v>0.16666666666666674</v>
      </c>
      <c r="I570" s="76">
        <f t="shared" si="81"/>
        <v>0.38596491228070168</v>
      </c>
    </row>
    <row r="571" spans="2:11" x14ac:dyDescent="0.25">
      <c r="B571" s="10">
        <v>41359</v>
      </c>
      <c r="C571" s="13" t="s">
        <v>191</v>
      </c>
      <c r="D571" s="16">
        <v>2.33</v>
      </c>
      <c r="E571" s="16">
        <v>1.1499999999999999</v>
      </c>
      <c r="F571" s="12">
        <v>41367</v>
      </c>
      <c r="G571" s="25">
        <v>2.6</v>
      </c>
      <c r="H571" s="18">
        <f t="shared" si="80"/>
        <v>0.11587982832618016</v>
      </c>
      <c r="I571" s="76">
        <f t="shared" si="81"/>
        <v>0.22881355932203387</v>
      </c>
    </row>
    <row r="572" spans="2:11" x14ac:dyDescent="0.25">
      <c r="B572" s="10">
        <v>41366</v>
      </c>
      <c r="C572" s="13" t="s">
        <v>196</v>
      </c>
      <c r="D572" s="16">
        <v>9.09</v>
      </c>
      <c r="E572" s="16">
        <v>3.63</v>
      </c>
      <c r="F572" s="12">
        <v>41369</v>
      </c>
      <c r="G572" s="25">
        <v>4.62</v>
      </c>
      <c r="H572" s="18">
        <f t="shared" si="80"/>
        <v>-0.4917491749174917</v>
      </c>
      <c r="I572" s="76">
        <f t="shared" si="81"/>
        <v>-0.81868131868131866</v>
      </c>
    </row>
    <row r="573" spans="2:11" x14ac:dyDescent="0.25">
      <c r="B573" s="10">
        <v>41354</v>
      </c>
      <c r="C573" s="13" t="s">
        <v>186</v>
      </c>
      <c r="D573" s="16">
        <v>2.33</v>
      </c>
      <c r="E573" s="16">
        <v>1.26</v>
      </c>
      <c r="F573" s="12">
        <v>41369</v>
      </c>
      <c r="G573" s="25">
        <v>3.21</v>
      </c>
      <c r="H573" s="18">
        <f t="shared" si="80"/>
        <v>0.37768240343347625</v>
      </c>
      <c r="I573" s="76">
        <f t="shared" si="81"/>
        <v>0.82242990654205594</v>
      </c>
    </row>
    <row r="574" spans="2:11" x14ac:dyDescent="0.25">
      <c r="B574" s="10">
        <v>41368</v>
      </c>
      <c r="C574" s="13" t="s">
        <v>205</v>
      </c>
      <c r="D574" s="16">
        <v>0.63</v>
      </c>
      <c r="E574" s="16">
        <v>0.5</v>
      </c>
      <c r="F574" s="12">
        <v>41373</v>
      </c>
      <c r="G574" s="25">
        <v>0.5</v>
      </c>
      <c r="H574" s="18">
        <f t="shared" si="80"/>
        <v>-0.20634920634920639</v>
      </c>
      <c r="I574" s="76">
        <f t="shared" si="81"/>
        <v>-1</v>
      </c>
    </row>
    <row r="575" spans="2:11" x14ac:dyDescent="0.25">
      <c r="B575" s="10">
        <v>41374</v>
      </c>
      <c r="C575" s="13" t="s">
        <v>213</v>
      </c>
      <c r="D575" s="16">
        <v>2.52</v>
      </c>
      <c r="E575" s="16">
        <v>1.57</v>
      </c>
      <c r="F575" s="12">
        <v>41379</v>
      </c>
      <c r="G575" s="25">
        <v>3.46</v>
      </c>
      <c r="H575" s="18">
        <f t="shared" ref="H575:H580" si="82">(G575/D575-1)</f>
        <v>0.37301587301587302</v>
      </c>
      <c r="I575" s="76">
        <f t="shared" ref="I575:I580" si="83">(G575-D575)/(D575-E575)</f>
        <v>0.98947368421052628</v>
      </c>
    </row>
    <row r="576" spans="2:11" x14ac:dyDescent="0.25">
      <c r="B576" s="10">
        <v>41381</v>
      </c>
      <c r="C576" s="13" t="s">
        <v>223</v>
      </c>
      <c r="D576" s="16">
        <v>1.27</v>
      </c>
      <c r="E576" s="16">
        <v>1.02</v>
      </c>
      <c r="F576" s="12">
        <v>41387</v>
      </c>
      <c r="G576" s="25">
        <v>1.23</v>
      </c>
      <c r="H576" s="18">
        <f t="shared" si="82"/>
        <v>-3.1496062992126039E-2</v>
      </c>
      <c r="I576" s="76">
        <f t="shared" si="83"/>
        <v>-0.16000000000000014</v>
      </c>
    </row>
    <row r="577" spans="2:9" x14ac:dyDescent="0.25">
      <c r="B577" s="10">
        <v>41382</v>
      </c>
      <c r="C577" s="13" t="s">
        <v>227</v>
      </c>
      <c r="D577" s="16">
        <v>1.51</v>
      </c>
      <c r="E577" s="16">
        <v>1.01</v>
      </c>
      <c r="F577" s="12">
        <v>41387</v>
      </c>
      <c r="G577" s="25">
        <v>1.21</v>
      </c>
      <c r="H577" s="18">
        <f t="shared" si="82"/>
        <v>-0.19867549668874174</v>
      </c>
      <c r="I577" s="76">
        <f t="shared" si="83"/>
        <v>-0.60000000000000009</v>
      </c>
    </row>
    <row r="578" spans="2:9" x14ac:dyDescent="0.25">
      <c r="B578" s="10">
        <v>41382</v>
      </c>
      <c r="C578" s="13" t="s">
        <v>228</v>
      </c>
      <c r="D578" s="16">
        <v>4.32</v>
      </c>
      <c r="E578" s="16">
        <v>2.4900000000000002</v>
      </c>
      <c r="F578" s="12">
        <v>41388</v>
      </c>
      <c r="G578" s="25">
        <v>2.48</v>
      </c>
      <c r="H578" s="18">
        <f t="shared" si="82"/>
        <v>-0.42592592592592593</v>
      </c>
      <c r="I578" s="76">
        <f t="shared" si="83"/>
        <v>-1.0054644808743172</v>
      </c>
    </row>
    <row r="579" spans="2:9" x14ac:dyDescent="0.25">
      <c r="B579" s="10">
        <v>41390</v>
      </c>
      <c r="C579" s="13" t="s">
        <v>237</v>
      </c>
      <c r="D579" s="16">
        <v>2.68</v>
      </c>
      <c r="E579" s="16">
        <v>1.28</v>
      </c>
      <c r="F579" s="12">
        <v>41397</v>
      </c>
      <c r="G579" s="25">
        <v>2.62</v>
      </c>
      <c r="H579" s="18">
        <f t="shared" si="82"/>
        <v>-2.2388059701492602E-2</v>
      </c>
      <c r="I579" s="76">
        <f t="shared" si="83"/>
        <v>-4.2857142857142892E-2</v>
      </c>
    </row>
    <row r="580" spans="2:9" x14ac:dyDescent="0.25">
      <c r="B580" s="10">
        <v>41394</v>
      </c>
      <c r="C580" s="13" t="s">
        <v>239</v>
      </c>
      <c r="D580" s="16">
        <v>1.48</v>
      </c>
      <c r="E580" s="16">
        <v>1.1299999999999999</v>
      </c>
      <c r="F580" s="12">
        <v>41400</v>
      </c>
      <c r="G580" s="25">
        <v>1.34</v>
      </c>
      <c r="H580" s="18">
        <f t="shared" si="82"/>
        <v>-9.4594594594594517E-2</v>
      </c>
      <c r="I580" s="76">
        <f t="shared" si="83"/>
        <v>-0.39999999999999963</v>
      </c>
    </row>
    <row r="581" spans="2:9" x14ac:dyDescent="0.25">
      <c r="B581" s="10">
        <v>41372</v>
      </c>
      <c r="C581" s="13" t="s">
        <v>210</v>
      </c>
      <c r="D581" s="16">
        <v>1.28</v>
      </c>
      <c r="E581" s="16">
        <v>0.84</v>
      </c>
      <c r="F581" s="12">
        <v>41411</v>
      </c>
      <c r="G581" s="25">
        <v>1.34</v>
      </c>
      <c r="H581" s="18">
        <f t="shared" ref="H581:H588" si="84">(G581/D581-1)</f>
        <v>4.6875E-2</v>
      </c>
      <c r="I581" s="76">
        <f t="shared" ref="I581:I588" si="85">(G581-D581)/(D581-E581)</f>
        <v>0.13636363636363646</v>
      </c>
    </row>
    <row r="582" spans="2:9" x14ac:dyDescent="0.25">
      <c r="B582" s="10">
        <v>41397</v>
      </c>
      <c r="C582" s="13" t="s">
        <v>245</v>
      </c>
      <c r="D582" s="16">
        <v>0.68</v>
      </c>
      <c r="E582" s="16">
        <v>0.4</v>
      </c>
      <c r="F582" s="12">
        <v>41415</v>
      </c>
      <c r="G582" s="25">
        <v>1.1299999999999999</v>
      </c>
      <c r="H582" s="18">
        <f t="shared" si="84"/>
        <v>0.66176470588235259</v>
      </c>
      <c r="I582" s="76">
        <f t="shared" si="85"/>
        <v>1.6071428571428565</v>
      </c>
    </row>
    <row r="583" spans="2:9" x14ac:dyDescent="0.25">
      <c r="B583" s="10">
        <v>41410</v>
      </c>
      <c r="C583" s="13" t="s">
        <v>264</v>
      </c>
      <c r="D583" s="16">
        <v>9.85</v>
      </c>
      <c r="E583" s="16">
        <v>4.66</v>
      </c>
      <c r="F583" s="12">
        <v>41417</v>
      </c>
      <c r="G583" s="25">
        <v>9.89</v>
      </c>
      <c r="H583" s="18">
        <f t="shared" si="84"/>
        <v>4.0609137055838129E-3</v>
      </c>
      <c r="I583" s="76">
        <f t="shared" si="85"/>
        <v>7.70712909441251E-3</v>
      </c>
    </row>
    <row r="584" spans="2:9" s="66" customFormat="1" x14ac:dyDescent="0.25">
      <c r="B584" s="10">
        <v>41415</v>
      </c>
      <c r="C584" s="13" t="s">
        <v>267</v>
      </c>
      <c r="D584" s="16">
        <v>0.51</v>
      </c>
      <c r="E584" s="16">
        <v>0.28999999999999998</v>
      </c>
      <c r="F584" s="12">
        <v>41418</v>
      </c>
      <c r="G584" s="19">
        <v>0.28999999999999998</v>
      </c>
      <c r="H584" s="18">
        <f t="shared" si="84"/>
        <v>-0.43137254901960786</v>
      </c>
      <c r="I584" s="76">
        <f t="shared" si="85"/>
        <v>-1</v>
      </c>
    </row>
    <row r="585" spans="2:9" x14ac:dyDescent="0.25">
      <c r="B585" s="10">
        <v>41407</v>
      </c>
      <c r="C585" s="13" t="s">
        <v>255</v>
      </c>
      <c r="D585" s="16">
        <v>0.6</v>
      </c>
      <c r="E585" s="16">
        <v>0.44</v>
      </c>
      <c r="F585" s="12">
        <v>41424</v>
      </c>
      <c r="G585" s="25">
        <v>0.59</v>
      </c>
      <c r="H585" s="18">
        <f t="shared" si="84"/>
        <v>-1.6666666666666718E-2</v>
      </c>
      <c r="I585" s="76">
        <f t="shared" si="85"/>
        <v>-6.2500000000000069E-2</v>
      </c>
    </row>
    <row r="586" spans="2:9" s="66" customFormat="1" x14ac:dyDescent="0.25">
      <c r="B586" s="10">
        <v>41400</v>
      </c>
      <c r="C586" s="13" t="s">
        <v>247</v>
      </c>
      <c r="D586" s="16">
        <v>4.75</v>
      </c>
      <c r="E586" s="16">
        <v>2.2799999999999998</v>
      </c>
      <c r="F586" s="12">
        <v>41428</v>
      </c>
      <c r="G586" s="19">
        <v>6.65</v>
      </c>
      <c r="H586" s="18">
        <f t="shared" si="84"/>
        <v>0.40000000000000013</v>
      </c>
      <c r="I586" s="76">
        <f t="shared" si="85"/>
        <v>0.76923076923076927</v>
      </c>
    </row>
    <row r="587" spans="2:9" s="66" customFormat="1" x14ac:dyDescent="0.25">
      <c r="B587" s="10">
        <v>41422</v>
      </c>
      <c r="C587" s="13" t="s">
        <v>279</v>
      </c>
      <c r="D587" s="16">
        <v>1.56</v>
      </c>
      <c r="E587" s="16">
        <v>1.1200000000000001</v>
      </c>
      <c r="F587" s="12">
        <v>41428</v>
      </c>
      <c r="G587" s="19">
        <v>1.23</v>
      </c>
      <c r="H587" s="18">
        <f t="shared" si="84"/>
        <v>-0.21153846153846156</v>
      </c>
      <c r="I587" s="76">
        <f t="shared" si="85"/>
        <v>-0.75000000000000022</v>
      </c>
    </row>
    <row r="588" spans="2:9" x14ac:dyDescent="0.25">
      <c r="B588" s="10">
        <v>41428</v>
      </c>
      <c r="C588" s="13" t="s">
        <v>295</v>
      </c>
      <c r="D588" s="16">
        <v>0.55000000000000004</v>
      </c>
      <c r="E588" s="16">
        <v>0.33</v>
      </c>
      <c r="F588" s="12">
        <v>41430</v>
      </c>
      <c r="G588" s="25">
        <v>0.63</v>
      </c>
      <c r="H588" s="18">
        <f t="shared" si="84"/>
        <v>0.14545454545454528</v>
      </c>
      <c r="I588" s="76">
        <f t="shared" si="85"/>
        <v>0.36363636363636342</v>
      </c>
    </row>
    <row r="589" spans="2:9" s="66" customFormat="1" x14ac:dyDescent="0.25">
      <c r="B589" s="10">
        <v>41422</v>
      </c>
      <c r="C589" s="13" t="s">
        <v>282</v>
      </c>
      <c r="D589" s="16">
        <v>1.24</v>
      </c>
      <c r="E589" s="16">
        <v>0.59</v>
      </c>
      <c r="F589" s="12">
        <v>41431</v>
      </c>
      <c r="G589" s="19">
        <v>0.56999999999999995</v>
      </c>
      <c r="H589" s="18">
        <f t="shared" ref="H589:H601" si="86">(G589/D589-1)</f>
        <v>-0.54032258064516125</v>
      </c>
      <c r="I589" s="76">
        <f t="shared" ref="I589:I596" si="87">(G589-D589)/(D589-E589)</f>
        <v>-1.0307692307692309</v>
      </c>
    </row>
    <row r="590" spans="2:9" x14ac:dyDescent="0.25">
      <c r="B590" s="10">
        <v>41424</v>
      </c>
      <c r="C590" s="13" t="s">
        <v>289</v>
      </c>
      <c r="D590" s="16">
        <v>4.79</v>
      </c>
      <c r="E590" s="16">
        <v>1.86</v>
      </c>
      <c r="F590" s="12">
        <v>41431</v>
      </c>
      <c r="G590" s="25">
        <v>1.86</v>
      </c>
      <c r="H590" s="18">
        <f t="shared" si="86"/>
        <v>-0.61169102296450939</v>
      </c>
      <c r="I590" s="76">
        <f t="shared" si="87"/>
        <v>-1</v>
      </c>
    </row>
    <row r="591" spans="2:9" s="66" customFormat="1" x14ac:dyDescent="0.25">
      <c r="B591" s="10">
        <v>41428</v>
      </c>
      <c r="C591" s="13" t="s">
        <v>294</v>
      </c>
      <c r="D591" s="16">
        <v>1.0900000000000001</v>
      </c>
      <c r="E591" s="16">
        <v>0.67</v>
      </c>
      <c r="F591" s="12">
        <v>41432</v>
      </c>
      <c r="G591" s="19">
        <v>1.24</v>
      </c>
      <c r="H591" s="18">
        <f t="shared" si="86"/>
        <v>0.13761467889908241</v>
      </c>
      <c r="I591" s="76">
        <f t="shared" si="87"/>
        <v>0.35714285714285687</v>
      </c>
    </row>
    <row r="592" spans="2:9" s="66" customFormat="1" x14ac:dyDescent="0.25">
      <c r="B592" s="10">
        <v>41432</v>
      </c>
      <c r="C592" s="13" t="s">
        <v>304</v>
      </c>
      <c r="D592" s="16">
        <v>2.74</v>
      </c>
      <c r="E592" s="16">
        <v>1.39</v>
      </c>
      <c r="F592" s="12">
        <v>41436</v>
      </c>
      <c r="G592" s="19">
        <v>2.91</v>
      </c>
      <c r="H592" s="18">
        <f t="shared" si="86"/>
        <v>6.2043795620437825E-2</v>
      </c>
      <c r="I592" s="76">
        <f t="shared" si="87"/>
        <v>0.12592592592592586</v>
      </c>
    </row>
    <row r="593" spans="2:9" x14ac:dyDescent="0.25">
      <c r="B593" s="10">
        <v>41431</v>
      </c>
      <c r="C593" s="13" t="s">
        <v>302</v>
      </c>
      <c r="D593" s="16">
        <v>1.85</v>
      </c>
      <c r="E593" s="16">
        <v>0.98</v>
      </c>
      <c r="F593" s="12">
        <v>41437</v>
      </c>
      <c r="G593" s="25">
        <v>1.9</v>
      </c>
      <c r="H593" s="18">
        <f t="shared" si="86"/>
        <v>2.7027027027026973E-2</v>
      </c>
      <c r="I593" s="76">
        <f t="shared" si="87"/>
        <v>5.7471264367815883E-2</v>
      </c>
    </row>
    <row r="594" spans="2:9" x14ac:dyDescent="0.25">
      <c r="B594" s="10">
        <v>41435</v>
      </c>
      <c r="C594" s="13" t="s">
        <v>305</v>
      </c>
      <c r="D594" s="16">
        <v>5.95</v>
      </c>
      <c r="E594" s="16">
        <v>3.12</v>
      </c>
      <c r="F594" s="12">
        <v>41444</v>
      </c>
      <c r="G594" s="25">
        <v>6.92</v>
      </c>
      <c r="H594" s="18">
        <f t="shared" si="86"/>
        <v>0.16302521008403348</v>
      </c>
      <c r="I594" s="76">
        <f t="shared" si="87"/>
        <v>0.34275618374558292</v>
      </c>
    </row>
    <row r="595" spans="2:9" x14ac:dyDescent="0.25">
      <c r="B595" s="10">
        <v>41438</v>
      </c>
      <c r="C595" s="13" t="s">
        <v>316</v>
      </c>
      <c r="D595" s="16">
        <v>3.2</v>
      </c>
      <c r="E595" s="16">
        <v>1.61</v>
      </c>
      <c r="F595" s="12">
        <v>41445</v>
      </c>
      <c r="G595" s="25">
        <v>4.22</v>
      </c>
      <c r="H595" s="18">
        <f t="shared" si="86"/>
        <v>0.31874999999999987</v>
      </c>
      <c r="I595" s="76">
        <f t="shared" si="87"/>
        <v>0.6415094339622639</v>
      </c>
    </row>
    <row r="596" spans="2:9" x14ac:dyDescent="0.25">
      <c r="B596" s="10">
        <v>41442</v>
      </c>
      <c r="C596" s="13" t="s">
        <v>326</v>
      </c>
      <c r="D596" s="16">
        <v>0.66</v>
      </c>
      <c r="E596" s="16">
        <v>0.31</v>
      </c>
      <c r="F596" s="12">
        <v>41449</v>
      </c>
      <c r="G596" s="25">
        <v>1.08</v>
      </c>
      <c r="H596" s="18">
        <f t="shared" si="86"/>
        <v>0.63636363636363646</v>
      </c>
      <c r="I596" s="76">
        <f t="shared" si="87"/>
        <v>1.2</v>
      </c>
    </row>
    <row r="597" spans="2:9" x14ac:dyDescent="0.25">
      <c r="B597" s="10">
        <v>41445</v>
      </c>
      <c r="C597" s="13" t="s">
        <v>333</v>
      </c>
      <c r="D597" s="16">
        <v>3.98</v>
      </c>
      <c r="E597" s="16">
        <v>1.73</v>
      </c>
      <c r="F597" s="12">
        <v>41450</v>
      </c>
      <c r="G597" s="25">
        <v>7.35</v>
      </c>
      <c r="H597" s="18">
        <f t="shared" si="86"/>
        <v>0.84673366834170838</v>
      </c>
      <c r="I597" s="76">
        <f>(G597-D597)/(D597-E597)/2</f>
        <v>0.74888888888888883</v>
      </c>
    </row>
    <row r="598" spans="2:9" x14ac:dyDescent="0.25">
      <c r="B598" s="10">
        <v>41452</v>
      </c>
      <c r="C598" s="13" t="s">
        <v>354</v>
      </c>
      <c r="D598" s="16">
        <v>0.28000000000000003</v>
      </c>
      <c r="E598" s="16">
        <v>0.15</v>
      </c>
      <c r="F598" s="12">
        <v>41453</v>
      </c>
      <c r="G598" s="25">
        <v>0.18</v>
      </c>
      <c r="H598" s="18">
        <f t="shared" si="86"/>
        <v>-0.35714285714285721</v>
      </c>
      <c r="I598" s="76">
        <f>(G598-D598)/(D598-E598)/2</f>
        <v>-0.38461538461538464</v>
      </c>
    </row>
    <row r="599" spans="2:9" x14ac:dyDescent="0.25">
      <c r="B599" s="10">
        <v>41444</v>
      </c>
      <c r="C599" s="13" t="s">
        <v>332</v>
      </c>
      <c r="D599" s="16">
        <v>5.77</v>
      </c>
      <c r="E599" s="16">
        <v>1.63</v>
      </c>
      <c r="F599" s="12">
        <v>41453</v>
      </c>
      <c r="G599" s="25">
        <v>8.5</v>
      </c>
      <c r="H599" s="18">
        <f t="shared" si="86"/>
        <v>0.47313691507798961</v>
      </c>
      <c r="I599" s="76">
        <f>(G599-D599)/(D599-E599)/2</f>
        <v>0.32971014492753631</v>
      </c>
    </row>
    <row r="600" spans="2:9" x14ac:dyDescent="0.25">
      <c r="B600" s="10">
        <v>41451</v>
      </c>
      <c r="C600" s="13" t="s">
        <v>345</v>
      </c>
      <c r="D600" s="16">
        <v>0.84</v>
      </c>
      <c r="E600" s="16">
        <v>0.31</v>
      </c>
      <c r="F600" s="12">
        <v>41453</v>
      </c>
      <c r="G600" s="25">
        <v>0.62</v>
      </c>
      <c r="H600" s="18">
        <f t="shared" si="86"/>
        <v>-0.26190476190476186</v>
      </c>
      <c r="I600" s="76">
        <f>(G600-D600)/(D600-E600)/2</f>
        <v>-0.20754716981132071</v>
      </c>
    </row>
    <row r="601" spans="2:9" x14ac:dyDescent="0.25">
      <c r="B601" s="10">
        <v>41451</v>
      </c>
      <c r="C601" s="13" t="s">
        <v>350</v>
      </c>
      <c r="D601" s="16">
        <v>5.08</v>
      </c>
      <c r="E601" s="16">
        <v>2.34</v>
      </c>
      <c r="F601" s="12">
        <v>41453</v>
      </c>
      <c r="G601" s="25">
        <v>4.53</v>
      </c>
      <c r="H601" s="18">
        <f t="shared" si="86"/>
        <v>-0.10826771653543299</v>
      </c>
      <c r="I601" s="76">
        <f>(G601-D601)/(D601-E601)/2</f>
        <v>-0.1003649635036496</v>
      </c>
    </row>
    <row r="602" spans="2:9" x14ac:dyDescent="0.25">
      <c r="B602" s="10">
        <v>41437</v>
      </c>
      <c r="C602" s="13" t="s">
        <v>312</v>
      </c>
      <c r="D602" s="16">
        <v>2.73</v>
      </c>
      <c r="E602" s="16">
        <v>1.41</v>
      </c>
      <c r="F602" s="12">
        <v>41456</v>
      </c>
      <c r="G602" s="25">
        <v>2.38</v>
      </c>
      <c r="H602" s="18">
        <f>(G602/D602-1)</f>
        <v>-0.12820512820512819</v>
      </c>
      <c r="I602" s="76">
        <f>(G602-D602)/(D602-E602)</f>
        <v>-0.26515151515151519</v>
      </c>
    </row>
    <row r="603" spans="2:9" x14ac:dyDescent="0.25">
      <c r="B603" s="10">
        <v>41444</v>
      </c>
      <c r="C603" s="13" t="s">
        <v>330</v>
      </c>
      <c r="D603" s="16">
        <v>1.44</v>
      </c>
      <c r="E603" s="16">
        <v>1.21</v>
      </c>
      <c r="F603" s="12">
        <v>41457</v>
      </c>
      <c r="G603" s="25">
        <v>1.73</v>
      </c>
      <c r="H603" s="18">
        <f t="shared" ref="H603:H609" si="88">(G603/D603-1)</f>
        <v>0.20138888888888884</v>
      </c>
      <c r="I603" s="76">
        <f>(G603-D603)/(D603-E603)</f>
        <v>1.2608695652173916</v>
      </c>
    </row>
    <row r="604" spans="2:9" x14ac:dyDescent="0.25">
      <c r="B604" s="10">
        <v>41457</v>
      </c>
      <c r="C604" s="13" t="s">
        <v>364</v>
      </c>
      <c r="D604" s="16">
        <v>0.93</v>
      </c>
      <c r="E604" s="16">
        <v>0.55000000000000004</v>
      </c>
      <c r="F604" s="12">
        <v>41458</v>
      </c>
      <c r="G604" s="25">
        <v>0.98</v>
      </c>
      <c r="H604" s="18">
        <f t="shared" si="88"/>
        <v>5.3763440860215006E-2</v>
      </c>
      <c r="I604" s="76">
        <f>(G604-D604)/(D604-E604)</f>
        <v>0.13157894736842088</v>
      </c>
    </row>
    <row r="605" spans="2:9" x14ac:dyDescent="0.25">
      <c r="B605" s="10">
        <v>41453</v>
      </c>
      <c r="C605" s="13" t="s">
        <v>356</v>
      </c>
      <c r="D605" s="16">
        <v>1.58</v>
      </c>
      <c r="E605" s="16">
        <v>0.8</v>
      </c>
      <c r="F605" s="12">
        <v>41463</v>
      </c>
      <c r="G605" s="25">
        <v>1.93</v>
      </c>
      <c r="H605" s="18">
        <f t="shared" si="88"/>
        <v>0.221518987341772</v>
      </c>
      <c r="I605" s="76">
        <f>(G605-D605)/(D605-E605)</f>
        <v>0.44871794871794851</v>
      </c>
    </row>
    <row r="606" spans="2:9" x14ac:dyDescent="0.25">
      <c r="B606" s="10">
        <v>41456</v>
      </c>
      <c r="C606" s="13" t="s">
        <v>360</v>
      </c>
      <c r="D606" s="16">
        <v>5.14</v>
      </c>
      <c r="E606" s="16">
        <v>2.42</v>
      </c>
      <c r="F606" s="12">
        <v>41463</v>
      </c>
      <c r="G606" s="25">
        <v>4.55</v>
      </c>
      <c r="H606" s="18">
        <f t="shared" si="88"/>
        <v>-0.11478599221789876</v>
      </c>
      <c r="I606" s="76">
        <f>(G606-D606)/(D606-E606)</f>
        <v>-0.21691176470588233</v>
      </c>
    </row>
    <row r="607" spans="2:9" x14ac:dyDescent="0.25">
      <c r="B607" s="10">
        <v>41460</v>
      </c>
      <c r="C607" s="13" t="s">
        <v>371</v>
      </c>
      <c r="D607" s="16">
        <v>2.97</v>
      </c>
      <c r="E607" s="16">
        <v>1.37</v>
      </c>
      <c r="F607" s="12">
        <v>41464</v>
      </c>
      <c r="G607" s="25">
        <v>2.7</v>
      </c>
      <c r="H607" s="18">
        <f t="shared" si="88"/>
        <v>-9.0909090909090939E-2</v>
      </c>
      <c r="I607" s="76">
        <f>(G607-D607)/(D607-E607)/2</f>
        <v>-8.4375000000000006E-2</v>
      </c>
    </row>
    <row r="608" spans="2:9" x14ac:dyDescent="0.25">
      <c r="B608" s="10">
        <v>41460</v>
      </c>
      <c r="C608" s="13" t="s">
        <v>372</v>
      </c>
      <c r="D608" s="16">
        <v>3.32</v>
      </c>
      <c r="E608" s="16">
        <v>1.68</v>
      </c>
      <c r="F608" s="12">
        <v>41465</v>
      </c>
      <c r="G608" s="25">
        <v>4.01</v>
      </c>
      <c r="H608" s="18">
        <f t="shared" si="88"/>
        <v>0.20783132530120474</v>
      </c>
      <c r="I608" s="76">
        <f t="shared" ref="I608:I613" si="89">(G608-D608)/(D608-E608)</f>
        <v>0.42073170731707316</v>
      </c>
    </row>
    <row r="609" spans="2:11" x14ac:dyDescent="0.25">
      <c r="B609" s="10">
        <v>41464</v>
      </c>
      <c r="C609" s="13" t="s">
        <v>375</v>
      </c>
      <c r="D609" s="16">
        <v>0.44</v>
      </c>
      <c r="E609" s="16">
        <v>0.23</v>
      </c>
      <c r="F609" s="12">
        <v>41465</v>
      </c>
      <c r="G609" s="25">
        <v>0.41</v>
      </c>
      <c r="H609" s="18">
        <f t="shared" si="88"/>
        <v>-6.8181818181818232E-2</v>
      </c>
      <c r="I609" s="76">
        <f t="shared" si="89"/>
        <v>-0.14285714285714299</v>
      </c>
    </row>
    <row r="610" spans="2:11" x14ac:dyDescent="0.25">
      <c r="B610" s="10">
        <v>41466</v>
      </c>
      <c r="C610" s="13" t="s">
        <v>382</v>
      </c>
      <c r="D610" s="16">
        <v>4.7</v>
      </c>
      <c r="E610" s="16">
        <v>2.29</v>
      </c>
      <c r="F610" s="12">
        <v>41470</v>
      </c>
      <c r="G610" s="25">
        <v>4.6399999999999997</v>
      </c>
      <c r="H610" s="18">
        <f>(G610/D610-1)</f>
        <v>-1.276595744680864E-2</v>
      </c>
      <c r="I610" s="76">
        <f t="shared" si="89"/>
        <v>-2.4896265560166182E-2</v>
      </c>
    </row>
    <row r="611" spans="2:11" x14ac:dyDescent="0.25">
      <c r="B611" s="10">
        <v>41467</v>
      </c>
      <c r="C611" s="13" t="s">
        <v>383</v>
      </c>
      <c r="D611" s="16">
        <v>3.64</v>
      </c>
      <c r="E611" s="16">
        <v>1.95</v>
      </c>
      <c r="F611" s="12">
        <v>41477</v>
      </c>
      <c r="G611" s="19">
        <v>2.62</v>
      </c>
      <c r="H611" s="18">
        <f>(G611/D611-1)</f>
        <v>-0.28021978021978022</v>
      </c>
      <c r="I611" s="76">
        <f t="shared" si="89"/>
        <v>-0.60355029585798814</v>
      </c>
    </row>
    <row r="612" spans="2:11" x14ac:dyDescent="0.25">
      <c r="B612" s="10" t="s">
        <v>387</v>
      </c>
      <c r="C612" s="13" t="s">
        <v>398</v>
      </c>
      <c r="D612" s="16">
        <v>4.84</v>
      </c>
      <c r="E612" s="16">
        <v>2.54</v>
      </c>
      <c r="F612" s="12">
        <v>41478</v>
      </c>
      <c r="G612" s="25">
        <v>3.18</v>
      </c>
      <c r="H612" s="18">
        <f>(G612/D612-1)</f>
        <v>-0.34297520661157022</v>
      </c>
      <c r="I612" s="76">
        <f t="shared" si="89"/>
        <v>-0.72173913043478255</v>
      </c>
    </row>
    <row r="613" spans="2:11" x14ac:dyDescent="0.25">
      <c r="B613" s="10">
        <v>41471</v>
      </c>
      <c r="C613" s="13" t="s">
        <v>399</v>
      </c>
      <c r="D613" s="16">
        <v>0.91</v>
      </c>
      <c r="E613" s="16">
        <v>0.43</v>
      </c>
      <c r="F613" s="12">
        <v>41488</v>
      </c>
      <c r="G613" s="25">
        <v>0.8</v>
      </c>
      <c r="H613" s="18">
        <f t="shared" ref="H613:H626" si="90">(G613/D613-1)</f>
        <v>-0.12087912087912089</v>
      </c>
      <c r="I613" s="76">
        <f t="shared" si="89"/>
        <v>-0.22916666666666663</v>
      </c>
    </row>
    <row r="614" spans="2:11" x14ac:dyDescent="0.25">
      <c r="B614" s="10">
        <v>41478</v>
      </c>
      <c r="C614" s="13" t="s">
        <v>400</v>
      </c>
      <c r="D614" s="16">
        <v>4.5599999999999996</v>
      </c>
      <c r="E614" s="16">
        <v>1.5</v>
      </c>
      <c r="F614" s="12">
        <v>41488</v>
      </c>
      <c r="G614" s="25">
        <v>3.75</v>
      </c>
      <c r="H614" s="18">
        <f t="shared" si="90"/>
        <v>-0.17763157894736836</v>
      </c>
      <c r="I614" s="76">
        <f t="shared" ref="I614:I620" si="91">(G614-D614)/(D614-E614)</f>
        <v>-0.26470588235294107</v>
      </c>
      <c r="K614" s="58" t="s">
        <v>1</v>
      </c>
    </row>
    <row r="615" spans="2:11" x14ac:dyDescent="0.25">
      <c r="B615" s="10">
        <v>41470</v>
      </c>
      <c r="C615" s="13" t="s">
        <v>351</v>
      </c>
      <c r="D615" s="16">
        <v>1.19</v>
      </c>
      <c r="E615" s="16">
        <v>0.63</v>
      </c>
      <c r="F615" s="12">
        <v>41498</v>
      </c>
      <c r="G615" s="25">
        <v>0.6</v>
      </c>
      <c r="H615" s="18">
        <f t="shared" si="90"/>
        <v>-0.49579831932773111</v>
      </c>
      <c r="I615" s="76">
        <f t="shared" si="91"/>
        <v>-1.0535714285714286</v>
      </c>
    </row>
    <row r="616" spans="2:11" x14ac:dyDescent="0.25">
      <c r="B616" s="10">
        <v>41498</v>
      </c>
      <c r="C616" s="13" t="s">
        <v>441</v>
      </c>
      <c r="D616" s="16">
        <v>0.61</v>
      </c>
      <c r="E616" s="16">
        <v>0.3</v>
      </c>
      <c r="F616" s="12">
        <v>41500</v>
      </c>
      <c r="G616" s="25">
        <v>0.3</v>
      </c>
      <c r="H616" s="18">
        <f t="shared" si="90"/>
        <v>-0.50819672131147542</v>
      </c>
      <c r="I616" s="76">
        <f t="shared" si="91"/>
        <v>-1</v>
      </c>
    </row>
    <row r="617" spans="2:11" x14ac:dyDescent="0.25">
      <c r="B617" s="10">
        <v>41493</v>
      </c>
      <c r="C617" s="13" t="s">
        <v>401</v>
      </c>
      <c r="D617" s="16">
        <v>3.35</v>
      </c>
      <c r="E617" s="16">
        <v>1.36</v>
      </c>
      <c r="F617" s="12">
        <v>41502</v>
      </c>
      <c r="G617" s="25">
        <v>2.4300000000000002</v>
      </c>
      <c r="H617" s="18">
        <f t="shared" si="90"/>
        <v>-0.27462686567164174</v>
      </c>
      <c r="I617" s="76">
        <f t="shared" si="91"/>
        <v>-0.46231155778894467</v>
      </c>
    </row>
    <row r="618" spans="2:11" x14ac:dyDescent="0.25">
      <c r="B618" s="10">
        <v>41502</v>
      </c>
      <c r="C618" s="13" t="s">
        <v>412</v>
      </c>
      <c r="D618" s="16">
        <v>0.49</v>
      </c>
      <c r="E618" s="16">
        <v>0.27</v>
      </c>
      <c r="F618" s="12">
        <v>41507</v>
      </c>
      <c r="G618" s="25">
        <v>0.56000000000000005</v>
      </c>
      <c r="H618" s="18">
        <f t="shared" si="90"/>
        <v>0.14285714285714302</v>
      </c>
      <c r="I618" s="76">
        <f t="shared" si="91"/>
        <v>0.31818181818181851</v>
      </c>
    </row>
    <row r="619" spans="2:11" x14ac:dyDescent="0.25">
      <c r="B619" s="10">
        <v>41502</v>
      </c>
      <c r="C619" s="13" t="s">
        <v>413</v>
      </c>
      <c r="D619" s="16">
        <v>2.14</v>
      </c>
      <c r="E619" s="16">
        <v>1.26</v>
      </c>
      <c r="F619" s="12">
        <v>41509</v>
      </c>
      <c r="G619" s="25">
        <v>1.9</v>
      </c>
      <c r="H619" s="18">
        <f t="shared" si="90"/>
        <v>-0.1121495327102805</v>
      </c>
      <c r="I619" s="76">
        <f t="shared" si="91"/>
        <v>-0.27272727272727293</v>
      </c>
    </row>
    <row r="620" spans="2:11" x14ac:dyDescent="0.25">
      <c r="B620" s="10">
        <v>41506</v>
      </c>
      <c r="C620" s="13" t="s">
        <v>419</v>
      </c>
      <c r="D620" s="16">
        <v>0.62</v>
      </c>
      <c r="E620" s="16">
        <v>0.3</v>
      </c>
      <c r="F620" s="12">
        <v>41513</v>
      </c>
      <c r="G620" s="25">
        <v>0.8</v>
      </c>
      <c r="H620" s="18">
        <f t="shared" si="90"/>
        <v>0.29032258064516148</v>
      </c>
      <c r="I620" s="76">
        <f t="shared" si="91"/>
        <v>0.56250000000000011</v>
      </c>
    </row>
    <row r="621" spans="2:11" x14ac:dyDescent="0.25">
      <c r="B621" s="10">
        <v>41509</v>
      </c>
      <c r="C621" s="13" t="s">
        <v>428</v>
      </c>
      <c r="D621" s="16">
        <v>0.72</v>
      </c>
      <c r="E621" s="16">
        <v>0.35</v>
      </c>
      <c r="F621" s="12">
        <v>41513</v>
      </c>
      <c r="G621" s="25">
        <v>0.81</v>
      </c>
      <c r="H621" s="18">
        <f t="shared" si="90"/>
        <v>0.12500000000000022</v>
      </c>
      <c r="I621" s="76">
        <f>(G621-D621)/(D621-E621)/2</f>
        <v>0.12162162162162173</v>
      </c>
      <c r="J621" s="58" t="s">
        <v>1</v>
      </c>
    </row>
    <row r="622" spans="2:11" x14ac:dyDescent="0.25">
      <c r="B622" s="10">
        <v>41515</v>
      </c>
      <c r="C622" s="13" t="s">
        <v>442</v>
      </c>
      <c r="D622" s="16">
        <v>0.71</v>
      </c>
      <c r="E622" s="16">
        <v>0.32</v>
      </c>
      <c r="F622" s="12">
        <v>41521</v>
      </c>
      <c r="G622" s="25">
        <v>0.54</v>
      </c>
      <c r="H622" s="18">
        <f t="shared" si="90"/>
        <v>-0.23943661971830976</v>
      </c>
      <c r="I622" s="76">
        <f t="shared" ref="I622:I643" si="92">(G622-D622)/(D622-E622)</f>
        <v>-0.43589743589743574</v>
      </c>
    </row>
    <row r="623" spans="2:11" x14ac:dyDescent="0.25">
      <c r="B623" s="10">
        <v>41521</v>
      </c>
      <c r="C623" s="13" t="s">
        <v>450</v>
      </c>
      <c r="D623" s="16">
        <v>1.02</v>
      </c>
      <c r="E623" s="16">
        <v>0.61</v>
      </c>
      <c r="F623" s="12">
        <v>41528</v>
      </c>
      <c r="G623" s="25">
        <v>0.61</v>
      </c>
      <c r="H623" s="18">
        <f t="shared" si="90"/>
        <v>-0.40196078431372551</v>
      </c>
      <c r="I623" s="76">
        <f t="shared" si="92"/>
        <v>-1</v>
      </c>
    </row>
    <row r="624" spans="2:11" x14ac:dyDescent="0.25">
      <c r="B624" s="10">
        <v>41519</v>
      </c>
      <c r="C624" s="13" t="s">
        <v>443</v>
      </c>
      <c r="D624" s="16">
        <v>1.37</v>
      </c>
      <c r="E624" s="16">
        <v>0.75</v>
      </c>
      <c r="F624" s="12">
        <v>41529</v>
      </c>
      <c r="G624" s="25">
        <v>1.27</v>
      </c>
      <c r="H624" s="18">
        <f t="shared" si="90"/>
        <v>-7.2992700729927029E-2</v>
      </c>
      <c r="I624" s="76">
        <f t="shared" si="92"/>
        <v>-0.16129032258064527</v>
      </c>
    </row>
    <row r="625" spans="2:11" x14ac:dyDescent="0.25">
      <c r="B625" s="10">
        <v>41522</v>
      </c>
      <c r="C625" s="13" t="s">
        <v>451</v>
      </c>
      <c r="D625" s="16">
        <v>1.02</v>
      </c>
      <c r="E625" s="16">
        <v>0.56000000000000005</v>
      </c>
      <c r="F625" s="12">
        <v>41529</v>
      </c>
      <c r="G625" s="25">
        <v>2.31</v>
      </c>
      <c r="H625" s="18">
        <f t="shared" si="90"/>
        <v>1.2647058823529411</v>
      </c>
      <c r="I625" s="76">
        <f t="shared" si="92"/>
        <v>2.804347826086957</v>
      </c>
    </row>
    <row r="626" spans="2:11" x14ac:dyDescent="0.25">
      <c r="B626" s="10">
        <v>41526</v>
      </c>
      <c r="C626" s="13" t="s">
        <v>458</v>
      </c>
      <c r="D626" s="16">
        <v>0.32</v>
      </c>
      <c r="E626" s="16">
        <v>0.17</v>
      </c>
      <c r="F626" s="12">
        <v>41529</v>
      </c>
      <c r="G626" s="25">
        <v>0.64</v>
      </c>
      <c r="H626" s="18">
        <f t="shared" si="90"/>
        <v>1</v>
      </c>
      <c r="I626" s="76">
        <f t="shared" si="92"/>
        <v>2.1333333333333333</v>
      </c>
      <c r="K626" s="58" t="s">
        <v>1</v>
      </c>
    </row>
    <row r="627" spans="2:11" x14ac:dyDescent="0.25">
      <c r="B627" s="10">
        <v>41521</v>
      </c>
      <c r="C627" s="13" t="s">
        <v>449</v>
      </c>
      <c r="D627" s="16">
        <v>5.32</v>
      </c>
      <c r="E627" s="16">
        <v>2.46</v>
      </c>
      <c r="F627" s="12">
        <v>41535</v>
      </c>
      <c r="G627" s="25">
        <v>4.8600000000000003</v>
      </c>
      <c r="H627" s="18">
        <f t="shared" ref="H627:H643" si="93">(G627/D627-1)</f>
        <v>-8.6466165413533802E-2</v>
      </c>
      <c r="I627" s="76">
        <f t="shared" si="92"/>
        <v>-0.16083916083916081</v>
      </c>
    </row>
    <row r="628" spans="2:11" x14ac:dyDescent="0.25">
      <c r="B628" s="10">
        <v>41527</v>
      </c>
      <c r="C628" s="13" t="s">
        <v>462</v>
      </c>
      <c r="D628" s="16">
        <v>1.81</v>
      </c>
      <c r="E628" s="16">
        <v>1.08</v>
      </c>
      <c r="F628" s="12">
        <v>41535</v>
      </c>
      <c r="G628" s="25">
        <v>2.02</v>
      </c>
      <c r="H628" s="18">
        <f t="shared" si="93"/>
        <v>0.11602209944751385</v>
      </c>
      <c r="I628" s="76">
        <f t="shared" si="92"/>
        <v>0.28767123287671231</v>
      </c>
    </row>
    <row r="629" spans="2:11" x14ac:dyDescent="0.25">
      <c r="B629" s="10">
        <v>41526</v>
      </c>
      <c r="C629" s="13" t="s">
        <v>457</v>
      </c>
      <c r="D629" s="16">
        <v>2.09</v>
      </c>
      <c r="E629" s="16">
        <v>1.3</v>
      </c>
      <c r="F629" s="12">
        <v>41536</v>
      </c>
      <c r="G629" s="25">
        <v>3.35</v>
      </c>
      <c r="H629" s="18">
        <f t="shared" si="93"/>
        <v>0.60287081339712945</v>
      </c>
      <c r="I629" s="76">
        <f t="shared" si="92"/>
        <v>1.5949367088607602</v>
      </c>
    </row>
    <row r="630" spans="2:11" x14ac:dyDescent="0.25">
      <c r="B630" s="10">
        <v>41535</v>
      </c>
      <c r="C630" s="13" t="s">
        <v>475</v>
      </c>
      <c r="D630" s="16">
        <v>6.22</v>
      </c>
      <c r="E630" s="16">
        <v>2.95</v>
      </c>
      <c r="F630" s="12">
        <v>41540</v>
      </c>
      <c r="G630" s="25">
        <v>4.99</v>
      </c>
      <c r="H630" s="18">
        <f t="shared" si="93"/>
        <v>-0.19774919614147901</v>
      </c>
      <c r="I630" s="76">
        <f t="shared" si="92"/>
        <v>-0.3761467889908256</v>
      </c>
    </row>
    <row r="631" spans="2:11" x14ac:dyDescent="0.25">
      <c r="B631" s="10">
        <v>41526</v>
      </c>
      <c r="C631" s="13" t="s">
        <v>460</v>
      </c>
      <c r="D631" s="16">
        <v>0.57999999999999996</v>
      </c>
      <c r="E631" s="16">
        <v>0.33</v>
      </c>
      <c r="F631" s="12">
        <v>41540</v>
      </c>
      <c r="G631" s="25">
        <v>0.61</v>
      </c>
      <c r="H631" s="18">
        <f t="shared" si="93"/>
        <v>5.1724137931034475E-2</v>
      </c>
      <c r="I631" s="76">
        <f t="shared" si="92"/>
        <v>0.12000000000000013</v>
      </c>
    </row>
    <row r="632" spans="2:11" x14ac:dyDescent="0.25">
      <c r="B632" s="10">
        <v>41536</v>
      </c>
      <c r="C632" s="13" t="s">
        <v>477</v>
      </c>
      <c r="D632" s="16">
        <v>2.95</v>
      </c>
      <c r="E632" s="16">
        <v>1.71</v>
      </c>
      <c r="F632" s="12">
        <v>41544</v>
      </c>
      <c r="G632" s="25">
        <v>2.46</v>
      </c>
      <c r="H632" s="18">
        <f t="shared" si="93"/>
        <v>-0.16610169491525428</v>
      </c>
      <c r="I632" s="76">
        <f t="shared" si="92"/>
        <v>-0.39516129032258074</v>
      </c>
    </row>
    <row r="633" spans="2:11" x14ac:dyDescent="0.25">
      <c r="B633" s="10">
        <v>41540</v>
      </c>
      <c r="C633" s="13" t="s">
        <v>480</v>
      </c>
      <c r="D633" s="16">
        <v>3.6</v>
      </c>
      <c r="E633" s="16">
        <v>1.89</v>
      </c>
      <c r="F633" s="12">
        <v>41544</v>
      </c>
      <c r="G633" s="25">
        <v>2.94</v>
      </c>
      <c r="H633" s="18">
        <f t="shared" si="93"/>
        <v>-0.18333333333333335</v>
      </c>
      <c r="I633" s="76">
        <f t="shared" si="92"/>
        <v>-0.38596491228070179</v>
      </c>
    </row>
    <row r="634" spans="2:11" x14ac:dyDescent="0.25">
      <c r="B634" s="10">
        <v>41540</v>
      </c>
      <c r="C634" s="13" t="s">
        <v>481</v>
      </c>
      <c r="D634" s="16">
        <v>1.1000000000000001</v>
      </c>
      <c r="E634" s="16">
        <v>0.57999999999999996</v>
      </c>
      <c r="F634" s="12">
        <v>41547</v>
      </c>
      <c r="G634" s="25">
        <v>0.93</v>
      </c>
      <c r="H634" s="18">
        <f t="shared" si="93"/>
        <v>-0.15454545454545454</v>
      </c>
      <c r="I634" s="76">
        <f t="shared" si="92"/>
        <v>-0.32692307692307693</v>
      </c>
    </row>
    <row r="635" spans="2:11" x14ac:dyDescent="0.25">
      <c r="B635" s="10">
        <v>41537</v>
      </c>
      <c r="C635" s="13" t="s">
        <v>478</v>
      </c>
      <c r="D635" s="16">
        <v>1.01</v>
      </c>
      <c r="E635" s="16">
        <v>0.66</v>
      </c>
      <c r="F635" s="12">
        <v>41549</v>
      </c>
      <c r="G635" s="25">
        <v>0.64</v>
      </c>
      <c r="H635" s="18">
        <f t="shared" si="93"/>
        <v>-0.36633663366336633</v>
      </c>
      <c r="I635" s="76">
        <f t="shared" si="92"/>
        <v>-1.0571428571428572</v>
      </c>
    </row>
    <row r="636" spans="2:11" x14ac:dyDescent="0.25">
      <c r="B636" s="10">
        <v>41554</v>
      </c>
      <c r="C636" s="13" t="s">
        <v>506</v>
      </c>
      <c r="D636" s="16">
        <v>0.93</v>
      </c>
      <c r="E636" s="16">
        <v>0.48</v>
      </c>
      <c r="F636" s="12">
        <v>41562</v>
      </c>
      <c r="G636" s="25">
        <v>1.05</v>
      </c>
      <c r="H636" s="18">
        <f t="shared" si="93"/>
        <v>0.12903225806451601</v>
      </c>
      <c r="I636" s="76">
        <f t="shared" si="92"/>
        <v>0.26666666666666661</v>
      </c>
    </row>
    <row r="637" spans="2:11" x14ac:dyDescent="0.25">
      <c r="B637" s="10">
        <v>41557</v>
      </c>
      <c r="C637" s="13" t="s">
        <v>515</v>
      </c>
      <c r="D637" s="16">
        <v>5.04</v>
      </c>
      <c r="E637" s="16">
        <v>2.79</v>
      </c>
      <c r="F637" s="12">
        <v>41562</v>
      </c>
      <c r="G637" s="25">
        <v>6.96</v>
      </c>
      <c r="H637" s="18">
        <f t="shared" si="93"/>
        <v>0.38095238095238093</v>
      </c>
      <c r="I637" s="76">
        <f t="shared" si="92"/>
        <v>0.85333333333333328</v>
      </c>
    </row>
    <row r="638" spans="2:11" x14ac:dyDescent="0.25">
      <c r="B638" s="10">
        <v>41557</v>
      </c>
      <c r="C638" s="13" t="s">
        <v>516</v>
      </c>
      <c r="D638" s="16">
        <v>3.06</v>
      </c>
      <c r="E638" s="16">
        <v>1.54</v>
      </c>
      <c r="F638" s="12">
        <v>41562</v>
      </c>
      <c r="G638" s="25">
        <v>3.28</v>
      </c>
      <c r="H638" s="18">
        <f t="shared" si="93"/>
        <v>7.1895424836601274E-2</v>
      </c>
      <c r="I638" s="76">
        <f t="shared" si="92"/>
        <v>0.144736842105263</v>
      </c>
    </row>
    <row r="639" spans="2:11" x14ac:dyDescent="0.25">
      <c r="B639" s="10">
        <v>41558</v>
      </c>
      <c r="C639" s="13" t="s">
        <v>517</v>
      </c>
      <c r="D639" s="16">
        <v>1.17</v>
      </c>
      <c r="E639" s="16">
        <v>0.5</v>
      </c>
      <c r="F639" s="12">
        <v>41565</v>
      </c>
      <c r="G639" s="25">
        <v>1.22</v>
      </c>
      <c r="H639" s="18">
        <f t="shared" si="93"/>
        <v>4.2735042735042805E-2</v>
      </c>
      <c r="I639" s="76">
        <f t="shared" si="92"/>
        <v>7.4626865671641868E-2</v>
      </c>
    </row>
    <row r="640" spans="2:11" x14ac:dyDescent="0.25">
      <c r="B640" s="10">
        <v>41547</v>
      </c>
      <c r="C640" s="13" t="s">
        <v>495</v>
      </c>
      <c r="D640" s="16">
        <v>0.56000000000000005</v>
      </c>
      <c r="E640" s="16">
        <v>0.36</v>
      </c>
      <c r="F640" s="12">
        <v>37916</v>
      </c>
      <c r="G640" s="25">
        <v>0.68</v>
      </c>
      <c r="H640" s="18">
        <f t="shared" si="93"/>
        <v>0.21428571428571419</v>
      </c>
      <c r="I640" s="76">
        <f t="shared" si="92"/>
        <v>0.59999999999999976</v>
      </c>
    </row>
    <row r="641" spans="2:10" x14ac:dyDescent="0.25">
      <c r="B641" s="10">
        <v>41541</v>
      </c>
      <c r="C641" s="13" t="s">
        <v>484</v>
      </c>
      <c r="D641" s="16">
        <v>4.84</v>
      </c>
      <c r="E641" s="16">
        <v>2.57</v>
      </c>
      <c r="F641" s="12">
        <v>41570</v>
      </c>
      <c r="G641" s="19">
        <v>7.43</v>
      </c>
      <c r="H641" s="18">
        <f t="shared" si="93"/>
        <v>0.53512396694214881</v>
      </c>
      <c r="I641" s="76">
        <f t="shared" si="92"/>
        <v>1.1409691629955947</v>
      </c>
    </row>
    <row r="642" spans="2:10" x14ac:dyDescent="0.25">
      <c r="B642" s="10">
        <v>41551</v>
      </c>
      <c r="C642" s="13" t="s">
        <v>504</v>
      </c>
      <c r="D642" s="16">
        <v>5.3</v>
      </c>
      <c r="E642" s="16">
        <v>2.57</v>
      </c>
      <c r="F642" s="12">
        <v>41570</v>
      </c>
      <c r="G642" s="25">
        <v>5.35</v>
      </c>
      <c r="H642" s="18">
        <f t="shared" si="93"/>
        <v>9.4339622641508303E-3</v>
      </c>
      <c r="I642" s="76">
        <f t="shared" si="92"/>
        <v>1.831501831501825E-2</v>
      </c>
    </row>
    <row r="643" spans="2:10" x14ac:dyDescent="0.25">
      <c r="B643" s="10">
        <v>41568</v>
      </c>
      <c r="C643" s="13" t="s">
        <v>529</v>
      </c>
      <c r="D643" s="16">
        <v>0.85</v>
      </c>
      <c r="E643" s="16">
        <v>0.5</v>
      </c>
      <c r="F643" s="12">
        <v>41572</v>
      </c>
      <c r="G643" s="25">
        <v>1.0900000000000001</v>
      </c>
      <c r="H643" s="18">
        <f t="shared" si="93"/>
        <v>0.2823529411764707</v>
      </c>
      <c r="I643" s="76">
        <f t="shared" si="92"/>
        <v>0.68571428571428605</v>
      </c>
    </row>
    <row r="644" spans="2:10" x14ac:dyDescent="0.25">
      <c r="B644" s="10">
        <v>41589</v>
      </c>
      <c r="C644" s="13" t="s">
        <v>571</v>
      </c>
      <c r="D644" s="16">
        <v>5.17</v>
      </c>
      <c r="E644" s="16">
        <v>2.96</v>
      </c>
      <c r="F644" s="12">
        <v>41590</v>
      </c>
      <c r="G644" s="25">
        <v>4.17</v>
      </c>
      <c r="H644" s="18">
        <f t="shared" ref="H644:H650" si="94">(G644/D644-1)</f>
        <v>-0.19342359767891681</v>
      </c>
      <c r="I644" s="76">
        <f t="shared" ref="I644:I650" si="95">(G644-D644)/(D644-E644)</f>
        <v>-0.45248868778280543</v>
      </c>
      <c r="J644" s="58" t="s">
        <v>1</v>
      </c>
    </row>
    <row r="645" spans="2:10" x14ac:dyDescent="0.25">
      <c r="B645" s="10">
        <v>41582</v>
      </c>
      <c r="C645" s="13" t="s">
        <v>556</v>
      </c>
      <c r="D645" s="16">
        <v>1.36</v>
      </c>
      <c r="E645" s="16">
        <v>0.89</v>
      </c>
      <c r="F645" s="12">
        <v>41591</v>
      </c>
      <c r="G645" s="25">
        <v>1.41</v>
      </c>
      <c r="H645" s="18">
        <f t="shared" si="94"/>
        <v>3.6764705882352811E-2</v>
      </c>
      <c r="I645" s="76">
        <f t="shared" si="95"/>
        <v>0.10638297872340385</v>
      </c>
    </row>
    <row r="646" spans="2:10" x14ac:dyDescent="0.25">
      <c r="B646" s="10">
        <v>41585</v>
      </c>
      <c r="C646" s="13" t="s">
        <v>565</v>
      </c>
      <c r="D646" s="16">
        <v>1.46</v>
      </c>
      <c r="E646" s="16">
        <v>0.75</v>
      </c>
      <c r="F646" s="12">
        <v>41591</v>
      </c>
      <c r="G646" s="25">
        <v>1.4</v>
      </c>
      <c r="H646" s="18">
        <f t="shared" si="94"/>
        <v>-4.1095890410958957E-2</v>
      </c>
      <c r="I646" s="76">
        <f t="shared" si="95"/>
        <v>-8.4507042253521208E-2</v>
      </c>
      <c r="J646" s="58" t="s">
        <v>1</v>
      </c>
    </row>
    <row r="647" spans="2:10" x14ac:dyDescent="0.25">
      <c r="B647" s="10">
        <v>41572</v>
      </c>
      <c r="C647" s="13" t="s">
        <v>543</v>
      </c>
      <c r="D647" s="16">
        <v>3</v>
      </c>
      <c r="E647" s="16">
        <v>2.16</v>
      </c>
      <c r="F647" s="12">
        <v>37938</v>
      </c>
      <c r="G647" s="25">
        <v>4.96</v>
      </c>
      <c r="H647" s="18">
        <f t="shared" si="94"/>
        <v>0.65333333333333332</v>
      </c>
      <c r="I647" s="76">
        <f t="shared" si="95"/>
        <v>2.3333333333333335</v>
      </c>
      <c r="J647" s="58" t="s">
        <v>1</v>
      </c>
    </row>
    <row r="648" spans="2:10" x14ac:dyDescent="0.25">
      <c r="B648" s="10">
        <v>41590</v>
      </c>
      <c r="C648" s="13" t="s">
        <v>577</v>
      </c>
      <c r="D648" s="16">
        <v>4.38</v>
      </c>
      <c r="E648" s="16">
        <v>2.61</v>
      </c>
      <c r="F648" s="12">
        <v>41592</v>
      </c>
      <c r="G648" s="25">
        <v>2.6</v>
      </c>
      <c r="H648" s="18">
        <f t="shared" si="94"/>
        <v>-0.40639269406392686</v>
      </c>
      <c r="I648" s="76">
        <f t="shared" si="95"/>
        <v>-1.0056497175141241</v>
      </c>
      <c r="J648" s="58" t="s">
        <v>1</v>
      </c>
    </row>
    <row r="649" spans="2:10" x14ac:dyDescent="0.25">
      <c r="B649" s="10">
        <v>41592</v>
      </c>
      <c r="C649" s="13" t="s">
        <v>583</v>
      </c>
      <c r="D649" s="16">
        <v>2.85</v>
      </c>
      <c r="E649" s="16">
        <v>1.7</v>
      </c>
      <c r="F649" s="12">
        <v>41597</v>
      </c>
      <c r="G649" s="25">
        <v>2.08</v>
      </c>
      <c r="H649" s="18">
        <f t="shared" si="94"/>
        <v>-0.27017543859649118</v>
      </c>
      <c r="I649" s="76">
        <f t="shared" si="95"/>
        <v>-0.66956521739130426</v>
      </c>
      <c r="J649" s="58" t="s">
        <v>1</v>
      </c>
    </row>
    <row r="650" spans="2:10" x14ac:dyDescent="0.25">
      <c r="B650" s="10">
        <v>41598</v>
      </c>
      <c r="C650" s="13" t="s">
        <v>592</v>
      </c>
      <c r="D650" s="16">
        <v>2.54</v>
      </c>
      <c r="E650" s="16">
        <v>1.36</v>
      </c>
      <c r="F650" s="12" t="s">
        <v>596</v>
      </c>
      <c r="G650" s="25">
        <v>3.92</v>
      </c>
      <c r="H650" s="18">
        <f t="shared" si="94"/>
        <v>0.54330708661417315</v>
      </c>
      <c r="I650" s="76">
        <f t="shared" si="95"/>
        <v>1.1694915254237288</v>
      </c>
      <c r="J650" s="58" t="s">
        <v>1</v>
      </c>
    </row>
    <row r="651" spans="2:10" x14ac:dyDescent="0.25">
      <c r="B651" s="10">
        <v>41589</v>
      </c>
      <c r="C651" s="13" t="s">
        <v>575</v>
      </c>
      <c r="D651" s="16">
        <v>2.95</v>
      </c>
      <c r="E651" s="16">
        <v>1.69</v>
      </c>
      <c r="F651" s="12">
        <v>41606</v>
      </c>
      <c r="G651" s="25">
        <v>4.84</v>
      </c>
      <c r="H651" s="18">
        <f>(G651/D651-1)</f>
        <v>0.64067796610169481</v>
      </c>
      <c r="I651" s="76">
        <f>(G651-D651)/(D651-E651)</f>
        <v>1.4999999999999996</v>
      </c>
      <c r="J651" s="58" t="s">
        <v>1</v>
      </c>
    </row>
    <row r="652" spans="2:10" s="66" customFormat="1" x14ac:dyDescent="0.25">
      <c r="B652" s="10">
        <v>41596</v>
      </c>
      <c r="C652" s="13" t="s">
        <v>585</v>
      </c>
      <c r="D652" s="16">
        <v>0.73</v>
      </c>
      <c r="E652" s="16">
        <v>0.42</v>
      </c>
      <c r="F652" s="12">
        <v>41606</v>
      </c>
      <c r="G652" s="19">
        <v>1.05</v>
      </c>
      <c r="H652" s="18">
        <f t="shared" ref="H652:H654" si="96">(G652/D652-1)</f>
        <v>0.43835616438356184</v>
      </c>
      <c r="I652" s="76">
        <f t="shared" ref="I652:I654" si="97">(G652-D652)/(D652-E652)</f>
        <v>1.0322580645161292</v>
      </c>
    </row>
    <row r="653" spans="2:10" x14ac:dyDescent="0.25">
      <c r="B653" s="10">
        <v>41607</v>
      </c>
      <c r="C653" s="13" t="s">
        <v>614</v>
      </c>
      <c r="D653" s="16">
        <v>0.74</v>
      </c>
      <c r="E653" s="16">
        <v>0.4</v>
      </c>
      <c r="F653" s="12">
        <v>41612</v>
      </c>
      <c r="G653" s="25">
        <v>0.84</v>
      </c>
      <c r="H653" s="18">
        <f t="shared" si="96"/>
        <v>0.13513513513513509</v>
      </c>
      <c r="I653" s="76">
        <f t="shared" si="97"/>
        <v>0.29411764705882348</v>
      </c>
    </row>
    <row r="654" spans="2:10" x14ac:dyDescent="0.25">
      <c r="B654" s="10">
        <v>41613</v>
      </c>
      <c r="C654" s="13" t="s">
        <v>630</v>
      </c>
      <c r="D654" s="16">
        <v>0.64</v>
      </c>
      <c r="E654" s="16">
        <v>0.42</v>
      </c>
      <c r="F654" s="12">
        <v>41620</v>
      </c>
      <c r="G654" s="25">
        <v>0.59</v>
      </c>
      <c r="H654" s="18">
        <f t="shared" si="96"/>
        <v>-7.8125000000000111E-2</v>
      </c>
      <c r="I654" s="76">
        <f t="shared" si="97"/>
        <v>-0.22727272727272743</v>
      </c>
    </row>
    <row r="655" spans="2:10" x14ac:dyDescent="0.25">
      <c r="B655" s="10">
        <v>41617</v>
      </c>
      <c r="C655" s="13" t="s">
        <v>634</v>
      </c>
      <c r="D655" s="16">
        <v>15.78</v>
      </c>
      <c r="E655" s="16">
        <v>8.89</v>
      </c>
      <c r="F655" s="12">
        <v>41620</v>
      </c>
      <c r="G655" s="25">
        <v>15.22</v>
      </c>
      <c r="H655" s="18">
        <f>(G655/D655-1)</f>
        <v>-3.5487959442331962E-2</v>
      </c>
      <c r="I655" s="76">
        <f>(G655-D655)/(D655-E655)</f>
        <v>-8.1277213352684882E-2</v>
      </c>
      <c r="J655" s="58" t="s">
        <v>1</v>
      </c>
    </row>
    <row r="656" spans="2:10" x14ac:dyDescent="0.25">
      <c r="B656" s="10">
        <v>41612</v>
      </c>
      <c r="C656" s="13" t="s">
        <v>622</v>
      </c>
      <c r="D656" s="16">
        <v>0.94</v>
      </c>
      <c r="E656" s="16">
        <v>0.51</v>
      </c>
      <c r="F656" s="12">
        <v>41624</v>
      </c>
      <c r="G656" s="25">
        <v>0.71</v>
      </c>
      <c r="H656" s="18">
        <f>(G656/D656-1)</f>
        <v>-0.24468085106382975</v>
      </c>
      <c r="I656" s="76">
        <f>(G656-D656)/(D656-E656)</f>
        <v>-0.53488372093023262</v>
      </c>
      <c r="J656" s="58" t="s">
        <v>1</v>
      </c>
    </row>
    <row r="657" spans="2:10" x14ac:dyDescent="0.25">
      <c r="B657" s="10">
        <v>41612</v>
      </c>
      <c r="C657" s="13" t="s">
        <v>624</v>
      </c>
      <c r="D657" s="16">
        <v>3.27</v>
      </c>
      <c r="E657" s="16">
        <v>1.71</v>
      </c>
      <c r="F657" s="12">
        <v>41624</v>
      </c>
      <c r="G657" s="25">
        <v>2.54</v>
      </c>
      <c r="H657" s="18">
        <f t="shared" ref="H657" si="98">(G657/D657-1)</f>
        <v>-0.22324159021406731</v>
      </c>
      <c r="I657" s="76">
        <f t="shared" ref="I657" si="99">(G657-D657)/(D657-E657)</f>
        <v>-0.4679487179487179</v>
      </c>
    </row>
    <row r="658" spans="2:10" x14ac:dyDescent="0.25">
      <c r="B658" s="10"/>
      <c r="C658" s="13"/>
      <c r="D658" s="19"/>
      <c r="E658" s="19"/>
      <c r="F658" s="12"/>
      <c r="G658" s="21"/>
      <c r="H658" s="18"/>
      <c r="I658" s="14"/>
    </row>
    <row r="659" spans="2:10" x14ac:dyDescent="0.25">
      <c r="B659" s="10"/>
      <c r="C659" s="22" t="s">
        <v>44</v>
      </c>
      <c r="D659" s="13"/>
      <c r="E659" s="13"/>
      <c r="F659" s="23" t="s">
        <v>1</v>
      </c>
      <c r="G659" s="71" t="s">
        <v>12</v>
      </c>
      <c r="H659" s="72" t="s">
        <v>10</v>
      </c>
      <c r="I659" s="81">
        <f>SUM(I544:I658)</f>
        <v>4.1185342587721587</v>
      </c>
    </row>
    <row r="660" spans="2:10" x14ac:dyDescent="0.25">
      <c r="B660" s="10"/>
      <c r="C660" s="22" t="s">
        <v>65</v>
      </c>
      <c r="D660" s="13"/>
      <c r="E660" s="13"/>
      <c r="F660" s="23"/>
      <c r="G660" s="71" t="s">
        <v>12</v>
      </c>
      <c r="H660" s="72" t="s">
        <v>10</v>
      </c>
      <c r="I660" s="79">
        <f>I659/100</f>
        <v>4.1185342587721586E-2</v>
      </c>
    </row>
    <row r="661" spans="2:10" ht="15.75" thickBot="1" x14ac:dyDescent="0.3">
      <c r="B661" s="10"/>
      <c r="C661" s="22"/>
      <c r="D661" s="13"/>
      <c r="E661" s="13"/>
      <c r="F661" s="23"/>
      <c r="G661" s="11"/>
      <c r="H661" s="24"/>
      <c r="I661" s="14"/>
    </row>
    <row r="662" spans="2:10" ht="31.5" customHeight="1" x14ac:dyDescent="0.25">
      <c r="B662" s="5" t="s">
        <v>1</v>
      </c>
      <c r="C662" s="57" t="s">
        <v>13</v>
      </c>
      <c r="D662" s="35" t="s">
        <v>1</v>
      </c>
      <c r="E662" s="35"/>
      <c r="F662" s="7" t="s">
        <v>1</v>
      </c>
      <c r="G662" s="35" t="s">
        <v>1</v>
      </c>
      <c r="H662" s="35" t="s">
        <v>1</v>
      </c>
      <c r="I662" s="36" t="s">
        <v>1</v>
      </c>
    </row>
    <row r="663" spans="2:10" x14ac:dyDescent="0.25">
      <c r="B663" s="37" t="s">
        <v>6</v>
      </c>
      <c r="C663" s="38" t="s">
        <v>1</v>
      </c>
      <c r="D663" s="38" t="s">
        <v>2</v>
      </c>
      <c r="E663" s="74" t="s">
        <v>18</v>
      </c>
      <c r="F663" s="39"/>
      <c r="G663" s="38" t="s">
        <v>8</v>
      </c>
      <c r="H663" s="38" t="s">
        <v>5</v>
      </c>
      <c r="I663" s="40" t="s">
        <v>5</v>
      </c>
    </row>
    <row r="664" spans="2:10" x14ac:dyDescent="0.25">
      <c r="B664" s="10"/>
      <c r="C664" s="62" t="s">
        <v>28</v>
      </c>
      <c r="D664" s="41"/>
      <c r="E664" s="62" t="s">
        <v>19</v>
      </c>
      <c r="F664" s="12"/>
      <c r="G664" s="15" t="s">
        <v>15</v>
      </c>
      <c r="H664" s="15" t="s">
        <v>16</v>
      </c>
      <c r="I664" s="64" t="s">
        <v>20</v>
      </c>
    </row>
    <row r="665" spans="2:10" x14ac:dyDescent="0.25">
      <c r="B665" s="10"/>
      <c r="C665" s="11" t="s">
        <v>1</v>
      </c>
      <c r="D665" s="41" t="s">
        <v>1</v>
      </c>
      <c r="E665" s="41"/>
      <c r="F665" s="12" t="s">
        <v>1</v>
      </c>
      <c r="G665" s="15" t="s">
        <v>1</v>
      </c>
      <c r="H665" s="15"/>
      <c r="I665" s="42"/>
    </row>
    <row r="666" spans="2:10" x14ac:dyDescent="0.25">
      <c r="B666" s="10">
        <v>41627</v>
      </c>
      <c r="C666" s="13" t="s">
        <v>661</v>
      </c>
      <c r="D666" s="16">
        <v>6.23</v>
      </c>
      <c r="E666" s="16">
        <v>3.22</v>
      </c>
      <c r="F666" s="12" t="s">
        <v>1</v>
      </c>
      <c r="G666" s="25">
        <v>4.8899999999999997</v>
      </c>
      <c r="H666" s="18">
        <f t="shared" ref="H666:H667" si="100">(G666/D666-1)</f>
        <v>-0.21508828250401291</v>
      </c>
      <c r="I666" s="76">
        <f>(G666-D666)/(D666-E666)/2</f>
        <v>-0.22259136212624595</v>
      </c>
      <c r="J666" s="58" t="s">
        <v>1</v>
      </c>
    </row>
    <row r="667" spans="2:10" x14ac:dyDescent="0.25">
      <c r="B667" s="10">
        <v>41628</v>
      </c>
      <c r="C667" s="13" t="s">
        <v>662</v>
      </c>
      <c r="D667" s="16">
        <v>2.1</v>
      </c>
      <c r="E667" s="16">
        <v>1.49</v>
      </c>
      <c r="F667" s="12" t="s">
        <v>1</v>
      </c>
      <c r="G667" s="25">
        <v>1.88</v>
      </c>
      <c r="H667" s="18">
        <f t="shared" si="100"/>
        <v>-0.10476190476190483</v>
      </c>
      <c r="I667" s="76">
        <f t="shared" ref="I667" si="101">(G667-D667)/(D667-E667)</f>
        <v>-0.36065573770491832</v>
      </c>
    </row>
    <row r="668" spans="2:10" x14ac:dyDescent="0.25">
      <c r="B668" s="10" t="s">
        <v>200</v>
      </c>
      <c r="C668" s="13" t="s">
        <v>200</v>
      </c>
      <c r="D668" s="16"/>
      <c r="E668" s="16"/>
      <c r="F668" s="12"/>
      <c r="G668" s="25" t="s">
        <v>41</v>
      </c>
      <c r="H668" s="18"/>
      <c r="I668" s="76"/>
    </row>
    <row r="669" spans="2:10" ht="15.75" thickBot="1" x14ac:dyDescent="0.3">
      <c r="B669" s="27" t="s">
        <v>1</v>
      </c>
      <c r="C669" s="29"/>
      <c r="D669" s="44" t="s">
        <v>1</v>
      </c>
      <c r="E669" s="44"/>
      <c r="F669" s="45" t="s">
        <v>1</v>
      </c>
      <c r="G669" s="107" t="s">
        <v>35</v>
      </c>
      <c r="H669" s="108" t="s">
        <v>34</v>
      </c>
      <c r="I669" s="81">
        <f>SUM(I665:I668)</f>
        <v>-0.5832470998311643</v>
      </c>
    </row>
    <row r="670" spans="2:10" ht="33.75" customHeight="1" x14ac:dyDescent="0.25">
      <c r="B670" s="93"/>
      <c r="C670" s="57" t="s">
        <v>33</v>
      </c>
      <c r="D670" s="94"/>
      <c r="E670" s="94"/>
      <c r="F670" s="95"/>
      <c r="G670" s="94"/>
      <c r="H670" s="94"/>
      <c r="I670" s="96" t="s">
        <v>1</v>
      </c>
    </row>
    <row r="671" spans="2:10" ht="11.25" customHeight="1" x14ac:dyDescent="0.25">
      <c r="B671" s="103"/>
      <c r="C671" s="104"/>
      <c r="D671" s="66"/>
      <c r="E671" s="66"/>
      <c r="F671" s="105"/>
      <c r="G671" s="66"/>
      <c r="H671" s="66"/>
      <c r="I671" s="106"/>
    </row>
    <row r="672" spans="2:10" x14ac:dyDescent="0.25">
      <c r="B672" s="97"/>
      <c r="C672" s="101" t="s">
        <v>31</v>
      </c>
      <c r="D672" s="66"/>
      <c r="E672" s="66"/>
      <c r="F672" s="66"/>
      <c r="G672" s="66"/>
      <c r="H672" s="66"/>
      <c r="I672" s="98"/>
    </row>
    <row r="673" spans="2:9" x14ac:dyDescent="0.25">
      <c r="B673" s="97"/>
      <c r="C673" s="66" t="s">
        <v>32</v>
      </c>
      <c r="D673" s="66"/>
      <c r="E673" s="66"/>
      <c r="F673" s="102">
        <f>I524+I659</f>
        <v>77.527917264394432</v>
      </c>
      <c r="G673" s="66"/>
      <c r="H673" s="66"/>
      <c r="I673" s="98"/>
    </row>
    <row r="674" spans="2:9" x14ac:dyDescent="0.25">
      <c r="B674" s="97"/>
      <c r="C674" s="66" t="s">
        <v>64</v>
      </c>
      <c r="D674" s="66"/>
      <c r="E674" s="66"/>
      <c r="F674" s="24">
        <f>F673/100</f>
        <v>0.7752791726439443</v>
      </c>
      <c r="G674" s="66"/>
      <c r="H674" s="66"/>
      <c r="I674" s="98"/>
    </row>
    <row r="675" spans="2:9" x14ac:dyDescent="0.25">
      <c r="B675" s="97"/>
      <c r="C675" s="66"/>
      <c r="D675" s="66"/>
      <c r="E675" s="66"/>
      <c r="F675" s="110" t="s">
        <v>36</v>
      </c>
      <c r="G675" s="111" t="s">
        <v>35</v>
      </c>
      <c r="H675" s="43" t="s">
        <v>37</v>
      </c>
      <c r="I675" s="91">
        <f>SUM(I669+I536)</f>
        <v>-9.5909901357381644E-3</v>
      </c>
    </row>
    <row r="676" spans="2:9" x14ac:dyDescent="0.25">
      <c r="B676" s="97"/>
      <c r="C676" s="66"/>
      <c r="D676" s="66"/>
      <c r="E676" s="66"/>
      <c r="F676" s="110"/>
      <c r="G676" s="111"/>
      <c r="H676" s="43"/>
      <c r="I676" s="91"/>
    </row>
    <row r="677" spans="2:9" ht="18" customHeight="1" thickBot="1" x14ac:dyDescent="0.3">
      <c r="B677" s="99"/>
      <c r="C677" s="100"/>
      <c r="D677" s="100"/>
      <c r="E677" s="100"/>
      <c r="F677" s="109"/>
      <c r="G677" s="113" t="s">
        <v>38</v>
      </c>
      <c r="H677" s="114" t="s">
        <v>39</v>
      </c>
      <c r="I677" s="112">
        <f>(F673+I675)/100</f>
        <v>0.77518326274258698</v>
      </c>
    </row>
    <row r="679" spans="2:9" ht="36" customHeight="1" x14ac:dyDescent="0.35">
      <c r="C679" s="115" t="s">
        <v>136</v>
      </c>
    </row>
    <row r="682" spans="2:9" x14ac:dyDescent="0.25">
      <c r="C682" s="58" t="s">
        <v>1</v>
      </c>
      <c r="F682" s="58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7"/>
  <sheetViews>
    <sheetView topLeftCell="A121" workbookViewId="0">
      <selection activeCell="F135" sqref="F135"/>
    </sheetView>
  </sheetViews>
  <sheetFormatPr baseColWidth="10" defaultRowHeight="15" x14ac:dyDescent="0.25"/>
  <cols>
    <col min="1" max="2" width="11.42578125" style="58"/>
    <col min="3" max="3" width="39.28515625" style="58" customWidth="1"/>
    <col min="4" max="16384" width="11.42578125" style="58"/>
  </cols>
  <sheetData>
    <row r="1" spans="2:8" ht="15.75" thickBot="1" x14ac:dyDescent="0.3"/>
    <row r="2" spans="2:8" ht="33" customHeight="1" thickBot="1" x14ac:dyDescent="0.3">
      <c r="B2" s="1"/>
      <c r="C2" s="54" t="s">
        <v>53</v>
      </c>
      <c r="D2" s="2"/>
      <c r="E2" s="3"/>
      <c r="F2" s="2"/>
      <c r="G2" s="2"/>
      <c r="H2" s="4"/>
    </row>
    <row r="3" spans="2:8" x14ac:dyDescent="0.25">
      <c r="B3" s="5"/>
      <c r="C3" s="52" t="s">
        <v>1</v>
      </c>
      <c r="D3" s="78" t="s">
        <v>1</v>
      </c>
      <c r="E3" s="7"/>
      <c r="F3" s="8"/>
      <c r="G3" s="8"/>
      <c r="H3" s="9"/>
    </row>
    <row r="4" spans="2:8" ht="15.75" thickBot="1" x14ac:dyDescent="0.3">
      <c r="B4" s="10"/>
      <c r="C4" s="60"/>
      <c r="D4" s="53"/>
      <c r="E4" s="12"/>
      <c r="F4" s="13"/>
      <c r="G4" s="13"/>
      <c r="H4" s="14"/>
    </row>
    <row r="5" spans="2:8" ht="33.75" customHeight="1" thickBot="1" x14ac:dyDescent="0.3">
      <c r="B5" s="1"/>
      <c r="C5" s="55" t="s">
        <v>54</v>
      </c>
      <c r="D5" s="2"/>
      <c r="E5" s="3"/>
      <c r="F5" s="2"/>
      <c r="G5" s="2"/>
      <c r="H5" s="4"/>
    </row>
    <row r="6" spans="2:8" x14ac:dyDescent="0.25">
      <c r="B6" s="10"/>
      <c r="C6" s="60"/>
      <c r="D6" s="53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61" t="s">
        <v>2</v>
      </c>
      <c r="C10" s="62" t="s">
        <v>3</v>
      </c>
      <c r="D10" s="62" t="s">
        <v>2</v>
      </c>
      <c r="E10" s="63" t="s">
        <v>4</v>
      </c>
      <c r="F10" s="62" t="s">
        <v>4</v>
      </c>
      <c r="G10" s="62" t="s">
        <v>5</v>
      </c>
      <c r="H10" s="64" t="s">
        <v>1</v>
      </c>
    </row>
    <row r="11" spans="2:8" x14ac:dyDescent="0.25">
      <c r="B11" s="61" t="s">
        <v>6</v>
      </c>
      <c r="C11" s="62" t="s">
        <v>27</v>
      </c>
      <c r="D11" s="62" t="s">
        <v>7</v>
      </c>
      <c r="E11" s="63" t="s">
        <v>6</v>
      </c>
      <c r="F11" s="62" t="s">
        <v>8</v>
      </c>
      <c r="G11" s="62" t="s">
        <v>11</v>
      </c>
      <c r="H11" s="64" t="s">
        <v>1</v>
      </c>
    </row>
    <row r="12" spans="2:8" x14ac:dyDescent="0.25">
      <c r="B12" s="61"/>
      <c r="C12" s="62" t="s">
        <v>1</v>
      </c>
      <c r="D12" s="62"/>
      <c r="E12" s="63"/>
      <c r="F12" s="62"/>
      <c r="G12" s="62"/>
      <c r="H12" s="64"/>
    </row>
    <row r="13" spans="2:8" x14ac:dyDescent="0.25">
      <c r="B13" s="10">
        <v>41271</v>
      </c>
      <c r="C13" s="11" t="s">
        <v>52</v>
      </c>
      <c r="D13" s="16">
        <v>56</v>
      </c>
      <c r="E13" s="12">
        <v>41276</v>
      </c>
      <c r="F13" s="25">
        <v>34</v>
      </c>
      <c r="G13" s="18">
        <f t="shared" ref="G13:G22" si="0">(F13/D13-1)*-1</f>
        <v>0.3928571428571429</v>
      </c>
      <c r="H13" s="26"/>
    </row>
    <row r="14" spans="2:8" x14ac:dyDescent="0.25">
      <c r="B14" s="10">
        <v>41278</v>
      </c>
      <c r="C14" s="11" t="s">
        <v>86</v>
      </c>
      <c r="D14" s="16">
        <v>42</v>
      </c>
      <c r="E14" s="12">
        <v>41281</v>
      </c>
      <c r="F14" s="25">
        <v>35</v>
      </c>
      <c r="G14" s="18">
        <f t="shared" si="0"/>
        <v>0.16666666666666663</v>
      </c>
      <c r="H14" s="26"/>
    </row>
    <row r="15" spans="2:8" x14ac:dyDescent="0.25">
      <c r="B15" s="10">
        <v>41289</v>
      </c>
      <c r="C15" s="11" t="s">
        <v>87</v>
      </c>
      <c r="D15" s="16">
        <v>32</v>
      </c>
      <c r="E15" s="12">
        <v>41289</v>
      </c>
      <c r="F15" s="25">
        <v>25</v>
      </c>
      <c r="G15" s="18">
        <f t="shared" si="0"/>
        <v>0.21875</v>
      </c>
      <c r="H15" s="26"/>
    </row>
    <row r="16" spans="2:8" x14ac:dyDescent="0.25">
      <c r="B16" s="10">
        <v>41290</v>
      </c>
      <c r="C16" s="11" t="s">
        <v>90</v>
      </c>
      <c r="D16" s="16">
        <v>53.2</v>
      </c>
      <c r="E16" s="12">
        <v>41291</v>
      </c>
      <c r="F16" s="25">
        <v>35.5</v>
      </c>
      <c r="G16" s="18">
        <f t="shared" si="0"/>
        <v>0.33270676691729328</v>
      </c>
      <c r="H16" s="26"/>
    </row>
    <row r="17" spans="2:8" x14ac:dyDescent="0.25">
      <c r="B17" s="10">
        <v>41292</v>
      </c>
      <c r="C17" s="11" t="s">
        <v>95</v>
      </c>
      <c r="D17" s="16">
        <v>56.5</v>
      </c>
      <c r="E17" s="12">
        <v>40930</v>
      </c>
      <c r="F17" s="25">
        <v>34</v>
      </c>
      <c r="G17" s="18">
        <f t="shared" si="0"/>
        <v>0.39823008849557517</v>
      </c>
      <c r="H17" s="26"/>
    </row>
    <row r="18" spans="2:8" x14ac:dyDescent="0.25">
      <c r="B18" s="10">
        <v>41296</v>
      </c>
      <c r="C18" s="11" t="s">
        <v>90</v>
      </c>
      <c r="D18" s="16">
        <v>34.5</v>
      </c>
      <c r="E18" s="12">
        <v>41302</v>
      </c>
      <c r="F18" s="25">
        <v>17.5</v>
      </c>
      <c r="G18" s="18">
        <f t="shared" si="0"/>
        <v>0.49275362318840576</v>
      </c>
      <c r="H18" s="26"/>
    </row>
    <row r="19" spans="2:8" x14ac:dyDescent="0.25">
      <c r="B19" s="10">
        <v>41303</v>
      </c>
      <c r="C19" s="11" t="s">
        <v>104</v>
      </c>
      <c r="D19" s="16">
        <v>36.5</v>
      </c>
      <c r="E19" s="12">
        <v>41304</v>
      </c>
      <c r="F19" s="25">
        <v>28.6</v>
      </c>
      <c r="G19" s="18">
        <f t="shared" si="0"/>
        <v>0.21643835616438356</v>
      </c>
      <c r="H19" s="26"/>
    </row>
    <row r="20" spans="2:8" x14ac:dyDescent="0.25">
      <c r="B20" s="10">
        <v>41305</v>
      </c>
      <c r="C20" s="11" t="s">
        <v>95</v>
      </c>
      <c r="D20" s="16">
        <v>53</v>
      </c>
      <c r="E20" s="12">
        <v>41306</v>
      </c>
      <c r="F20" s="25">
        <v>50</v>
      </c>
      <c r="G20" s="18">
        <f t="shared" si="0"/>
        <v>5.6603773584905648E-2</v>
      </c>
      <c r="H20" s="26"/>
    </row>
    <row r="21" spans="2:8" x14ac:dyDescent="0.25">
      <c r="B21" s="10">
        <v>41306</v>
      </c>
      <c r="C21" s="11" t="s">
        <v>95</v>
      </c>
      <c r="D21" s="16">
        <v>53.2</v>
      </c>
      <c r="E21" s="12">
        <v>41309</v>
      </c>
      <c r="F21" s="25">
        <v>28.7</v>
      </c>
      <c r="G21" s="18">
        <f t="shared" si="0"/>
        <v>0.46052631578947367</v>
      </c>
      <c r="H21" s="26"/>
    </row>
    <row r="22" spans="2:8" x14ac:dyDescent="0.25">
      <c r="B22" s="10">
        <v>41311</v>
      </c>
      <c r="C22" s="11" t="s">
        <v>95</v>
      </c>
      <c r="D22" s="16">
        <v>22.8</v>
      </c>
      <c r="E22" s="12">
        <v>41311</v>
      </c>
      <c r="F22" s="25">
        <v>16</v>
      </c>
      <c r="G22" s="18">
        <f t="shared" si="0"/>
        <v>0.29824561403508776</v>
      </c>
      <c r="H22" s="26"/>
    </row>
    <row r="23" spans="2:8" x14ac:dyDescent="0.25">
      <c r="B23" s="10">
        <v>41312</v>
      </c>
      <c r="C23" s="11" t="s">
        <v>90</v>
      </c>
      <c r="D23" s="16">
        <v>49.7</v>
      </c>
      <c r="E23" s="12">
        <v>41312</v>
      </c>
      <c r="F23" s="25">
        <v>35</v>
      </c>
      <c r="G23" s="18">
        <f>(F23/D23-1)*-1</f>
        <v>0.29577464788732399</v>
      </c>
      <c r="H23" s="26"/>
    </row>
    <row r="24" spans="2:8" x14ac:dyDescent="0.25">
      <c r="B24" s="10">
        <v>41316</v>
      </c>
      <c r="C24" s="11" t="s">
        <v>90</v>
      </c>
      <c r="D24" s="16">
        <v>32.5</v>
      </c>
      <c r="E24" s="12">
        <v>41316</v>
      </c>
      <c r="F24" s="25">
        <v>31.4</v>
      </c>
      <c r="G24" s="18">
        <f>(F24/D24-1)*-1</f>
        <v>3.3846153846153859E-2</v>
      </c>
      <c r="H24" s="26"/>
    </row>
    <row r="25" spans="2:8" x14ac:dyDescent="0.25">
      <c r="B25" s="10">
        <v>41317</v>
      </c>
      <c r="C25" s="11" t="s">
        <v>90</v>
      </c>
      <c r="D25" s="16">
        <v>26.9</v>
      </c>
      <c r="E25" s="12" t="s">
        <v>128</v>
      </c>
      <c r="F25" s="25">
        <v>23.5</v>
      </c>
      <c r="G25" s="18">
        <f>(F25/D25-1)*-1</f>
        <v>0.12639405204460963</v>
      </c>
      <c r="H25" s="26"/>
    </row>
    <row r="26" spans="2:8" x14ac:dyDescent="0.25">
      <c r="B26" s="10">
        <v>41319</v>
      </c>
      <c r="C26" s="11" t="s">
        <v>95</v>
      </c>
      <c r="D26" s="16">
        <v>21</v>
      </c>
      <c r="E26" s="12">
        <v>41319</v>
      </c>
      <c r="F26" s="25">
        <v>15.5</v>
      </c>
      <c r="G26" s="18">
        <f t="shared" ref="G26:G41" si="1">(F26/D26-1)*-1</f>
        <v>0.26190476190476186</v>
      </c>
      <c r="H26" s="26"/>
    </row>
    <row r="27" spans="2:8" x14ac:dyDescent="0.25">
      <c r="B27" s="10">
        <v>41319</v>
      </c>
      <c r="C27" s="11" t="s">
        <v>131</v>
      </c>
      <c r="D27" s="16">
        <v>48</v>
      </c>
      <c r="E27" s="12">
        <v>41320</v>
      </c>
      <c r="F27" s="25">
        <v>45</v>
      </c>
      <c r="G27" s="18">
        <f t="shared" si="1"/>
        <v>6.25E-2</v>
      </c>
      <c r="H27" s="26"/>
    </row>
    <row r="28" spans="2:8" x14ac:dyDescent="0.25">
      <c r="B28" s="10">
        <v>41324</v>
      </c>
      <c r="C28" s="11" t="s">
        <v>131</v>
      </c>
      <c r="D28" s="16">
        <v>48</v>
      </c>
      <c r="E28" s="12">
        <v>41324</v>
      </c>
      <c r="F28" s="25">
        <v>57</v>
      </c>
      <c r="G28" s="18">
        <f t="shared" si="1"/>
        <v>-0.1875</v>
      </c>
      <c r="H28" s="26"/>
    </row>
    <row r="29" spans="2:8" x14ac:dyDescent="0.25">
      <c r="B29" s="10">
        <v>41325</v>
      </c>
      <c r="C29" s="11" t="s">
        <v>144</v>
      </c>
      <c r="D29" s="16">
        <v>69</v>
      </c>
      <c r="E29" s="12">
        <v>41325</v>
      </c>
      <c r="F29" s="25">
        <v>65</v>
      </c>
      <c r="G29" s="18">
        <f t="shared" si="1"/>
        <v>5.7971014492753659E-2</v>
      </c>
      <c r="H29" s="26"/>
    </row>
    <row r="30" spans="2:8" x14ac:dyDescent="0.25">
      <c r="B30" s="10">
        <v>41327</v>
      </c>
      <c r="C30" s="11" t="s">
        <v>131</v>
      </c>
      <c r="D30" s="16">
        <v>44.6</v>
      </c>
      <c r="E30" s="12">
        <v>41330</v>
      </c>
      <c r="F30" s="25">
        <v>68</v>
      </c>
      <c r="G30" s="18">
        <f t="shared" si="1"/>
        <v>-0.5246636771300448</v>
      </c>
      <c r="H30" s="26"/>
    </row>
    <row r="31" spans="2:8" x14ac:dyDescent="0.25">
      <c r="B31" s="10">
        <v>41330</v>
      </c>
      <c r="C31" s="11" t="s">
        <v>147</v>
      </c>
      <c r="D31" s="16">
        <v>90</v>
      </c>
      <c r="E31" s="12">
        <v>41331</v>
      </c>
      <c r="F31" s="25">
        <v>151.1</v>
      </c>
      <c r="G31" s="18">
        <f t="shared" si="1"/>
        <v>-0.67888888888888888</v>
      </c>
      <c r="H31" s="26"/>
    </row>
    <row r="32" spans="2:8" x14ac:dyDescent="0.25">
      <c r="B32" s="10">
        <v>41334</v>
      </c>
      <c r="C32" s="11" t="s">
        <v>131</v>
      </c>
      <c r="D32" s="16">
        <v>58</v>
      </c>
      <c r="E32" s="12">
        <v>41337</v>
      </c>
      <c r="F32" s="25">
        <v>56</v>
      </c>
      <c r="G32" s="18">
        <f t="shared" si="1"/>
        <v>3.4482758620689613E-2</v>
      </c>
      <c r="H32" s="26"/>
    </row>
    <row r="33" spans="2:8" x14ac:dyDescent="0.25">
      <c r="B33" s="10">
        <v>41338</v>
      </c>
      <c r="C33" s="11" t="s">
        <v>144</v>
      </c>
      <c r="D33" s="16">
        <v>58</v>
      </c>
      <c r="E33" s="12">
        <v>41339</v>
      </c>
      <c r="F33" s="25">
        <v>40</v>
      </c>
      <c r="G33" s="18">
        <f t="shared" si="1"/>
        <v>0.31034482758620685</v>
      </c>
      <c r="H33" s="26"/>
    </row>
    <row r="34" spans="2:8" x14ac:dyDescent="0.25">
      <c r="B34" s="10">
        <v>41341</v>
      </c>
      <c r="C34" s="11" t="s">
        <v>166</v>
      </c>
      <c r="D34" s="16">
        <v>34</v>
      </c>
      <c r="E34" s="12">
        <v>41344</v>
      </c>
      <c r="F34" s="25">
        <v>30</v>
      </c>
      <c r="G34" s="18">
        <f t="shared" si="1"/>
        <v>0.11764705882352944</v>
      </c>
      <c r="H34" s="26"/>
    </row>
    <row r="35" spans="2:8" x14ac:dyDescent="0.25">
      <c r="B35" s="10">
        <v>41345</v>
      </c>
      <c r="C35" s="11" t="s">
        <v>169</v>
      </c>
      <c r="D35" s="16">
        <v>44</v>
      </c>
      <c r="E35" s="12">
        <v>41345</v>
      </c>
      <c r="F35" s="25">
        <v>51.3</v>
      </c>
      <c r="G35" s="18">
        <f t="shared" si="1"/>
        <v>-0.16590909090909078</v>
      </c>
      <c r="H35" s="26"/>
    </row>
    <row r="36" spans="2:8" x14ac:dyDescent="0.25">
      <c r="B36" s="10">
        <v>41346</v>
      </c>
      <c r="C36" s="11" t="s">
        <v>169</v>
      </c>
      <c r="D36" s="16">
        <v>40.1</v>
      </c>
      <c r="E36" s="12">
        <v>41347</v>
      </c>
      <c r="F36" s="25">
        <v>29.5</v>
      </c>
      <c r="G36" s="18">
        <f t="shared" si="1"/>
        <v>0.26433915211970083</v>
      </c>
      <c r="H36" s="26"/>
    </row>
    <row r="37" spans="2:8" x14ac:dyDescent="0.25">
      <c r="B37" s="10">
        <v>41348</v>
      </c>
      <c r="C37" s="11" t="s">
        <v>177</v>
      </c>
      <c r="D37" s="16">
        <v>31</v>
      </c>
      <c r="E37" s="12">
        <v>41351</v>
      </c>
      <c r="F37" s="25">
        <v>25.6</v>
      </c>
      <c r="G37" s="18">
        <f t="shared" si="1"/>
        <v>0.17419354838709677</v>
      </c>
      <c r="H37" s="26"/>
    </row>
    <row r="38" spans="2:8" x14ac:dyDescent="0.25">
      <c r="B38" s="10">
        <v>41352</v>
      </c>
      <c r="C38" s="11" t="s">
        <v>181</v>
      </c>
      <c r="D38" s="16">
        <v>38.5</v>
      </c>
      <c r="E38" s="12">
        <v>41354</v>
      </c>
      <c r="F38" s="25">
        <v>24.8</v>
      </c>
      <c r="G38" s="18">
        <f t="shared" si="1"/>
        <v>0.35584415584415585</v>
      </c>
      <c r="H38" s="26"/>
    </row>
    <row r="39" spans="2:8" x14ac:dyDescent="0.25">
      <c r="B39" s="10">
        <v>41358</v>
      </c>
      <c r="C39" s="11" t="s">
        <v>181</v>
      </c>
      <c r="D39" s="16">
        <v>29.8</v>
      </c>
      <c r="E39" s="12">
        <v>41359</v>
      </c>
      <c r="F39" s="25">
        <v>18</v>
      </c>
      <c r="G39" s="18">
        <f t="shared" si="1"/>
        <v>0.39597315436241609</v>
      </c>
      <c r="H39" s="26"/>
    </row>
    <row r="40" spans="2:8" x14ac:dyDescent="0.25">
      <c r="B40" s="10">
        <v>41360</v>
      </c>
      <c r="C40" s="11" t="s">
        <v>193</v>
      </c>
      <c r="D40" s="16">
        <v>29</v>
      </c>
      <c r="E40" s="12">
        <v>41360</v>
      </c>
      <c r="F40" s="25">
        <v>19</v>
      </c>
      <c r="G40" s="18">
        <f t="shared" si="1"/>
        <v>0.34482758620689657</v>
      </c>
      <c r="H40" s="26"/>
    </row>
    <row r="41" spans="2:8" x14ac:dyDescent="0.25">
      <c r="B41" s="10">
        <v>41360</v>
      </c>
      <c r="C41" s="11" t="s">
        <v>194</v>
      </c>
      <c r="D41" s="16">
        <v>36</v>
      </c>
      <c r="E41" s="12">
        <v>41361</v>
      </c>
      <c r="F41" s="25">
        <v>34</v>
      </c>
      <c r="G41" s="18">
        <f t="shared" si="1"/>
        <v>5.555555555555558E-2</v>
      </c>
      <c r="H41" s="26"/>
    </row>
    <row r="42" spans="2:8" x14ac:dyDescent="0.25">
      <c r="B42" s="10">
        <v>41366</v>
      </c>
      <c r="C42" s="11" t="s">
        <v>197</v>
      </c>
      <c r="D42" s="16">
        <v>58.5</v>
      </c>
      <c r="E42" s="12">
        <v>41366</v>
      </c>
      <c r="F42" s="25">
        <v>61</v>
      </c>
      <c r="G42" s="18">
        <f t="shared" ref="G42:G53" si="2">(F42/D42-1)*-1</f>
        <v>-4.2735042735042805E-2</v>
      </c>
      <c r="H42" s="26"/>
    </row>
    <row r="43" spans="2:8" x14ac:dyDescent="0.25">
      <c r="B43" s="10">
        <v>41367</v>
      </c>
      <c r="C43" s="11" t="s">
        <v>194</v>
      </c>
      <c r="D43" s="16">
        <v>51</v>
      </c>
      <c r="E43" s="12">
        <v>41369</v>
      </c>
      <c r="F43" s="25">
        <v>19</v>
      </c>
      <c r="G43" s="18">
        <f t="shared" si="2"/>
        <v>0.62745098039215685</v>
      </c>
      <c r="H43" s="26"/>
    </row>
    <row r="44" spans="2:8" x14ac:dyDescent="0.25">
      <c r="B44" s="10">
        <v>41372</v>
      </c>
      <c r="C44" s="11" t="s">
        <v>207</v>
      </c>
      <c r="D44" s="16">
        <v>48</v>
      </c>
      <c r="E44" s="12">
        <v>41372</v>
      </c>
      <c r="F44" s="25">
        <v>41</v>
      </c>
      <c r="G44" s="18">
        <f t="shared" si="2"/>
        <v>0.14583333333333337</v>
      </c>
      <c r="H44" s="26"/>
    </row>
    <row r="45" spans="2:8" x14ac:dyDescent="0.25">
      <c r="B45" s="10">
        <v>41374</v>
      </c>
      <c r="C45" s="11" t="s">
        <v>207</v>
      </c>
      <c r="D45" s="16">
        <v>34.5</v>
      </c>
      <c r="E45" s="12">
        <v>41374</v>
      </c>
      <c r="F45" s="25">
        <v>38.5</v>
      </c>
      <c r="G45" s="18">
        <f t="shared" si="2"/>
        <v>-0.11594202898550732</v>
      </c>
      <c r="H45" s="26"/>
    </row>
    <row r="46" spans="2:8" x14ac:dyDescent="0.25">
      <c r="B46" s="10">
        <v>41374</v>
      </c>
      <c r="C46" s="11" t="s">
        <v>194</v>
      </c>
      <c r="D46" s="16">
        <v>19</v>
      </c>
      <c r="E46" s="12">
        <v>41375</v>
      </c>
      <c r="F46" s="25">
        <v>26</v>
      </c>
      <c r="G46" s="18">
        <f t="shared" si="2"/>
        <v>-0.36842105263157898</v>
      </c>
      <c r="H46" s="26"/>
    </row>
    <row r="47" spans="2:8" x14ac:dyDescent="0.25">
      <c r="B47" s="10">
        <v>41379</v>
      </c>
      <c r="C47" s="11" t="s">
        <v>144</v>
      </c>
      <c r="D47" s="16">
        <v>47</v>
      </c>
      <c r="E47" s="12">
        <v>41379</v>
      </c>
      <c r="F47" s="25">
        <v>51</v>
      </c>
      <c r="G47" s="18">
        <f t="shared" si="2"/>
        <v>-8.5106382978723305E-2</v>
      </c>
      <c r="H47" s="26"/>
    </row>
    <row r="48" spans="2:8" x14ac:dyDescent="0.25">
      <c r="B48" s="10">
        <v>41380</v>
      </c>
      <c r="C48" s="11" t="s">
        <v>207</v>
      </c>
      <c r="D48" s="16">
        <v>44</v>
      </c>
      <c r="E48" s="12">
        <v>41381</v>
      </c>
      <c r="F48" s="25">
        <v>17</v>
      </c>
      <c r="G48" s="18">
        <f t="shared" si="2"/>
        <v>0.61363636363636365</v>
      </c>
      <c r="H48" s="26"/>
    </row>
    <row r="49" spans="2:8" x14ac:dyDescent="0.25">
      <c r="B49" s="10">
        <v>41381</v>
      </c>
      <c r="C49" s="11" t="s">
        <v>224</v>
      </c>
      <c r="D49" s="16">
        <v>60</v>
      </c>
      <c r="E49" s="12">
        <v>41382</v>
      </c>
      <c r="F49" s="25">
        <v>46</v>
      </c>
      <c r="G49" s="18">
        <f t="shared" si="2"/>
        <v>0.23333333333333328</v>
      </c>
      <c r="H49" s="26"/>
    </row>
    <row r="50" spans="2:8" x14ac:dyDescent="0.25">
      <c r="B50" s="10">
        <v>41390</v>
      </c>
      <c r="C50" s="11" t="s">
        <v>233</v>
      </c>
      <c r="D50" s="16">
        <v>21</v>
      </c>
      <c r="E50" s="12">
        <v>41393</v>
      </c>
      <c r="F50" s="25">
        <v>22</v>
      </c>
      <c r="G50" s="18">
        <f t="shared" si="2"/>
        <v>-4.7619047619047672E-2</v>
      </c>
      <c r="H50" s="26"/>
    </row>
    <row r="51" spans="2:8" x14ac:dyDescent="0.25">
      <c r="B51" s="10">
        <v>41396</v>
      </c>
      <c r="C51" s="11" t="s">
        <v>233</v>
      </c>
      <c r="D51" s="16">
        <v>32</v>
      </c>
      <c r="E51" s="12">
        <v>41396</v>
      </c>
      <c r="F51" s="25">
        <v>36</v>
      </c>
      <c r="G51" s="18">
        <f t="shared" si="2"/>
        <v>-0.125</v>
      </c>
      <c r="H51" s="26"/>
    </row>
    <row r="52" spans="2:8" x14ac:dyDescent="0.25">
      <c r="B52" s="10">
        <v>41401</v>
      </c>
      <c r="C52" s="11" t="s">
        <v>250</v>
      </c>
      <c r="D52" s="16">
        <v>35.799999999999997</v>
      </c>
      <c r="E52" s="12">
        <v>41402</v>
      </c>
      <c r="F52" s="25">
        <v>42.4</v>
      </c>
      <c r="G52" s="18">
        <f t="shared" si="2"/>
        <v>-0.18435754189944142</v>
      </c>
      <c r="H52" s="26"/>
    </row>
    <row r="53" spans="2:8" x14ac:dyDescent="0.25">
      <c r="B53" s="10">
        <v>41407</v>
      </c>
      <c r="C53" s="11" t="s">
        <v>250</v>
      </c>
      <c r="D53" s="16">
        <v>64</v>
      </c>
      <c r="E53" s="12">
        <v>41408</v>
      </c>
      <c r="F53" s="25">
        <v>72.8</v>
      </c>
      <c r="G53" s="18">
        <f t="shared" si="2"/>
        <v>-0.13749999999999996</v>
      </c>
      <c r="H53" s="26"/>
    </row>
    <row r="54" spans="2:8" x14ac:dyDescent="0.25">
      <c r="B54" s="10">
        <v>41409</v>
      </c>
      <c r="C54" s="11" t="s">
        <v>259</v>
      </c>
      <c r="D54" s="16">
        <v>56</v>
      </c>
      <c r="E54" s="12">
        <v>41409</v>
      </c>
      <c r="F54" s="25">
        <v>56</v>
      </c>
      <c r="G54" s="18">
        <f t="shared" ref="G54:G64" si="3">(F54/D54-1)*-1</f>
        <v>0</v>
      </c>
      <c r="H54" s="26"/>
    </row>
    <row r="55" spans="2:8" x14ac:dyDescent="0.25">
      <c r="B55" s="10">
        <v>41410</v>
      </c>
      <c r="C55" s="11" t="s">
        <v>286</v>
      </c>
      <c r="D55" s="16">
        <v>59</v>
      </c>
      <c r="E55" s="12">
        <v>41410</v>
      </c>
      <c r="F55" s="25">
        <v>57</v>
      </c>
      <c r="G55" s="18">
        <f t="shared" si="3"/>
        <v>3.3898305084745783E-2</v>
      </c>
      <c r="H55" s="26"/>
    </row>
    <row r="56" spans="2:8" x14ac:dyDescent="0.25">
      <c r="B56" s="10">
        <v>41415</v>
      </c>
      <c r="C56" s="11" t="s">
        <v>259</v>
      </c>
      <c r="D56" s="16">
        <v>78</v>
      </c>
      <c r="E56" s="12">
        <v>41415</v>
      </c>
      <c r="F56" s="25">
        <v>88</v>
      </c>
      <c r="G56" s="18">
        <f t="shared" si="3"/>
        <v>-0.12820512820512819</v>
      </c>
      <c r="H56" s="26"/>
    </row>
    <row r="57" spans="2:8" x14ac:dyDescent="0.25">
      <c r="B57" s="10">
        <v>41424</v>
      </c>
      <c r="C57" s="11" t="s">
        <v>287</v>
      </c>
      <c r="D57" s="16">
        <v>72</v>
      </c>
      <c r="E57" s="12">
        <v>41425</v>
      </c>
      <c r="F57" s="25">
        <v>63</v>
      </c>
      <c r="G57" s="18">
        <f t="shared" si="3"/>
        <v>0.125</v>
      </c>
      <c r="H57" s="26"/>
    </row>
    <row r="58" spans="2:8" x14ac:dyDescent="0.25">
      <c r="B58" s="10">
        <v>41425</v>
      </c>
      <c r="C58" s="11" t="s">
        <v>287</v>
      </c>
      <c r="D58" s="16">
        <v>71.5</v>
      </c>
      <c r="E58" s="12">
        <v>41428</v>
      </c>
      <c r="F58" s="25">
        <v>77</v>
      </c>
      <c r="G58" s="18">
        <f t="shared" si="3"/>
        <v>-7.6923076923076872E-2</v>
      </c>
      <c r="H58" s="26"/>
    </row>
    <row r="59" spans="2:8" x14ac:dyDescent="0.25">
      <c r="B59" s="10">
        <v>41428</v>
      </c>
      <c r="C59" s="11" t="s">
        <v>292</v>
      </c>
      <c r="D59" s="16">
        <v>52.5</v>
      </c>
      <c r="E59" s="12">
        <v>41428</v>
      </c>
      <c r="F59" s="25">
        <v>52.5</v>
      </c>
      <c r="G59" s="18">
        <f t="shared" si="3"/>
        <v>0</v>
      </c>
      <c r="H59" s="26"/>
    </row>
    <row r="60" spans="2:8" x14ac:dyDescent="0.25">
      <c r="B60" s="10">
        <v>41428</v>
      </c>
      <c r="C60" s="11" t="s">
        <v>292</v>
      </c>
      <c r="D60" s="16">
        <v>71.5</v>
      </c>
      <c r="E60" s="12">
        <v>41428</v>
      </c>
      <c r="F60" s="25">
        <v>59</v>
      </c>
      <c r="G60" s="18">
        <f t="shared" si="3"/>
        <v>0.17482517482517479</v>
      </c>
      <c r="H60" s="26"/>
    </row>
    <row r="61" spans="2:8" x14ac:dyDescent="0.25">
      <c r="B61" s="10">
        <v>41429</v>
      </c>
      <c r="C61" s="11" t="s">
        <v>297</v>
      </c>
      <c r="D61" s="16">
        <v>45</v>
      </c>
      <c r="E61" s="12">
        <v>41430</v>
      </c>
      <c r="F61" s="25">
        <v>29</v>
      </c>
      <c r="G61" s="18">
        <f t="shared" si="3"/>
        <v>0.35555555555555551</v>
      </c>
      <c r="H61" s="26"/>
    </row>
    <row r="62" spans="2:8" x14ac:dyDescent="0.25">
      <c r="B62" s="10">
        <v>41435</v>
      </c>
      <c r="C62" s="11" t="s">
        <v>308</v>
      </c>
      <c r="D62" s="16">
        <v>80.3</v>
      </c>
      <c r="E62" s="12">
        <v>41436</v>
      </c>
      <c r="F62" s="25">
        <v>105</v>
      </c>
      <c r="G62" s="18">
        <f t="shared" si="3"/>
        <v>-0.30759651307596525</v>
      </c>
      <c r="H62" s="26"/>
    </row>
    <row r="63" spans="2:8" x14ac:dyDescent="0.25">
      <c r="B63" s="10">
        <v>41437</v>
      </c>
      <c r="C63" s="11" t="s">
        <v>313</v>
      </c>
      <c r="D63" s="16">
        <v>42</v>
      </c>
      <c r="E63" s="12">
        <v>41437</v>
      </c>
      <c r="F63" s="25">
        <v>30</v>
      </c>
      <c r="G63" s="18">
        <f t="shared" si="3"/>
        <v>0.2857142857142857</v>
      </c>
      <c r="H63" s="26"/>
    </row>
    <row r="64" spans="2:8" x14ac:dyDescent="0.25">
      <c r="B64" s="10">
        <v>41438</v>
      </c>
      <c r="C64" s="11" t="s">
        <v>317</v>
      </c>
      <c r="D64" s="16">
        <v>46</v>
      </c>
      <c r="E64" s="12">
        <v>41438</v>
      </c>
      <c r="F64" s="25">
        <v>55.5</v>
      </c>
      <c r="G64" s="18">
        <f t="shared" si="3"/>
        <v>-0.20652173913043481</v>
      </c>
      <c r="H64" s="26"/>
    </row>
    <row r="65" spans="2:8" x14ac:dyDescent="0.25">
      <c r="B65" s="10">
        <v>41438</v>
      </c>
      <c r="C65" s="11" t="s">
        <v>321</v>
      </c>
      <c r="D65" s="16">
        <v>47</v>
      </c>
      <c r="E65" s="12">
        <v>41442</v>
      </c>
      <c r="F65" s="25">
        <v>27.7</v>
      </c>
      <c r="G65" s="18">
        <f t="shared" ref="G65:G93" si="4">(F65/D65-1)*-1</f>
        <v>0.41063829787234041</v>
      </c>
      <c r="H65" s="26"/>
    </row>
    <row r="66" spans="2:8" x14ac:dyDescent="0.25">
      <c r="B66" s="10">
        <v>41442</v>
      </c>
      <c r="C66" s="11" t="s">
        <v>325</v>
      </c>
      <c r="D66" s="16">
        <v>31.5</v>
      </c>
      <c r="E66" s="12">
        <v>41443</v>
      </c>
      <c r="F66" s="25">
        <v>36.5</v>
      </c>
      <c r="G66" s="18">
        <f t="shared" si="4"/>
        <v>-0.15873015873015883</v>
      </c>
      <c r="H66" s="26"/>
    </row>
    <row r="67" spans="2:8" x14ac:dyDescent="0.25">
      <c r="B67" s="10">
        <v>41443</v>
      </c>
      <c r="C67" s="11" t="s">
        <v>313</v>
      </c>
      <c r="D67" s="16">
        <v>33</v>
      </c>
      <c r="E67" s="12">
        <v>41444</v>
      </c>
      <c r="F67" s="25">
        <v>26</v>
      </c>
      <c r="G67" s="18">
        <f t="shared" si="4"/>
        <v>0.21212121212121215</v>
      </c>
      <c r="H67" s="26"/>
    </row>
    <row r="68" spans="2:8" x14ac:dyDescent="0.25">
      <c r="B68" s="10">
        <v>41445</v>
      </c>
      <c r="C68" s="11" t="s">
        <v>334</v>
      </c>
      <c r="D68" s="16">
        <v>28.8</v>
      </c>
      <c r="E68" s="12">
        <v>41445</v>
      </c>
      <c r="F68" s="25">
        <v>17</v>
      </c>
      <c r="G68" s="18">
        <f t="shared" si="4"/>
        <v>0.40972222222222221</v>
      </c>
      <c r="H68" s="26"/>
    </row>
    <row r="69" spans="2:8" x14ac:dyDescent="0.25">
      <c r="B69" s="10">
        <v>41449</v>
      </c>
      <c r="C69" s="11" t="s">
        <v>341</v>
      </c>
      <c r="D69" s="16">
        <v>55</v>
      </c>
      <c r="E69" s="12">
        <v>41451</v>
      </c>
      <c r="F69" s="25">
        <v>26</v>
      </c>
      <c r="G69" s="18">
        <f t="shared" si="4"/>
        <v>0.52727272727272734</v>
      </c>
      <c r="H69" s="26"/>
    </row>
    <row r="70" spans="2:8" x14ac:dyDescent="0.25">
      <c r="B70" s="10">
        <v>41451</v>
      </c>
      <c r="C70" s="11" t="s">
        <v>347</v>
      </c>
      <c r="D70" s="16">
        <v>31.5</v>
      </c>
      <c r="E70" s="12">
        <v>41451</v>
      </c>
      <c r="F70" s="25">
        <v>35.5</v>
      </c>
      <c r="G70" s="18">
        <f t="shared" si="4"/>
        <v>-0.12698412698412698</v>
      </c>
      <c r="H70" s="26"/>
    </row>
    <row r="71" spans="2:8" x14ac:dyDescent="0.25">
      <c r="B71" s="10">
        <v>41451</v>
      </c>
      <c r="C71" s="11" t="s">
        <v>348</v>
      </c>
      <c r="D71" s="16">
        <v>47</v>
      </c>
      <c r="E71" s="12">
        <v>41452</v>
      </c>
      <c r="F71" s="25">
        <v>51</v>
      </c>
      <c r="G71" s="18">
        <f t="shared" si="4"/>
        <v>-8.5106382978723305E-2</v>
      </c>
      <c r="H71" s="26"/>
    </row>
    <row r="72" spans="2:8" x14ac:dyDescent="0.25">
      <c r="B72" s="10">
        <v>41452</v>
      </c>
      <c r="C72" s="11" t="s">
        <v>352</v>
      </c>
      <c r="D72" s="16">
        <v>35</v>
      </c>
      <c r="E72" s="12">
        <v>41452</v>
      </c>
      <c r="F72" s="25">
        <v>42</v>
      </c>
      <c r="G72" s="18">
        <f t="shared" si="4"/>
        <v>-0.19999999999999996</v>
      </c>
      <c r="H72" s="26"/>
    </row>
    <row r="73" spans="2:8" x14ac:dyDescent="0.25">
      <c r="B73" s="10">
        <v>41456</v>
      </c>
      <c r="C73" s="11" t="s">
        <v>362</v>
      </c>
      <c r="D73" s="16">
        <v>76</v>
      </c>
      <c r="E73" s="12">
        <v>41456</v>
      </c>
      <c r="F73" s="25">
        <v>59.5</v>
      </c>
      <c r="G73" s="18">
        <f t="shared" si="4"/>
        <v>0.21710526315789469</v>
      </c>
      <c r="H73" s="26"/>
    </row>
    <row r="74" spans="2:8" x14ac:dyDescent="0.25">
      <c r="B74" s="10">
        <v>41457</v>
      </c>
      <c r="C74" s="11" t="s">
        <v>352</v>
      </c>
      <c r="D74" s="16">
        <v>31</v>
      </c>
      <c r="E74" s="12">
        <v>41457</v>
      </c>
      <c r="F74" s="25">
        <v>21</v>
      </c>
      <c r="G74" s="18">
        <f t="shared" si="4"/>
        <v>0.32258064516129037</v>
      </c>
      <c r="H74" s="26"/>
    </row>
    <row r="75" spans="2:8" x14ac:dyDescent="0.25">
      <c r="B75" s="10">
        <v>41460</v>
      </c>
      <c r="C75" s="11" t="s">
        <v>348</v>
      </c>
      <c r="D75" s="16">
        <v>52</v>
      </c>
      <c r="E75" s="12">
        <v>41460</v>
      </c>
      <c r="F75" s="25">
        <v>32</v>
      </c>
      <c r="G75" s="18">
        <f t="shared" si="4"/>
        <v>0.38461538461538458</v>
      </c>
      <c r="H75" s="26"/>
    </row>
    <row r="76" spans="2:8" x14ac:dyDescent="0.25">
      <c r="B76" s="10">
        <v>41463</v>
      </c>
      <c r="C76" s="11" t="s">
        <v>348</v>
      </c>
      <c r="D76" s="16">
        <v>31.2</v>
      </c>
      <c r="E76" s="12">
        <v>41463</v>
      </c>
      <c r="F76" s="25">
        <v>35.5</v>
      </c>
      <c r="G76" s="18">
        <f t="shared" si="4"/>
        <v>-0.13782051282051277</v>
      </c>
      <c r="H76" s="26"/>
    </row>
    <row r="77" spans="2:8" x14ac:dyDescent="0.25">
      <c r="B77" s="10">
        <v>41464</v>
      </c>
      <c r="C77" s="11" t="s">
        <v>362</v>
      </c>
      <c r="D77" s="16">
        <v>37</v>
      </c>
      <c r="E77" s="12">
        <v>41374</v>
      </c>
      <c r="F77" s="25">
        <v>40</v>
      </c>
      <c r="G77" s="18">
        <f t="shared" si="4"/>
        <v>-8.1081081081081141E-2</v>
      </c>
      <c r="H77" s="26"/>
    </row>
    <row r="78" spans="2:8" x14ac:dyDescent="0.25">
      <c r="B78" s="10">
        <v>41466</v>
      </c>
      <c r="C78" s="11" t="s">
        <v>379</v>
      </c>
      <c r="D78" s="16">
        <v>68</v>
      </c>
      <c r="E78" s="12">
        <v>41466</v>
      </c>
      <c r="F78" s="25">
        <v>69</v>
      </c>
      <c r="G78" s="18">
        <f t="shared" si="4"/>
        <v>-1.4705882352941124E-2</v>
      </c>
      <c r="H78" s="26"/>
    </row>
    <row r="79" spans="2:8" x14ac:dyDescent="0.25">
      <c r="B79" s="10">
        <v>41467</v>
      </c>
      <c r="C79" s="11" t="s">
        <v>385</v>
      </c>
      <c r="D79" s="16">
        <v>31.1</v>
      </c>
      <c r="E79" s="12">
        <v>41471</v>
      </c>
      <c r="F79" s="25">
        <v>22.8</v>
      </c>
      <c r="G79" s="18">
        <f t="shared" si="4"/>
        <v>0.26688102893890675</v>
      </c>
      <c r="H79" s="26"/>
    </row>
    <row r="80" spans="2:8" x14ac:dyDescent="0.25">
      <c r="B80" s="10">
        <v>41477</v>
      </c>
      <c r="C80" s="11" t="s">
        <v>402</v>
      </c>
      <c r="D80" s="16">
        <v>39.299999999999997</v>
      </c>
      <c r="E80" s="12">
        <v>41479</v>
      </c>
      <c r="F80" s="25">
        <v>38</v>
      </c>
      <c r="G80" s="18">
        <f t="shared" si="4"/>
        <v>3.3078880407124589E-2</v>
      </c>
      <c r="H80" s="26"/>
    </row>
    <row r="81" spans="2:8" x14ac:dyDescent="0.25">
      <c r="B81" s="10">
        <v>41480</v>
      </c>
      <c r="C81" s="11" t="s">
        <v>402</v>
      </c>
      <c r="D81" s="16">
        <v>38.5</v>
      </c>
      <c r="E81" s="12">
        <v>41480</v>
      </c>
      <c r="F81" s="25">
        <v>45</v>
      </c>
      <c r="G81" s="18">
        <f t="shared" si="4"/>
        <v>-0.16883116883116878</v>
      </c>
      <c r="H81" s="26"/>
    </row>
    <row r="82" spans="2:8" x14ac:dyDescent="0.25">
      <c r="B82" s="10">
        <v>41487</v>
      </c>
      <c r="C82" s="11" t="s">
        <v>403</v>
      </c>
      <c r="D82" s="16">
        <v>39</v>
      </c>
      <c r="E82" s="12">
        <v>41492</v>
      </c>
      <c r="F82" s="25">
        <v>37</v>
      </c>
      <c r="G82" s="18">
        <f t="shared" si="4"/>
        <v>5.1282051282051322E-2</v>
      </c>
      <c r="H82" s="26"/>
    </row>
    <row r="83" spans="2:8" x14ac:dyDescent="0.25">
      <c r="B83" s="10">
        <v>41494</v>
      </c>
      <c r="C83" s="11" t="s">
        <v>404</v>
      </c>
      <c r="D83" s="16">
        <v>43</v>
      </c>
      <c r="E83" s="12">
        <v>41495</v>
      </c>
      <c r="F83" s="25">
        <v>51</v>
      </c>
      <c r="G83" s="18">
        <f t="shared" si="4"/>
        <v>-0.18604651162790709</v>
      </c>
      <c r="H83" s="26"/>
    </row>
    <row r="84" spans="2:8" x14ac:dyDescent="0.25">
      <c r="B84" s="10">
        <v>41500</v>
      </c>
      <c r="C84" s="11" t="s">
        <v>404</v>
      </c>
      <c r="D84" s="16">
        <v>71.5</v>
      </c>
      <c r="E84" s="12">
        <v>41501</v>
      </c>
      <c r="F84" s="25">
        <v>55.5</v>
      </c>
      <c r="G84" s="18">
        <f t="shared" si="4"/>
        <v>0.22377622377622375</v>
      </c>
      <c r="H84" s="26"/>
    </row>
    <row r="85" spans="2:8" x14ac:dyDescent="0.25">
      <c r="B85" s="10">
        <v>41506</v>
      </c>
      <c r="C85" s="11" t="s">
        <v>404</v>
      </c>
      <c r="D85" s="16">
        <v>32</v>
      </c>
      <c r="E85" s="12">
        <v>41506</v>
      </c>
      <c r="F85" s="25">
        <v>28</v>
      </c>
      <c r="G85" s="18">
        <f t="shared" si="4"/>
        <v>0.125</v>
      </c>
      <c r="H85" s="26"/>
    </row>
    <row r="86" spans="2:8" x14ac:dyDescent="0.25">
      <c r="B86" s="10">
        <v>41508</v>
      </c>
      <c r="C86" s="11" t="s">
        <v>426</v>
      </c>
      <c r="D86" s="16">
        <v>119.1</v>
      </c>
      <c r="E86" s="12">
        <v>41508</v>
      </c>
      <c r="F86" s="25">
        <v>75</v>
      </c>
      <c r="G86" s="18">
        <f t="shared" si="4"/>
        <v>0.37027707808564225</v>
      </c>
      <c r="H86" s="26"/>
    </row>
    <row r="87" spans="2:8" x14ac:dyDescent="0.25">
      <c r="B87" s="10">
        <v>41508</v>
      </c>
      <c r="C87" s="11" t="s">
        <v>427</v>
      </c>
      <c r="D87" s="16">
        <v>90</v>
      </c>
      <c r="E87" s="12">
        <v>41509</v>
      </c>
      <c r="F87" s="25">
        <v>94.5</v>
      </c>
      <c r="G87" s="18">
        <f t="shared" si="4"/>
        <v>-5.0000000000000044E-2</v>
      </c>
      <c r="H87" s="26"/>
    </row>
    <row r="88" spans="2:8" x14ac:dyDescent="0.25">
      <c r="B88" s="10">
        <v>41509</v>
      </c>
      <c r="C88" s="11" t="s">
        <v>427</v>
      </c>
      <c r="D88" s="16">
        <v>96.8</v>
      </c>
      <c r="E88" s="12">
        <v>41509</v>
      </c>
      <c r="F88" s="25">
        <v>82</v>
      </c>
      <c r="G88" s="18">
        <f t="shared" si="4"/>
        <v>0.15289256198347101</v>
      </c>
      <c r="H88" s="26"/>
    </row>
    <row r="89" spans="2:8" x14ac:dyDescent="0.25">
      <c r="B89" s="10">
        <v>41512</v>
      </c>
      <c r="C89" s="11" t="s">
        <v>427</v>
      </c>
      <c r="D89" s="16">
        <v>82</v>
      </c>
      <c r="E89" s="12">
        <v>41512</v>
      </c>
      <c r="F89" s="25">
        <v>86</v>
      </c>
      <c r="G89" s="18">
        <f t="shared" si="4"/>
        <v>-4.8780487804878092E-2</v>
      </c>
      <c r="H89" s="26"/>
    </row>
    <row r="90" spans="2:8" x14ac:dyDescent="0.25">
      <c r="B90" s="10">
        <v>41513</v>
      </c>
      <c r="C90" s="11" t="s">
        <v>435</v>
      </c>
      <c r="D90" s="16">
        <v>65</v>
      </c>
      <c r="E90" s="12">
        <v>41514</v>
      </c>
      <c r="F90" s="25">
        <v>40.700000000000003</v>
      </c>
      <c r="G90" s="18">
        <f t="shared" si="4"/>
        <v>0.37384615384615383</v>
      </c>
      <c r="H90" s="26"/>
    </row>
    <row r="91" spans="2:8" x14ac:dyDescent="0.25">
      <c r="B91" s="10">
        <v>41515</v>
      </c>
      <c r="C91" s="11" t="s">
        <v>438</v>
      </c>
      <c r="D91" s="16">
        <v>42.9</v>
      </c>
      <c r="E91" s="12">
        <v>41547</v>
      </c>
      <c r="F91" s="25">
        <v>39.799999999999997</v>
      </c>
      <c r="G91" s="18">
        <f t="shared" si="4"/>
        <v>7.2261072261072257E-2</v>
      </c>
      <c r="H91" s="26"/>
    </row>
    <row r="92" spans="2:8" x14ac:dyDescent="0.25">
      <c r="B92" s="10">
        <v>41516</v>
      </c>
      <c r="C92" s="11" t="s">
        <v>438</v>
      </c>
      <c r="D92" s="16">
        <v>38.200000000000003</v>
      </c>
      <c r="E92" s="12">
        <v>41519</v>
      </c>
      <c r="F92" s="25">
        <v>47</v>
      </c>
      <c r="G92" s="18">
        <f t="shared" si="4"/>
        <v>-0.23036649214659666</v>
      </c>
      <c r="H92" s="26"/>
    </row>
    <row r="93" spans="2:8" x14ac:dyDescent="0.25">
      <c r="B93" s="10">
        <v>41521</v>
      </c>
      <c r="C93" s="11" t="s">
        <v>448</v>
      </c>
      <c r="D93" s="16">
        <v>101</v>
      </c>
      <c r="E93" s="12">
        <v>41521</v>
      </c>
      <c r="F93" s="25">
        <v>81.8</v>
      </c>
      <c r="G93" s="18">
        <f t="shared" si="4"/>
        <v>0.19009900990099016</v>
      </c>
      <c r="H93" s="26"/>
    </row>
    <row r="94" spans="2:8" x14ac:dyDescent="0.25">
      <c r="B94" s="10">
        <v>41522</v>
      </c>
      <c r="C94" s="11" t="s">
        <v>438</v>
      </c>
      <c r="D94" s="16">
        <v>42.6</v>
      </c>
      <c r="E94" s="12">
        <v>41523</v>
      </c>
      <c r="F94" s="25">
        <v>46</v>
      </c>
      <c r="G94" s="18">
        <f t="shared" ref="G94:G123" si="5">(F94/D94-1)*-1</f>
        <v>-7.9812206572769995E-2</v>
      </c>
      <c r="H94" s="26"/>
    </row>
    <row r="95" spans="2:8" x14ac:dyDescent="0.25">
      <c r="B95" s="10">
        <v>41541</v>
      </c>
      <c r="C95" s="11" t="s">
        <v>482</v>
      </c>
      <c r="D95" s="16">
        <v>56</v>
      </c>
      <c r="E95" s="12">
        <v>41541</v>
      </c>
      <c r="F95" s="25">
        <v>51</v>
      </c>
      <c r="G95" s="18">
        <f t="shared" si="5"/>
        <v>8.9285714285714302E-2</v>
      </c>
      <c r="H95" s="26"/>
    </row>
    <row r="96" spans="2:8" x14ac:dyDescent="0.25">
      <c r="B96" s="10">
        <v>41542</v>
      </c>
      <c r="C96" s="11" t="s">
        <v>488</v>
      </c>
      <c r="D96" s="16">
        <v>49</v>
      </c>
      <c r="E96" s="12">
        <v>41542</v>
      </c>
      <c r="F96" s="25">
        <v>49</v>
      </c>
      <c r="G96" s="18">
        <f t="shared" si="5"/>
        <v>0</v>
      </c>
      <c r="H96" s="26"/>
    </row>
    <row r="97" spans="2:10" x14ac:dyDescent="0.25">
      <c r="B97" s="10">
        <v>41542</v>
      </c>
      <c r="C97" s="11" t="s">
        <v>488</v>
      </c>
      <c r="D97" s="16">
        <v>47.5</v>
      </c>
      <c r="E97" s="12">
        <v>41543</v>
      </c>
      <c r="F97" s="25">
        <v>53.5</v>
      </c>
      <c r="G97" s="18">
        <f t="shared" si="5"/>
        <v>-0.12631578947368416</v>
      </c>
      <c r="H97" s="26"/>
    </row>
    <row r="98" spans="2:10" x14ac:dyDescent="0.25">
      <c r="B98" s="10">
        <v>41548</v>
      </c>
      <c r="C98" s="11" t="s">
        <v>498</v>
      </c>
      <c r="D98" s="16">
        <v>40</v>
      </c>
      <c r="E98" s="12">
        <v>41549</v>
      </c>
      <c r="F98" s="25">
        <v>42</v>
      </c>
      <c r="G98" s="18">
        <f t="shared" si="5"/>
        <v>-5.0000000000000044E-2</v>
      </c>
      <c r="H98" s="26"/>
    </row>
    <row r="99" spans="2:10" x14ac:dyDescent="0.25">
      <c r="B99" s="10">
        <v>41551</v>
      </c>
      <c r="C99" s="11" t="s">
        <v>488</v>
      </c>
      <c r="D99" s="16">
        <v>32.700000000000003</v>
      </c>
      <c r="E99" s="12">
        <v>41551</v>
      </c>
      <c r="F99" s="25">
        <v>32.5</v>
      </c>
      <c r="G99" s="18">
        <f t="shared" si="5"/>
        <v>6.1162079510703737E-3</v>
      </c>
      <c r="H99" s="26"/>
    </row>
    <row r="100" spans="2:10" x14ac:dyDescent="0.25">
      <c r="B100" s="10">
        <v>41554</v>
      </c>
      <c r="C100" s="11" t="s">
        <v>488</v>
      </c>
      <c r="D100" s="16">
        <v>27</v>
      </c>
      <c r="E100" s="12">
        <v>41554</v>
      </c>
      <c r="F100" s="25">
        <v>23</v>
      </c>
      <c r="G100" s="18">
        <f t="shared" si="5"/>
        <v>0.14814814814814814</v>
      </c>
      <c r="H100" s="26"/>
    </row>
    <row r="101" spans="2:10" x14ac:dyDescent="0.25">
      <c r="B101" s="10">
        <v>41554</v>
      </c>
      <c r="C101" s="11" t="s">
        <v>508</v>
      </c>
      <c r="D101" s="16">
        <v>68.2</v>
      </c>
      <c r="E101" s="12">
        <v>41554</v>
      </c>
      <c r="F101" s="25">
        <v>81</v>
      </c>
      <c r="G101" s="18">
        <f t="shared" si="5"/>
        <v>-0.18768328445747806</v>
      </c>
      <c r="H101" s="26"/>
    </row>
    <row r="102" spans="2:10" x14ac:dyDescent="0.25">
      <c r="B102" s="10">
        <v>41568</v>
      </c>
      <c r="C102" s="11" t="s">
        <v>488</v>
      </c>
      <c r="D102" s="16">
        <v>48</v>
      </c>
      <c r="E102" s="12">
        <v>41569</v>
      </c>
      <c r="F102" s="25">
        <v>60</v>
      </c>
      <c r="G102" s="18">
        <f t="shared" si="5"/>
        <v>-0.25</v>
      </c>
      <c r="H102" s="26"/>
    </row>
    <row r="103" spans="2:10" x14ac:dyDescent="0.25">
      <c r="B103" s="10">
        <v>41570</v>
      </c>
      <c r="C103" s="11" t="s">
        <v>535</v>
      </c>
      <c r="D103" s="16">
        <v>67.5</v>
      </c>
      <c r="E103" s="12">
        <v>41571</v>
      </c>
      <c r="F103" s="25">
        <v>77</v>
      </c>
      <c r="G103" s="18">
        <f t="shared" si="5"/>
        <v>-0.14074074074074083</v>
      </c>
      <c r="H103" s="26"/>
    </row>
    <row r="104" spans="2:10" x14ac:dyDescent="0.25">
      <c r="B104" s="10">
        <v>41571</v>
      </c>
      <c r="C104" s="11" t="s">
        <v>535</v>
      </c>
      <c r="D104" s="16">
        <v>73</v>
      </c>
      <c r="E104" s="12">
        <v>41572</v>
      </c>
      <c r="F104" s="25">
        <v>86</v>
      </c>
      <c r="G104" s="18">
        <f t="shared" si="5"/>
        <v>-0.17808219178082196</v>
      </c>
      <c r="H104" s="26"/>
    </row>
    <row r="105" spans="2:10" x14ac:dyDescent="0.25">
      <c r="B105" s="10">
        <v>41578</v>
      </c>
      <c r="C105" s="11" t="s">
        <v>549</v>
      </c>
      <c r="D105" s="16">
        <v>49.2</v>
      </c>
      <c r="E105" s="12">
        <v>41578</v>
      </c>
      <c r="F105" s="25">
        <v>51</v>
      </c>
      <c r="G105" s="18">
        <f t="shared" si="5"/>
        <v>-3.6585365853658569E-2</v>
      </c>
      <c r="H105" s="26"/>
    </row>
    <row r="106" spans="2:10" x14ac:dyDescent="0.25">
      <c r="B106" s="10">
        <v>41583</v>
      </c>
      <c r="C106" s="11" t="s">
        <v>549</v>
      </c>
      <c r="D106" s="16">
        <v>45.2</v>
      </c>
      <c r="E106" s="12">
        <v>41583</v>
      </c>
      <c r="F106" s="25">
        <v>46</v>
      </c>
      <c r="G106" s="18">
        <f t="shared" si="5"/>
        <v>-1.7699115044247815E-2</v>
      </c>
      <c r="H106" s="26"/>
      <c r="J106" s="58" t="s">
        <v>1</v>
      </c>
    </row>
    <row r="107" spans="2:10" x14ac:dyDescent="0.25">
      <c r="B107" s="10">
        <v>41586</v>
      </c>
      <c r="C107" s="11" t="s">
        <v>549</v>
      </c>
      <c r="D107" s="16">
        <v>50.6</v>
      </c>
      <c r="E107" s="12">
        <v>41589</v>
      </c>
      <c r="F107" s="25">
        <v>58</v>
      </c>
      <c r="G107" s="18">
        <f t="shared" si="5"/>
        <v>-0.14624505928853759</v>
      </c>
      <c r="H107" s="26"/>
      <c r="J107" s="58" t="s">
        <v>1</v>
      </c>
    </row>
    <row r="108" spans="2:10" x14ac:dyDescent="0.25">
      <c r="B108" s="10">
        <v>41590</v>
      </c>
      <c r="C108" s="11" t="s">
        <v>549</v>
      </c>
      <c r="D108" s="16">
        <v>55.5</v>
      </c>
      <c r="E108" s="12">
        <v>41591</v>
      </c>
      <c r="F108" s="25">
        <v>44</v>
      </c>
      <c r="G108" s="18">
        <f t="shared" si="5"/>
        <v>0.2072072072072072</v>
      </c>
      <c r="H108" s="26"/>
      <c r="J108" s="58" t="s">
        <v>1</v>
      </c>
    </row>
    <row r="109" spans="2:10" x14ac:dyDescent="0.25">
      <c r="B109" s="10">
        <v>41597</v>
      </c>
      <c r="C109" s="11" t="s">
        <v>591</v>
      </c>
      <c r="D109" s="16">
        <v>47.5</v>
      </c>
      <c r="E109" s="12">
        <v>41598</v>
      </c>
      <c r="F109" s="25">
        <v>42.4</v>
      </c>
      <c r="G109" s="18">
        <f t="shared" si="5"/>
        <v>0.10736842105263156</v>
      </c>
      <c r="H109" s="26"/>
      <c r="J109" s="58" t="s">
        <v>1</v>
      </c>
    </row>
    <row r="110" spans="2:10" x14ac:dyDescent="0.25">
      <c r="B110" s="10">
        <v>41599</v>
      </c>
      <c r="C110" s="11" t="s">
        <v>591</v>
      </c>
      <c r="D110" s="16">
        <v>31.1</v>
      </c>
      <c r="E110" s="12">
        <v>41599</v>
      </c>
      <c r="F110" s="25">
        <v>36.5</v>
      </c>
      <c r="G110" s="18">
        <f t="shared" si="5"/>
        <v>-0.17363344051446949</v>
      </c>
      <c r="H110" s="26"/>
    </row>
    <row r="111" spans="2:10" x14ac:dyDescent="0.25">
      <c r="B111" s="10">
        <v>41603</v>
      </c>
      <c r="C111" s="11" t="s">
        <v>604</v>
      </c>
      <c r="D111" s="16">
        <v>52</v>
      </c>
      <c r="E111" s="12">
        <v>41604</v>
      </c>
      <c r="F111" s="25">
        <v>51</v>
      </c>
      <c r="G111" s="18">
        <f t="shared" si="5"/>
        <v>1.9230769230769273E-2</v>
      </c>
      <c r="H111" s="26"/>
    </row>
    <row r="112" spans="2:10" x14ac:dyDescent="0.25">
      <c r="B112" s="10">
        <v>41605</v>
      </c>
      <c r="C112" s="11" t="s">
        <v>612</v>
      </c>
      <c r="D112" s="16">
        <v>38.5</v>
      </c>
      <c r="E112" s="12" t="s">
        <v>611</v>
      </c>
      <c r="F112" s="25">
        <v>30.5</v>
      </c>
      <c r="G112" s="18">
        <f t="shared" si="5"/>
        <v>0.20779220779220775</v>
      </c>
      <c r="H112" s="26"/>
    </row>
    <row r="113" spans="2:8" x14ac:dyDescent="0.25">
      <c r="B113" s="10">
        <v>41610</v>
      </c>
      <c r="C113" s="11" t="s">
        <v>604</v>
      </c>
      <c r="D113" s="16">
        <v>80.8</v>
      </c>
      <c r="E113" s="12">
        <v>41611</v>
      </c>
      <c r="F113" s="25">
        <v>54.4</v>
      </c>
      <c r="G113" s="18">
        <f t="shared" si="5"/>
        <v>0.32673267326732669</v>
      </c>
      <c r="H113" s="26"/>
    </row>
    <row r="114" spans="2:8" x14ac:dyDescent="0.25">
      <c r="B114" s="10">
        <v>41612</v>
      </c>
      <c r="C114" s="11" t="s">
        <v>621</v>
      </c>
      <c r="D114" s="16">
        <v>48.5</v>
      </c>
      <c r="E114" s="12">
        <v>41612</v>
      </c>
      <c r="F114" s="25">
        <v>55</v>
      </c>
      <c r="G114" s="18">
        <f t="shared" ref="G114" si="6">(F114/D114-1)*-1</f>
        <v>-0.134020618556701</v>
      </c>
      <c r="H114" s="26"/>
    </row>
    <row r="115" spans="2:8" x14ac:dyDescent="0.25">
      <c r="B115" s="10">
        <v>41612</v>
      </c>
      <c r="C115" s="11" t="s">
        <v>626</v>
      </c>
      <c r="D115" s="16">
        <v>40</v>
      </c>
      <c r="E115" s="12">
        <v>41612</v>
      </c>
      <c r="F115" s="25">
        <v>41</v>
      </c>
      <c r="G115" s="18">
        <f t="shared" si="5"/>
        <v>-2.4999999999999911E-2</v>
      </c>
      <c r="H115" s="26"/>
    </row>
    <row r="116" spans="2:8" x14ac:dyDescent="0.25">
      <c r="B116" s="10">
        <v>41613</v>
      </c>
      <c r="C116" s="11" t="s">
        <v>626</v>
      </c>
      <c r="D116" s="16">
        <v>41.5</v>
      </c>
      <c r="E116" s="12">
        <v>41614</v>
      </c>
      <c r="F116" s="25">
        <v>37.6</v>
      </c>
      <c r="G116" s="18">
        <f t="shared" si="5"/>
        <v>9.3975903614457845E-2</v>
      </c>
      <c r="H116" s="26"/>
    </row>
    <row r="117" spans="2:8" x14ac:dyDescent="0.25">
      <c r="B117" s="10">
        <v>41614</v>
      </c>
      <c r="C117" s="11" t="s">
        <v>626</v>
      </c>
      <c r="D117" s="16">
        <v>31</v>
      </c>
      <c r="E117" s="12">
        <v>41617</v>
      </c>
      <c r="F117" s="25">
        <v>26.3</v>
      </c>
      <c r="G117" s="18">
        <f t="shared" si="5"/>
        <v>0.15161290322580645</v>
      </c>
      <c r="H117" s="26"/>
    </row>
    <row r="118" spans="2:8" x14ac:dyDescent="0.25">
      <c r="B118" s="10">
        <v>41617</v>
      </c>
      <c r="C118" s="11" t="s">
        <v>604</v>
      </c>
      <c r="D118" s="16">
        <v>28.3</v>
      </c>
      <c r="E118" s="12">
        <v>41618</v>
      </c>
      <c r="F118" s="25">
        <v>22.8</v>
      </c>
      <c r="G118" s="18">
        <f t="shared" si="5"/>
        <v>0.19434628975265023</v>
      </c>
      <c r="H118" s="26"/>
    </row>
    <row r="119" spans="2:8" x14ac:dyDescent="0.25">
      <c r="B119" s="10">
        <v>41618</v>
      </c>
      <c r="C119" s="11" t="s">
        <v>637</v>
      </c>
      <c r="D119" s="16">
        <v>43</v>
      </c>
      <c r="E119" s="12">
        <v>41618</v>
      </c>
      <c r="F119" s="25">
        <v>27</v>
      </c>
      <c r="G119" s="18">
        <f t="shared" si="5"/>
        <v>0.37209302325581395</v>
      </c>
      <c r="H119" s="26"/>
    </row>
    <row r="120" spans="2:8" x14ac:dyDescent="0.25">
      <c r="B120" s="10">
        <v>41619</v>
      </c>
      <c r="C120" s="11" t="s">
        <v>644</v>
      </c>
      <c r="D120" s="16">
        <v>44.5</v>
      </c>
      <c r="E120" s="12">
        <v>41619</v>
      </c>
      <c r="F120" s="25">
        <v>47</v>
      </c>
      <c r="G120" s="18">
        <f t="shared" si="5"/>
        <v>-5.6179775280898792E-2</v>
      </c>
      <c r="H120" s="26"/>
    </row>
    <row r="121" spans="2:8" x14ac:dyDescent="0.25">
      <c r="B121" s="10">
        <v>41620</v>
      </c>
      <c r="C121" s="11" t="s">
        <v>649</v>
      </c>
      <c r="D121" s="16">
        <v>56</v>
      </c>
      <c r="E121" s="12">
        <v>41620</v>
      </c>
      <c r="F121" s="25">
        <v>50</v>
      </c>
      <c r="G121" s="18">
        <f t="shared" si="5"/>
        <v>0.1071428571428571</v>
      </c>
      <c r="H121" s="26"/>
    </row>
    <row r="122" spans="2:8" x14ac:dyDescent="0.25">
      <c r="B122" s="10">
        <v>41621</v>
      </c>
      <c r="C122" s="11" t="s">
        <v>626</v>
      </c>
      <c r="D122" s="16">
        <v>43.5</v>
      </c>
      <c r="E122" s="12">
        <v>41624</v>
      </c>
      <c r="F122" s="25">
        <v>30</v>
      </c>
      <c r="G122" s="18">
        <f t="shared" si="5"/>
        <v>0.31034482758620685</v>
      </c>
      <c r="H122" s="26"/>
    </row>
    <row r="123" spans="2:8" x14ac:dyDescent="0.25">
      <c r="B123" s="10">
        <v>41624</v>
      </c>
      <c r="C123" s="11" t="s">
        <v>621</v>
      </c>
      <c r="D123" s="16">
        <v>47</v>
      </c>
      <c r="E123" s="12">
        <v>41625</v>
      </c>
      <c r="F123" s="25">
        <v>57.3</v>
      </c>
      <c r="G123" s="18">
        <f t="shared" si="5"/>
        <v>-0.2191489361702128</v>
      </c>
      <c r="H123" s="26"/>
    </row>
    <row r="124" spans="2:8" x14ac:dyDescent="0.25">
      <c r="B124" s="10">
        <v>41627</v>
      </c>
      <c r="C124" s="11" t="s">
        <v>604</v>
      </c>
      <c r="D124" s="16">
        <v>32</v>
      </c>
      <c r="E124" s="12">
        <v>41627</v>
      </c>
      <c r="F124" s="25">
        <v>30</v>
      </c>
      <c r="G124" s="18">
        <f t="shared" ref="G124" si="7">(F124/D124-1)*-1</f>
        <v>6.25E-2</v>
      </c>
      <c r="H124" s="26"/>
    </row>
    <row r="125" spans="2:8" ht="15.75" customHeight="1" x14ac:dyDescent="0.25">
      <c r="B125" s="10"/>
      <c r="C125" s="13"/>
      <c r="D125" s="19" t="s">
        <v>1</v>
      </c>
      <c r="E125" s="12"/>
      <c r="F125" s="21" t="s">
        <v>1</v>
      </c>
      <c r="G125" s="18"/>
      <c r="H125" s="14"/>
    </row>
    <row r="126" spans="2:8" ht="15.75" thickBot="1" x14ac:dyDescent="0.3">
      <c r="B126" s="27"/>
      <c r="C126" s="28" t="s">
        <v>55</v>
      </c>
      <c r="D126" s="29"/>
      <c r="E126" s="30" t="s">
        <v>12</v>
      </c>
      <c r="F126" s="31" t="s">
        <v>10</v>
      </c>
      <c r="G126" s="32">
        <f>SUM(G11:G125)/112</f>
        <v>7.656680833454485E-2</v>
      </c>
      <c r="H126" s="33"/>
    </row>
    <row r="127" spans="2:8" ht="15.75" thickBot="1" x14ac:dyDescent="0.3">
      <c r="B127" s="27"/>
      <c r="C127" s="28" t="s">
        <v>56</v>
      </c>
      <c r="D127" s="29"/>
      <c r="E127" s="30" t="s">
        <v>12</v>
      </c>
      <c r="F127" s="31" t="s">
        <v>10</v>
      </c>
      <c r="G127" s="32">
        <f>SUM(G12:G125)</f>
        <v>8.5754825334690228</v>
      </c>
      <c r="H127" s="33"/>
    </row>
    <row r="128" spans="2:8" ht="63" customHeight="1" thickBot="1" x14ac:dyDescent="0.3">
      <c r="B128" s="10"/>
      <c r="C128" s="13" t="s">
        <v>1</v>
      </c>
      <c r="D128" s="13"/>
      <c r="E128" s="12"/>
      <c r="F128" s="13"/>
      <c r="G128" s="34" t="s">
        <v>1</v>
      </c>
      <c r="H128" s="14"/>
    </row>
    <row r="129" spans="2:8" ht="23.25" customHeight="1" x14ac:dyDescent="0.25">
      <c r="B129" s="5" t="s">
        <v>1</v>
      </c>
      <c r="C129" s="77" t="s">
        <v>13</v>
      </c>
      <c r="D129" s="35" t="s">
        <v>1</v>
      </c>
      <c r="E129" s="7" t="s">
        <v>1</v>
      </c>
      <c r="F129" s="35" t="s">
        <v>1</v>
      </c>
      <c r="G129" s="35" t="s">
        <v>1</v>
      </c>
      <c r="H129" s="36" t="s">
        <v>1</v>
      </c>
    </row>
    <row r="130" spans="2:8" x14ac:dyDescent="0.25">
      <c r="B130" s="37" t="s">
        <v>6</v>
      </c>
      <c r="C130" s="38" t="s">
        <v>1</v>
      </c>
      <c r="D130" s="38" t="s">
        <v>2</v>
      </c>
      <c r="E130" s="39"/>
      <c r="F130" s="38" t="s">
        <v>8</v>
      </c>
      <c r="G130" s="38" t="s">
        <v>5</v>
      </c>
      <c r="H130" s="40" t="s">
        <v>5</v>
      </c>
    </row>
    <row r="131" spans="2:8" x14ac:dyDescent="0.25">
      <c r="B131" s="10"/>
      <c r="C131" s="15" t="s">
        <v>14</v>
      </c>
      <c r="D131" s="41"/>
      <c r="E131" s="12"/>
      <c r="F131" s="15" t="s">
        <v>15</v>
      </c>
      <c r="G131" s="15" t="s">
        <v>16</v>
      </c>
      <c r="H131" s="42" t="s">
        <v>9</v>
      </c>
    </row>
    <row r="132" spans="2:8" x14ac:dyDescent="0.25">
      <c r="B132" s="10"/>
      <c r="C132" s="15"/>
      <c r="D132" s="41"/>
      <c r="E132" s="12"/>
      <c r="F132" s="15"/>
      <c r="G132" s="15"/>
      <c r="H132" s="42"/>
    </row>
    <row r="133" spans="2:8" x14ac:dyDescent="0.25">
      <c r="B133" s="10" t="s">
        <v>1</v>
      </c>
      <c r="C133" s="11" t="s">
        <v>1</v>
      </c>
      <c r="D133" s="16" t="s">
        <v>1</v>
      </c>
      <c r="E133" s="12" t="s">
        <v>1</v>
      </c>
      <c r="F133" s="25" t="s">
        <v>1</v>
      </c>
      <c r="G133" s="18" t="s">
        <v>1</v>
      </c>
      <c r="H133" s="26"/>
    </row>
    <row r="134" spans="2:8" x14ac:dyDescent="0.25">
      <c r="B134" s="10">
        <v>41638</v>
      </c>
      <c r="C134" s="11" t="s">
        <v>663</v>
      </c>
      <c r="D134" s="16">
        <v>48</v>
      </c>
      <c r="E134" s="12" t="s">
        <v>1</v>
      </c>
      <c r="F134" s="25">
        <v>45</v>
      </c>
      <c r="G134" s="18">
        <f t="shared" ref="G134" si="8">(F134/D134-1)*-1</f>
        <v>6.25E-2</v>
      </c>
      <c r="H134" s="26"/>
    </row>
    <row r="135" spans="2:8" x14ac:dyDescent="0.25">
      <c r="B135" s="10" t="s">
        <v>1</v>
      </c>
      <c r="C135" s="11" t="s">
        <v>1</v>
      </c>
      <c r="D135" s="16" t="s">
        <v>200</v>
      </c>
      <c r="E135" s="12" t="s">
        <v>1</v>
      </c>
      <c r="F135" s="25" t="s">
        <v>1</v>
      </c>
      <c r="G135" s="18" t="s">
        <v>1</v>
      </c>
      <c r="H135" s="26"/>
    </row>
    <row r="136" spans="2:8" ht="15.75" thickBot="1" x14ac:dyDescent="0.3">
      <c r="B136" s="27" t="s">
        <v>1</v>
      </c>
      <c r="C136" s="29"/>
      <c r="D136" s="44" t="s">
        <v>1</v>
      </c>
      <c r="E136" s="45" t="s">
        <v>1</v>
      </c>
      <c r="F136" s="20" t="s">
        <v>1</v>
      </c>
      <c r="G136" s="46" t="s">
        <v>1</v>
      </c>
      <c r="H136" s="33" t="s">
        <v>1</v>
      </c>
    </row>
    <row r="137" spans="2:8" x14ac:dyDescent="0.25">
      <c r="B137" s="67"/>
      <c r="E137" s="67"/>
      <c r="H137" s="68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2014-01-02T06:23:48Z</dcterms:modified>
</cp:coreProperties>
</file>