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JH\Documents\HAACK-DAILY\"/>
    </mc:Choice>
  </mc:AlternateContent>
  <xr:revisionPtr revIDLastSave="0" documentId="13_ncr:1_{72C7475A-8BD7-4F1E-84AE-175B77303581}" xr6:coauthVersionLast="47" xr6:coauthVersionMax="47" xr10:uidLastSave="{00000000-0000-0000-0000-000000000000}"/>
  <bookViews>
    <workbookView xWindow="7695" yWindow="1860" windowWidth="21225" windowHeight="1479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8" i="2" l="1"/>
  <c r="I118" i="2"/>
  <c r="J117" i="2" l="1"/>
  <c r="I117" i="2"/>
  <c r="J104" i="2"/>
  <c r="I104" i="2"/>
  <c r="J103" i="2" l="1"/>
  <c r="I103" i="2"/>
  <c r="J102" i="2"/>
  <c r="I102" i="2"/>
  <c r="J116" i="2" l="1"/>
  <c r="I116" i="2"/>
  <c r="J38" i="2" l="1"/>
  <c r="I38" i="2"/>
  <c r="J29" i="2" l="1"/>
  <c r="I29" i="2"/>
  <c r="J115" i="2"/>
  <c r="I115" i="2"/>
  <c r="J114" i="2" l="1"/>
  <c r="I114" i="2"/>
  <c r="J101" i="2" l="1"/>
  <c r="I101" i="2"/>
  <c r="J100" i="2" l="1"/>
  <c r="I100" i="2"/>
  <c r="J99" i="2"/>
  <c r="I99" i="2"/>
  <c r="J98" i="2"/>
  <c r="I98" i="2"/>
  <c r="J28" i="2" l="1"/>
  <c r="I28" i="2"/>
  <c r="J113" i="2" l="1"/>
  <c r="I113" i="2" l="1"/>
  <c r="J97" i="2" l="1"/>
  <c r="I97" i="2"/>
  <c r="J96" i="2"/>
  <c r="I96" i="2"/>
  <c r="J95" i="2"/>
  <c r="I95" i="2"/>
  <c r="J94" i="2"/>
  <c r="I94" i="2"/>
  <c r="J93" i="2" l="1"/>
  <c r="I93" i="2"/>
  <c r="J92" i="2"/>
  <c r="I92" i="2"/>
  <c r="J91" i="2"/>
  <c r="I91" i="2"/>
  <c r="J90" i="2"/>
  <c r="I90" i="2"/>
  <c r="J27" i="2" l="1"/>
  <c r="I27" i="2"/>
  <c r="J89" i="2"/>
  <c r="I89" i="2"/>
  <c r="J88" i="2"/>
  <c r="I88" i="2"/>
  <c r="J87" i="2"/>
  <c r="I87" i="2"/>
  <c r="J26" i="2"/>
  <c r="I26" i="2"/>
  <c r="J86" i="2"/>
  <c r="I86" i="2"/>
  <c r="J85" i="2"/>
  <c r="I85" i="2"/>
  <c r="J25" i="2"/>
  <c r="I25" i="2"/>
  <c r="J84" i="2" l="1"/>
  <c r="I84" i="2"/>
  <c r="J83" i="2" l="1"/>
  <c r="I83" i="2"/>
  <c r="J82" i="2"/>
  <c r="I82" i="2"/>
  <c r="J24" i="2" l="1"/>
  <c r="I24" i="2"/>
  <c r="J81" i="2"/>
  <c r="I81" i="2"/>
  <c r="J80" i="2"/>
  <c r="I80" i="2"/>
  <c r="J79" i="2"/>
  <c r="I79" i="2"/>
  <c r="J78" i="2" l="1"/>
  <c r="I78" i="2"/>
  <c r="J77" i="2"/>
  <c r="I77" i="2"/>
  <c r="J76" i="2"/>
  <c r="I76" i="2"/>
  <c r="J23" i="2"/>
  <c r="I23" i="2"/>
  <c r="J22" i="2"/>
  <c r="I22" i="2"/>
  <c r="J75" i="2" l="1"/>
  <c r="I75" i="2"/>
  <c r="J74" i="2"/>
  <c r="I74" i="2"/>
  <c r="J73" i="2"/>
  <c r="I73" i="2"/>
  <c r="J21" i="2" l="1"/>
  <c r="I21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20" i="2"/>
  <c r="I20" i="2"/>
  <c r="J65" i="2"/>
  <c r="I65" i="2"/>
  <c r="J19" i="2"/>
  <c r="I19" i="2"/>
  <c r="J64" i="2"/>
  <c r="I64" i="2"/>
  <c r="J63" i="2"/>
  <c r="I63" i="2"/>
  <c r="J62" i="2"/>
  <c r="I62" i="2"/>
  <c r="J61" i="2"/>
  <c r="I61" i="2"/>
  <c r="J60" i="2"/>
  <c r="I60" i="2"/>
  <c r="J59" i="2"/>
  <c r="I59" i="2"/>
  <c r="J18" i="2"/>
  <c r="I18" i="2"/>
  <c r="J58" i="2"/>
  <c r="I58" i="2"/>
  <c r="J17" i="2"/>
  <c r="I17" i="2"/>
  <c r="J57" i="2"/>
  <c r="I57" i="2"/>
  <c r="J16" i="2"/>
  <c r="I16" i="2"/>
  <c r="J56" i="2"/>
  <c r="I56" i="2"/>
  <c r="J55" i="2"/>
  <c r="I55" i="2"/>
  <c r="J54" i="2"/>
  <c r="I54" i="2"/>
  <c r="J53" i="2"/>
  <c r="I53" i="2"/>
  <c r="J52" i="2"/>
  <c r="I52" i="2"/>
  <c r="J51" i="2"/>
  <c r="I51" i="2"/>
  <c r="J15" i="2"/>
  <c r="I15" i="2"/>
  <c r="J50" i="2"/>
  <c r="I50" i="2"/>
  <c r="J49" i="2"/>
  <c r="I49" i="2"/>
  <c r="J14" i="2"/>
  <c r="I14" i="2"/>
  <c r="J120" i="2" l="1"/>
  <c r="J40" i="2" l="1"/>
  <c r="J106" i="2" l="1"/>
  <c r="J31" i="2" l="1"/>
  <c r="J139" i="2" l="1"/>
  <c r="J145" i="2" s="1"/>
  <c r="J131" i="2"/>
  <c r="J144" i="2" s="1"/>
  <c r="J147" i="2" l="1"/>
</calcChain>
</file>

<file path=xl/sharedStrings.xml><?xml version="1.0" encoding="utf-8"?>
<sst xmlns="http://schemas.openxmlformats.org/spreadsheetml/2006/main" count="430" uniqueCount="198">
  <si>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</si>
  <si>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</si>
  <si>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</si>
  <si>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</si>
  <si>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</si>
  <si>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</si>
  <si>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</si>
  <si>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</si>
  <si>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</si>
  <si>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</si>
  <si>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</si>
  <si>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</si>
  <si>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</si>
  <si>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</si>
  <si>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</si>
  <si>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</si>
  <si>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</si>
  <si>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</si>
  <si>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 xml:space="preserve">Kurs </t>
  </si>
  <si>
    <t>Hebelprodukt/Optionsschein</t>
  </si>
  <si>
    <t>* 1 Risiko-Einheit (RE) = 1 % vom Depot als je Trade riskierte Summe (z.B. 1 % von 15.000 € = 150 €)</t>
  </si>
  <si>
    <t>Gew./Verl.</t>
  </si>
  <si>
    <t>unrealsierte</t>
  </si>
  <si>
    <t xml:space="preserve">Gesamt-Rendite </t>
  </si>
  <si>
    <t>ohne Gebühren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</si>
  <si>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</si>
  <si>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</si>
  <si>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</si>
  <si>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</si>
  <si>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</si>
  <si>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</si>
  <si>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 xml:space="preserve">Keine </t>
  </si>
  <si>
    <t>,</t>
  </si>
  <si>
    <t>T-Notes Turbo-Short (HSBC) o.e. - 113,55</t>
  </si>
  <si>
    <t>HG52EK</t>
  </si>
  <si>
    <t>Rheinmetall Disc.-Call-OS (Vontt.) 03/26 - 1.400/1.600</t>
  </si>
  <si>
    <t>VK28ZM</t>
  </si>
  <si>
    <t>HT3VQP</t>
  </si>
  <si>
    <t>DAX Call-OS (HSBC) 01/26 - 24.300</t>
  </si>
  <si>
    <t>VK38M2</t>
  </si>
  <si>
    <t>29.+ 30.12.</t>
  </si>
  <si>
    <t>S&amp;P 500 Discount-Call-OS (Vont.) 03/26 - 6.800/7.000</t>
  </si>
  <si>
    <t>DAX Longterm-Trading:  Engagements 2026</t>
  </si>
  <si>
    <t>Ergebnis 2026:</t>
  </si>
  <si>
    <t>Kummulierter Gewinn 2026 in %, wenn je Trade 1 % des Depots (1 RE) riskiert wurden</t>
  </si>
  <si>
    <t>Allgemeines Trading: Engagements 2026</t>
  </si>
  <si>
    <t>HAACK-DAILY-Gesamtperformance 2026</t>
  </si>
  <si>
    <t>DAX-Positionstrading: Engagements 2026</t>
  </si>
  <si>
    <t>MH00ZC</t>
  </si>
  <si>
    <t>Bitcoin Mini-Fut.-Short (Morgan St.) o.e. - 108.121/100.720</t>
  </si>
  <si>
    <t>MM9055</t>
  </si>
  <si>
    <t>DAX Discount-Put-OS (Morgan St.) 02/26 - 25.100/24.100</t>
  </si>
  <si>
    <t>HT5K83</t>
  </si>
  <si>
    <t>DAX Put-OS (HSBC) 01/26 - 25.000</t>
  </si>
  <si>
    <t>Nasdaq 100 Discount-Put-OS (UniCredit) 03/26-25750/24750</t>
  </si>
  <si>
    <t>UG9CZB</t>
  </si>
  <si>
    <t>VK34NF</t>
  </si>
  <si>
    <t>EUR/USD Turbo-Long (Vont.) o.e. - 1,1550</t>
  </si>
  <si>
    <t>Apple Turbo-Short (Vont.) o.e. - 281,77</t>
  </si>
  <si>
    <t>VJ0F56</t>
  </si>
  <si>
    <t>VK909A</t>
  </si>
  <si>
    <t>NVIDIA Discount-Put-OS (Vont.) 03/26 - 200/190</t>
  </si>
  <si>
    <t>Nasdaq 100  Turbo-Short (Morgan St.) o.e. - 26.082</t>
  </si>
  <si>
    <t>MM6WK4</t>
  </si>
  <si>
    <t>HM15FJ</t>
  </si>
  <si>
    <t>Dt. Telekom Turbo-Long (HSBC) o.e. - 27,29</t>
  </si>
  <si>
    <t>EUR/USD Turbo-Put (Vont.) 03/26. - 1,1810</t>
  </si>
  <si>
    <t>VH40KB</t>
  </si>
  <si>
    <t>UG98FB</t>
  </si>
  <si>
    <r>
      <t xml:space="preserve">DAX Turbo-Long (UniCredit) o.e. - 24.900 </t>
    </r>
    <r>
      <rPr>
        <b/>
        <sz val="10"/>
        <rFont val="Arial"/>
        <family val="2"/>
      </rPr>
      <t>(1/2 Pos.)</t>
    </r>
  </si>
  <si>
    <t>Nasdaq 100 Discount-Put-OS (Vont.) 03/26 - 27.000/26.000</t>
  </si>
  <si>
    <t>VK4C7S</t>
  </si>
  <si>
    <t>DAX Turbo-Long (Vont.) o.e. - 24.932</t>
  </si>
  <si>
    <t>VJ13EK</t>
  </si>
  <si>
    <t>VH4KNK</t>
  </si>
  <si>
    <t>BASF Turbo-Long (Morgan St.) o.e. - 43,45</t>
  </si>
  <si>
    <t>MM9BNW</t>
  </si>
  <si>
    <t>VJ2N51</t>
  </si>
  <si>
    <t>WTI Crude Oil Turbo-Call (Vont.) 02/26 - 56,50</t>
  </si>
  <si>
    <t>DAX Turbo-Long (UniCredit) o.e. - 24.639</t>
  </si>
  <si>
    <t>UG98EU</t>
  </si>
  <si>
    <t>MM9041</t>
  </si>
  <si>
    <t>Silber Discount-Call-OS (Morgan St.) 03/26 - 75/80</t>
  </si>
  <si>
    <t>AMD Discount-Put-OS (Morgan St.) 06/26 - 240/215</t>
  </si>
  <si>
    <t>MM7VCJ</t>
  </si>
  <si>
    <t>DAX Turbo-Long (UniCredit) o.e. - 24.797</t>
  </si>
  <si>
    <t>UN1UYZ</t>
  </si>
  <si>
    <t>VJ08YY</t>
  </si>
  <si>
    <t>USD/JPY Turbo-Call (Vont.) 03/26. - 153,50</t>
  </si>
  <si>
    <t>VJ1ZAB</t>
  </si>
  <si>
    <t>DAX Turbo-Long (Vont.) o.e. - 24.191</t>
  </si>
  <si>
    <t>MM9QQ7</t>
  </si>
  <si>
    <t>T-Notes Turbo-Short (Morgan St.) o.e. - 112,59</t>
  </si>
  <si>
    <t>VK94MC</t>
  </si>
  <si>
    <t>Nasdaq 100 Discount-Put-OS (Vont.) 03/26 - 26.000/24.000</t>
  </si>
  <si>
    <t>UN1UUJ</t>
  </si>
  <si>
    <t>DAX Turbo-Long (UniCredit) o.e. - 24.318</t>
  </si>
  <si>
    <t>Gold Discount-Put-OS (Vont.) 06/26 - 5.000/4.750</t>
  </si>
  <si>
    <t>VH605X</t>
  </si>
  <si>
    <t>Nasdaq 100 Discount-Put-OS (Vont.) 04/26 - 25.500/24.500</t>
  </si>
  <si>
    <t>VH5FG2</t>
  </si>
  <si>
    <t>VH53VY</t>
  </si>
  <si>
    <t>DAX Discount-Put-OS (Vont.) 04/26 - 25.200/23.200</t>
  </si>
  <si>
    <t>MN18H6</t>
  </si>
  <si>
    <t>WTI Crude Oil Turbo-Long (Morgan St.)  o.e. - 56,78</t>
  </si>
  <si>
    <t>VIX Mini-Fut.-Long (Vont.) o.e. - 9,73/11,00</t>
  </si>
  <si>
    <t>HM05YN</t>
  </si>
  <si>
    <t>Dt. Telekom Turbo-Long (HSBC) o.e. - 25,56</t>
  </si>
  <si>
    <t>VJ0L5D</t>
  </si>
  <si>
    <t>VIX Mini-Fut.-Long (Vont.) o.e. - 11,04/12,50</t>
  </si>
  <si>
    <t>EUR/USD Turbo-Long (Morgan St.)  o.e. - 1,1750</t>
  </si>
  <si>
    <t>MN1UC4</t>
  </si>
  <si>
    <t>HM1RWD</t>
  </si>
  <si>
    <t>DAX Turbo-Long (HSBC) o.e. - 24.453</t>
  </si>
  <si>
    <t>VH82N7</t>
  </si>
  <si>
    <t>UN1USG</t>
  </si>
  <si>
    <t>DAX Turbo-Long (UniCredit) o.e. - 24.261</t>
  </si>
  <si>
    <r>
      <t>Bitcoin Mini-Fut.-Short (Vont.) o.e.-115.606/98.300</t>
    </r>
    <r>
      <rPr>
        <b/>
        <sz val="10"/>
        <rFont val="Arial"/>
        <family val="2"/>
      </rPr>
      <t xml:space="preserve"> (1/2 Pos.)</t>
    </r>
  </si>
  <si>
    <t>Gold Discount-Put-OS (Vont.) 03/26 - 5.750/5.250</t>
  </si>
  <si>
    <t>VJ328K</t>
  </si>
  <si>
    <t>DAX Turbo-Long (Vont.) o.e. - 24.126</t>
  </si>
  <si>
    <t>VJ1Y8B</t>
  </si>
  <si>
    <t>S&amp;P 500 Discount-Call-OS (Vont.) 03/26 - 6.900/7.100</t>
  </si>
  <si>
    <t>VK38M7</t>
  </si>
  <si>
    <t>USD/JPY Turbo-Long (Morgan St.) o.e. - 151,80</t>
  </si>
  <si>
    <t>MM6A5X</t>
  </si>
  <si>
    <t>MM53AF</t>
  </si>
  <si>
    <t>Nasdaq 100 Turbo-Short (Morgan St.) o.e. - 26.180</t>
  </si>
  <si>
    <t>HM0GNN</t>
  </si>
  <si>
    <t>DAX Turbo-Short (HSBC) o.e. - 24.949</t>
  </si>
  <si>
    <t>VIX Mini-Fut.-Long (Vont.) o.e. - 14,55/16,40</t>
  </si>
  <si>
    <t>VH1077</t>
  </si>
  <si>
    <t>MN18H5</t>
  </si>
  <si>
    <t>WTI Crude Oil Turbo-Long (Morgan St.)  o.e. - 56,58</t>
  </si>
  <si>
    <t>VH9G2K</t>
  </si>
  <si>
    <t>Nasdaq 100 Reverse Bonus Zt.(Vont.) o.e. - 27.000</t>
  </si>
  <si>
    <t>AUD/USD Turbo-Long (Morgan St.)  o.e. - 0,6758</t>
  </si>
  <si>
    <t>MN1RPK</t>
  </si>
  <si>
    <t>SMI Mini-Fut.-Long (Vont.) o.e. - 12.615/ 12.780</t>
  </si>
  <si>
    <t>VH93CG</t>
  </si>
  <si>
    <t>VJ34L2</t>
  </si>
  <si>
    <t>DAX Turbo-Long (Vont.) o.e. - 24.331</t>
  </si>
  <si>
    <t>NVIDIA Turbo-Short (Morgan St.)  o.e. - 194,70</t>
  </si>
  <si>
    <t xml:space="preserve">MM87U9 </t>
  </si>
  <si>
    <t>VJ4FD3</t>
  </si>
  <si>
    <t>DAX Turbo-Long (Vont.) o.e. - 24.478</t>
  </si>
  <si>
    <t>VJ4BJZ</t>
  </si>
  <si>
    <t>Nasdaq 100 Turbo-Put (Vont.) 03/26 - 25900</t>
  </si>
  <si>
    <t>MK7EK7</t>
  </si>
  <si>
    <t>UG98DY</t>
  </si>
  <si>
    <t>DAX Turbo-Long (UniCredit) o.e. - 24.163</t>
  </si>
  <si>
    <t>HT9EGJ</t>
  </si>
  <si>
    <t>DAX Turbo-Long (HSBC) o.e. - 24.178</t>
  </si>
  <si>
    <t>Silber Inline-OS (UniCredit) 07/26 - 56/122</t>
  </si>
  <si>
    <t>UN3M17</t>
  </si>
  <si>
    <t>VJ1ZSL</t>
  </si>
  <si>
    <t>Russell 2000 Turbo-Long (Vont.) o.e. - 2.520</t>
  </si>
  <si>
    <t>USD/JPY Turbo-Short (Morgan St.) o.e. - 160,33</t>
  </si>
  <si>
    <t xml:space="preserve">MG6J1J </t>
  </si>
  <si>
    <t>SDAX Mini-Fut.-Long (M.S.) o.e. - 16.878/17.538</t>
  </si>
  <si>
    <t>MN1R4L</t>
  </si>
  <si>
    <t>Rheinmetall Discount-Call-OS (Vont.) 03/26 - 1.500/1.750</t>
  </si>
  <si>
    <t>DAX Discount-Call-OS (Vont.) 03/26 - 25.000/26.000</t>
  </si>
  <si>
    <t>VK0GXJ</t>
  </si>
  <si>
    <t>Coca-Cola Turbo-Long (Morgan St.)  o.e. - 69,94</t>
  </si>
  <si>
    <t>MN0YF7</t>
  </si>
  <si>
    <t>Gold Discount-Call-OS (Morgan St.) 06/26 - 4.900/5.400</t>
  </si>
  <si>
    <t>MM5VQJ</t>
  </si>
  <si>
    <t>HM23D1</t>
  </si>
  <si>
    <t>Nasdaq 100 Turbo-Put (HSBC.) 03/26 - 26.125</t>
  </si>
  <si>
    <t>Nasdaq 100 Discount-Put-OS (Vont.) 04/26 - 25.000/24.000</t>
  </si>
  <si>
    <t>VH5FLU</t>
  </si>
  <si>
    <t>Amazon Turbo-Put (Vont.) 03/26 - 25900</t>
  </si>
  <si>
    <t>VJ5BXF</t>
  </si>
  <si>
    <t>DAX Discount-Call-OS (Morgan St.) 03/26 - 24.900/25.900</t>
  </si>
  <si>
    <t>MK5WH8</t>
  </si>
  <si>
    <t>VIX Mini-Fut.-Long (Vont.) o.e. - 14,56/16,45</t>
  </si>
  <si>
    <t>MM5VQ6</t>
  </si>
  <si>
    <t>16.+17.02.</t>
  </si>
  <si>
    <t>VH0N2H</t>
  </si>
  <si>
    <t>DAX Discount-Put-OS (Vont.) 02/26 - 24.800/24.300</t>
  </si>
  <si>
    <t>Gold Discount-Call-OS (M. St.) 06/26 - 4.600/5.100</t>
  </si>
  <si>
    <t>VJ1ZAL</t>
  </si>
  <si>
    <t>DAX Turbo-Long (Vont.) o.e. - 24.311</t>
  </si>
  <si>
    <t>VJ5PWP</t>
  </si>
  <si>
    <r>
      <t xml:space="preserve">DAX Turbo-Long (Vont.) o.e. - 24.580 </t>
    </r>
    <r>
      <rPr>
        <b/>
        <sz val="10"/>
        <rFont val="Arial"/>
        <family val="2"/>
      </rPr>
      <t>(1/2 Pos.)</t>
    </r>
  </si>
  <si>
    <t>HM26L4</t>
  </si>
  <si>
    <t>BASF Turbo-Long (HSBC) o.e. - 46,49</t>
  </si>
  <si>
    <t>Russell 2000 Turbo-Long (Morgan St.) o.e. - 2.489</t>
  </si>
  <si>
    <t>MM8KMK</t>
  </si>
  <si>
    <t>DAX Discount-Call-OS (Morgan St.) 03/26 - 25.100/26.100</t>
  </si>
  <si>
    <t>MK5WHA</t>
  </si>
  <si>
    <t>VJ117R</t>
  </si>
  <si>
    <r>
      <t>MDAX Turbo-Long (Vont.) o.e. - 30.589</t>
    </r>
    <r>
      <rPr>
        <b/>
        <sz val="10"/>
        <rFont val="Arial"/>
        <family val="2"/>
      </rPr>
      <t xml:space="preserve"> (1/2 Pos.)</t>
    </r>
  </si>
  <si>
    <t>MN1VHE</t>
  </si>
  <si>
    <t>DAX Discount-Call-OS (Morgan St.) 04/26 - 24.900/25.900</t>
  </si>
  <si>
    <t>MN2AGK</t>
  </si>
  <si>
    <t>Adidas Turbo-Long (Morgan St.) o.e. - 145,94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</si>
</sst>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4"/>
      <color rgb="FF7030A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6" fontId="4" fillId="0" borderId="8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0" fontId="0" fillId="2" borderId="9" xfId="0" applyFill="1" applyBorder="1"/>
    <xf numFmtId="0" fontId="0" fillId="2" borderId="10" xfId="0" applyFill="1" applyBorder="1"/>
    <xf numFmtId="0" fontId="8" fillId="2" borderId="10" xfId="0" applyFont="1" applyFill="1" applyBorder="1" applyAlignment="1">
      <alignment horizontal="right"/>
    </xf>
    <xf numFmtId="9" fontId="9" fillId="2" borderId="10" xfId="0" applyNumberFormat="1" applyFont="1" applyFill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9" fontId="2" fillId="0" borderId="2" xfId="0" applyNumberFormat="1" applyFont="1" applyBorder="1"/>
    <xf numFmtId="0" fontId="11" fillId="0" borderId="2" xfId="0" applyFont="1" applyBorder="1"/>
    <xf numFmtId="0" fontId="11" fillId="0" borderId="10" xfId="0" applyFont="1" applyBorder="1"/>
    <xf numFmtId="0" fontId="12" fillId="0" borderId="2" xfId="0" applyFont="1" applyBorder="1"/>
    <xf numFmtId="165" fontId="4" fillId="0" borderId="8" xfId="1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/>
    <xf numFmtId="164" fontId="3" fillId="0" borderId="0" xfId="0" applyNumberFormat="1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4" fontId="2" fillId="0" borderId="11" xfId="0" applyNumberFormat="1" applyFont="1" applyBorder="1"/>
    <xf numFmtId="165" fontId="4" fillId="0" borderId="11" xfId="0" applyNumberFormat="1" applyFont="1" applyBorder="1"/>
    <xf numFmtId="166" fontId="4" fillId="0" borderId="0" xfId="0" applyNumberFormat="1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2" borderId="10" xfId="0" applyFont="1" applyFill="1" applyBorder="1"/>
    <xf numFmtId="2" fontId="18" fillId="2" borderId="10" xfId="0" applyNumberFormat="1" applyFont="1" applyFill="1" applyBorder="1" applyAlignment="1">
      <alignment horizontal="right"/>
    </xf>
    <xf numFmtId="4" fontId="19" fillId="0" borderId="8" xfId="0" applyNumberFormat="1" applyFont="1" applyBorder="1"/>
    <xf numFmtId="10" fontId="20" fillId="2" borderId="11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52"/>
  <sheetViews>
    <sheetView tabSelected="1" topLeftCell="A93" zoomScaleNormal="100" workbookViewId="0">
      <selection activeCell="H118" sqref="H118"/>
    </sheetView>
  </sheetViews>
  <sheetFormatPr baseColWidth="10" defaultColWidth="11.42578125" defaultRowHeight="15" x14ac:dyDescent="0.25"/>
  <cols>
    <col min="1" max="1" width="11.85546875" customWidth="1"/>
    <col min="2" max="2" width="12.5703125" customWidth="1"/>
    <col min="3" max="3" width="51.140625" customWidth="1"/>
    <col min="4" max="4" width="11.7109375" style="85" customWidth="1"/>
    <col min="9" max="9" width="12.85546875" customWidth="1"/>
    <col min="10" max="10" width="14" customWidth="1"/>
    <col min="11" max="11" width="3.140625" customWidth="1"/>
  </cols>
  <sheetData>
    <row r="1" spans="1:11" ht="21" customHeight="1" thickBot="1" x14ac:dyDescent="0.3"/>
    <row r="2" spans="1:11" ht="42.75" customHeight="1" thickBot="1" x14ac:dyDescent="0.45">
      <c r="B2" s="1"/>
      <c r="C2" s="82" t="s">
        <v>46</v>
      </c>
      <c r="D2" s="86"/>
      <c r="E2" s="2"/>
      <c r="F2" s="2"/>
      <c r="G2" s="3"/>
      <c r="H2" s="2"/>
      <c r="I2" s="2"/>
      <c r="J2" s="4"/>
    </row>
    <row r="3" spans="1:11" x14ac:dyDescent="0.25">
      <c r="B3" s="5"/>
      <c r="C3" s="43" t="s">
        <v>0</v>
      </c>
      <c r="D3" s="66"/>
      <c r="E3" s="52" t="s">
        <v>0</v>
      </c>
      <c r="F3" s="6"/>
      <c r="G3" s="7"/>
      <c r="H3" s="8"/>
      <c r="I3" s="8"/>
      <c r="J3" s="9"/>
    </row>
    <row r="4" spans="1:11" x14ac:dyDescent="0.25">
      <c r="B4" s="10"/>
      <c r="C4" s="13" t="s">
        <v>20</v>
      </c>
      <c r="D4" s="35"/>
      <c r="E4" s="98"/>
      <c r="F4" s="98"/>
      <c r="G4" s="12"/>
      <c r="H4" s="13"/>
      <c r="I4" s="13"/>
      <c r="J4" s="14"/>
    </row>
    <row r="5" spans="1:11" ht="15.75" thickBot="1" x14ac:dyDescent="0.3">
      <c r="B5" s="24"/>
      <c r="C5" s="26"/>
      <c r="D5" s="89"/>
      <c r="E5" s="102"/>
      <c r="F5" s="102"/>
      <c r="G5" s="39"/>
      <c r="H5" s="26"/>
      <c r="I5" s="54" t="s">
        <v>0</v>
      </c>
      <c r="J5" s="103" t="s">
        <v>0</v>
      </c>
    </row>
    <row r="6" spans="1:11" ht="32.25" customHeight="1" thickBot="1" x14ac:dyDescent="0.3">
      <c r="B6" s="12"/>
      <c r="C6" s="13"/>
      <c r="D6" s="35"/>
      <c r="E6" s="98"/>
      <c r="F6" s="98"/>
      <c r="G6" s="12"/>
      <c r="H6" s="13"/>
      <c r="I6" s="48"/>
      <c r="J6" s="99"/>
    </row>
    <row r="7" spans="1:11" ht="41.25" customHeight="1" thickBot="1" x14ac:dyDescent="0.4">
      <c r="B7" s="1"/>
      <c r="C7" s="80" t="s">
        <v>47</v>
      </c>
      <c r="D7" s="87"/>
      <c r="E7" s="2"/>
      <c r="F7" s="2"/>
      <c r="G7" s="3"/>
      <c r="H7" s="2"/>
      <c r="I7" s="2"/>
      <c r="J7" s="4"/>
    </row>
    <row r="8" spans="1:11" x14ac:dyDescent="0.25">
      <c r="B8" s="10"/>
      <c r="C8" s="100"/>
      <c r="D8" s="101"/>
      <c r="E8" s="98"/>
      <c r="F8" s="98"/>
      <c r="G8" s="12"/>
      <c r="H8" s="13"/>
      <c r="I8" s="13"/>
      <c r="J8" s="14"/>
    </row>
    <row r="9" spans="1:11" x14ac:dyDescent="0.25">
      <c r="B9" s="10"/>
      <c r="C9" s="47" t="s">
        <v>14</v>
      </c>
      <c r="D9" s="88"/>
      <c r="E9" s="13"/>
      <c r="F9" s="13"/>
      <c r="G9" s="22"/>
      <c r="H9" s="11"/>
      <c r="I9" s="23"/>
      <c r="J9" s="14"/>
    </row>
    <row r="10" spans="1:11" x14ac:dyDescent="0.25">
      <c r="B10" s="45" t="s">
        <v>1</v>
      </c>
      <c r="C10" s="15" t="s">
        <v>2</v>
      </c>
      <c r="D10" s="15" t="s">
        <v>30</v>
      </c>
      <c r="E10" s="15" t="s">
        <v>1</v>
      </c>
      <c r="F10" s="15" t="s">
        <v>15</v>
      </c>
      <c r="G10" s="46" t="s">
        <v>3</v>
      </c>
      <c r="H10" s="15" t="s">
        <v>3</v>
      </c>
      <c r="I10" s="15" t="s">
        <v>4</v>
      </c>
      <c r="J10" s="36" t="s">
        <v>4</v>
      </c>
    </row>
    <row r="11" spans="1:11" x14ac:dyDescent="0.25">
      <c r="B11" s="45" t="s">
        <v>5</v>
      </c>
      <c r="C11" s="35"/>
      <c r="D11" s="35"/>
      <c r="E11" s="15" t="s">
        <v>6</v>
      </c>
      <c r="F11" s="15" t="s">
        <v>16</v>
      </c>
      <c r="G11" s="46" t="s">
        <v>5</v>
      </c>
      <c r="H11" s="15" t="s">
        <v>7</v>
      </c>
      <c r="I11" s="15" t="s">
        <v>9</v>
      </c>
      <c r="J11" s="36" t="s">
        <v>17</v>
      </c>
    </row>
    <row r="12" spans="1:11" x14ac:dyDescent="0.25">
      <c r="B12" s="45"/>
      <c r="C12" s="15" t="s">
        <v>19</v>
      </c>
      <c r="D12" s="15"/>
      <c r="E12" s="15"/>
      <c r="F12" s="15"/>
      <c r="G12" s="46"/>
      <c r="H12" s="15"/>
      <c r="I12" s="15"/>
      <c r="J12" s="36"/>
    </row>
    <row r="13" spans="1:11" x14ac:dyDescent="0.25">
      <c r="B13" s="45"/>
      <c r="C13" s="15"/>
      <c r="D13" s="15"/>
      <c r="E13" s="15"/>
      <c r="F13" s="15"/>
      <c r="G13" s="46"/>
      <c r="H13" s="15"/>
      <c r="I13" s="15"/>
      <c r="J13" s="36"/>
    </row>
    <row r="14" spans="1:11" ht="14.25" customHeight="1" x14ac:dyDescent="0.25">
      <c r="A14" s="12"/>
      <c r="B14" s="10">
        <v>46020</v>
      </c>
      <c r="C14" s="13" t="s">
        <v>38</v>
      </c>
      <c r="D14" s="96" t="s">
        <v>37</v>
      </c>
      <c r="E14" s="16">
        <v>2.73</v>
      </c>
      <c r="F14" s="16">
        <v>0</v>
      </c>
      <c r="G14" s="12">
        <v>46024</v>
      </c>
      <c r="H14" s="17">
        <v>3.94</v>
      </c>
      <c r="I14" s="18">
        <f t="shared" ref="I14:I29" si="0">(H14/E14-1)</f>
        <v>0.4432234432234432</v>
      </c>
      <c r="J14" s="50">
        <f t="shared" ref="J14:J15" si="1">(H14-E14)/(E14-F14)</f>
        <v>0.4432234432234432</v>
      </c>
    </row>
    <row r="15" spans="1:11" ht="14.25" customHeight="1" x14ac:dyDescent="0.25">
      <c r="A15" s="12"/>
      <c r="B15" s="10">
        <v>46027</v>
      </c>
      <c r="C15" s="13" t="s">
        <v>53</v>
      </c>
      <c r="D15" s="96" t="s">
        <v>52</v>
      </c>
      <c r="E15" s="16">
        <v>3.96</v>
      </c>
      <c r="F15" s="16">
        <v>0</v>
      </c>
      <c r="G15" s="12">
        <v>46028</v>
      </c>
      <c r="H15" s="17">
        <v>2.86</v>
      </c>
      <c r="I15" s="18">
        <f t="shared" si="0"/>
        <v>-0.27777777777777779</v>
      </c>
      <c r="J15" s="50">
        <f t="shared" si="1"/>
        <v>-0.27777777777777779</v>
      </c>
    </row>
    <row r="16" spans="1:11" ht="14.25" customHeight="1" x14ac:dyDescent="0.25">
      <c r="A16" s="12"/>
      <c r="B16" s="10">
        <v>46035</v>
      </c>
      <c r="C16" s="13" t="s">
        <v>69</v>
      </c>
      <c r="D16" s="96" t="s">
        <v>68</v>
      </c>
      <c r="E16" s="16">
        <v>4.72</v>
      </c>
      <c r="F16" s="16">
        <v>1.86</v>
      </c>
      <c r="G16" s="12">
        <v>46035</v>
      </c>
      <c r="H16" s="17">
        <v>5.86</v>
      </c>
      <c r="I16" s="18">
        <f t="shared" si="0"/>
        <v>0.24152542372881358</v>
      </c>
      <c r="J16" s="50">
        <f>(H16-E16)/(E16-F16)/2</f>
        <v>0.19930069930069944</v>
      </c>
      <c r="K16" t="s">
        <v>0</v>
      </c>
    </row>
    <row r="17" spans="1:11" ht="14.25" customHeight="1" x14ac:dyDescent="0.25">
      <c r="A17" s="12"/>
      <c r="B17" s="10">
        <v>46036</v>
      </c>
      <c r="C17" s="13" t="s">
        <v>72</v>
      </c>
      <c r="D17" s="96" t="s">
        <v>73</v>
      </c>
      <c r="E17" s="16">
        <v>5.12</v>
      </c>
      <c r="F17" s="16">
        <v>3.37</v>
      </c>
      <c r="G17" s="12">
        <v>46036</v>
      </c>
      <c r="H17" s="17">
        <v>4.1100000000000003</v>
      </c>
      <c r="I17" s="18">
        <f t="shared" si="0"/>
        <v>-0.197265625</v>
      </c>
      <c r="J17" s="50">
        <f t="shared" ref="J17:J22" si="2">(H17-E17)/(E17-F17)</f>
        <v>-0.57714285714285707</v>
      </c>
      <c r="K17" t="s">
        <v>0</v>
      </c>
    </row>
    <row r="18" spans="1:11" ht="14.25" customHeight="1" x14ac:dyDescent="0.25">
      <c r="A18" s="12"/>
      <c r="B18" s="10">
        <v>46038</v>
      </c>
      <c r="C18" s="13" t="s">
        <v>85</v>
      </c>
      <c r="D18" s="96" t="s">
        <v>86</v>
      </c>
      <c r="E18" s="16">
        <v>5.15</v>
      </c>
      <c r="F18" s="16">
        <v>3.31</v>
      </c>
      <c r="G18" s="12">
        <v>46038</v>
      </c>
      <c r="H18" s="17">
        <v>4.6900000000000004</v>
      </c>
      <c r="I18" s="18">
        <f t="shared" si="0"/>
        <v>-8.9320388349514501E-2</v>
      </c>
      <c r="J18" s="50">
        <f t="shared" si="2"/>
        <v>-0.24999999999999994</v>
      </c>
      <c r="K18" t="s">
        <v>0</v>
      </c>
    </row>
    <row r="19" spans="1:11" ht="14.25" customHeight="1" x14ac:dyDescent="0.25">
      <c r="A19" s="12"/>
      <c r="B19" s="10">
        <v>46042</v>
      </c>
      <c r="C19" s="13" t="s">
        <v>90</v>
      </c>
      <c r="D19" s="96" t="s">
        <v>89</v>
      </c>
      <c r="E19" s="16">
        <v>6.36</v>
      </c>
      <c r="F19" s="16">
        <v>4.3899999999999997</v>
      </c>
      <c r="G19" s="12">
        <v>46042</v>
      </c>
      <c r="H19" s="17">
        <v>4.3899999999999997</v>
      </c>
      <c r="I19" s="18">
        <f t="shared" si="0"/>
        <v>-0.30974842767295607</v>
      </c>
      <c r="J19" s="50">
        <f t="shared" si="2"/>
        <v>-1</v>
      </c>
      <c r="K19" t="s">
        <v>0</v>
      </c>
    </row>
    <row r="20" spans="1:11" ht="14.25" customHeight="1" x14ac:dyDescent="0.25">
      <c r="A20" s="12"/>
      <c r="B20" s="10">
        <v>46043</v>
      </c>
      <c r="C20" s="13" t="s">
        <v>96</v>
      </c>
      <c r="D20" s="96" t="s">
        <v>95</v>
      </c>
      <c r="E20" s="16">
        <v>3.21</v>
      </c>
      <c r="F20" s="16">
        <v>1.33</v>
      </c>
      <c r="G20" s="12">
        <v>46043</v>
      </c>
      <c r="H20" s="17">
        <v>1.3</v>
      </c>
      <c r="I20" s="18">
        <f t="shared" si="0"/>
        <v>-0.59501557632398749</v>
      </c>
      <c r="J20" s="50">
        <f t="shared" si="2"/>
        <v>-1.0159574468085106</v>
      </c>
      <c r="K20" t="s">
        <v>0</v>
      </c>
    </row>
    <row r="21" spans="1:11" ht="14.25" customHeight="1" x14ac:dyDescent="0.25">
      <c r="A21" s="12"/>
      <c r="B21" s="10">
        <v>46049</v>
      </c>
      <c r="C21" s="13" t="s">
        <v>113</v>
      </c>
      <c r="D21" s="96" t="s">
        <v>112</v>
      </c>
      <c r="E21" s="16">
        <v>5.58</v>
      </c>
      <c r="F21" s="16">
        <v>3.75</v>
      </c>
      <c r="G21" s="12">
        <v>46049</v>
      </c>
      <c r="H21" s="17">
        <v>5.01</v>
      </c>
      <c r="I21" s="18">
        <f t="shared" si="0"/>
        <v>-0.10215053763440862</v>
      </c>
      <c r="J21" s="50">
        <f t="shared" si="2"/>
        <v>-0.3114754098360657</v>
      </c>
      <c r="K21" t="s">
        <v>0</v>
      </c>
    </row>
    <row r="22" spans="1:11" ht="14.25" customHeight="1" x14ac:dyDescent="0.25">
      <c r="A22" s="12"/>
      <c r="B22" s="10">
        <v>46051</v>
      </c>
      <c r="C22" s="13" t="s">
        <v>116</v>
      </c>
      <c r="D22" s="96" t="s">
        <v>115</v>
      </c>
      <c r="E22" s="16">
        <v>4.46</v>
      </c>
      <c r="F22" s="16">
        <v>2.66</v>
      </c>
      <c r="G22" s="12">
        <v>46051</v>
      </c>
      <c r="H22" s="17">
        <v>2.66</v>
      </c>
      <c r="I22" s="18">
        <f t="shared" si="0"/>
        <v>-0.40358744394618828</v>
      </c>
      <c r="J22" s="50">
        <f t="shared" si="2"/>
        <v>-1</v>
      </c>
      <c r="K22" t="s">
        <v>0</v>
      </c>
    </row>
    <row r="23" spans="1:11" ht="14.25" customHeight="1" x14ac:dyDescent="0.25">
      <c r="A23" s="12"/>
      <c r="B23" s="10">
        <v>46051</v>
      </c>
      <c r="C23" s="13" t="s">
        <v>120</v>
      </c>
      <c r="D23" s="96" t="s">
        <v>121</v>
      </c>
      <c r="E23" s="16">
        <v>4.5</v>
      </c>
      <c r="F23" s="16">
        <v>2.91</v>
      </c>
      <c r="G23" s="12">
        <v>46051</v>
      </c>
      <c r="H23" s="17">
        <v>2.91</v>
      </c>
      <c r="I23" s="18">
        <f t="shared" si="0"/>
        <v>-0.35333333333333328</v>
      </c>
      <c r="J23" s="50">
        <f>(H23-E23)/(E23-F23)</f>
        <v>-1</v>
      </c>
      <c r="K23" t="s">
        <v>0</v>
      </c>
    </row>
    <row r="24" spans="1:11" ht="14.25" customHeight="1" x14ac:dyDescent="0.25">
      <c r="A24" s="12"/>
      <c r="B24" s="10">
        <v>46055</v>
      </c>
      <c r="C24" s="13" t="s">
        <v>129</v>
      </c>
      <c r="D24" s="96" t="s">
        <v>128</v>
      </c>
      <c r="E24" s="16">
        <v>6.51</v>
      </c>
      <c r="F24" s="16">
        <v>4.66</v>
      </c>
      <c r="G24" s="12">
        <v>46055</v>
      </c>
      <c r="H24" s="17">
        <v>4.66</v>
      </c>
      <c r="I24" s="18">
        <f t="shared" si="0"/>
        <v>-0.28417818740399381</v>
      </c>
      <c r="J24" s="50">
        <f t="shared" ref="J24" si="3">(H24-E24)/(E24-F24)</f>
        <v>-1</v>
      </c>
      <c r="K24" t="s">
        <v>0</v>
      </c>
    </row>
    <row r="25" spans="1:11" ht="14.25" customHeight="1" x14ac:dyDescent="0.25">
      <c r="A25" s="12"/>
      <c r="B25" s="10">
        <v>46056</v>
      </c>
      <c r="C25" s="13" t="s">
        <v>145</v>
      </c>
      <c r="D25" s="96" t="s">
        <v>144</v>
      </c>
      <c r="E25" s="16">
        <v>3.05</v>
      </c>
      <c r="F25" s="16">
        <v>1.23</v>
      </c>
      <c r="G25" s="12">
        <v>46057</v>
      </c>
      <c r="H25" s="17">
        <v>2.23</v>
      </c>
      <c r="I25" s="18">
        <f t="shared" si="0"/>
        <v>-0.26885245901639343</v>
      </c>
      <c r="J25" s="50">
        <f>(H25-E25)/(E25-F25)</f>
        <v>-0.4505494505494505</v>
      </c>
      <c r="K25" t="s">
        <v>0</v>
      </c>
    </row>
    <row r="26" spans="1:11" ht="14.25" customHeight="1" x14ac:dyDescent="0.25">
      <c r="A26" s="12"/>
      <c r="B26" s="10">
        <v>46058</v>
      </c>
      <c r="C26" s="13" t="s">
        <v>150</v>
      </c>
      <c r="D26" s="96" t="s">
        <v>149</v>
      </c>
      <c r="E26" s="16">
        <v>4.96</v>
      </c>
      <c r="F26" s="16">
        <v>2.96</v>
      </c>
      <c r="G26" s="12">
        <v>46058</v>
      </c>
      <c r="H26" s="17">
        <v>2.96</v>
      </c>
      <c r="I26" s="18">
        <f t="shared" si="0"/>
        <v>-0.40322580645161288</v>
      </c>
      <c r="J26" s="50">
        <f t="shared" ref="J26:J28" si="4">(H26-E26)/(E26-F26)</f>
        <v>-1</v>
      </c>
      <c r="K26" t="s">
        <v>0</v>
      </c>
    </row>
    <row r="27" spans="1:11" ht="14.25" customHeight="1" x14ac:dyDescent="0.25">
      <c r="A27" s="12"/>
      <c r="B27" s="10">
        <v>46063</v>
      </c>
      <c r="C27" s="13" t="s">
        <v>162</v>
      </c>
      <c r="D27" s="96" t="s">
        <v>163</v>
      </c>
      <c r="E27" s="16">
        <v>4.1100000000000003</v>
      </c>
      <c r="F27" s="16">
        <v>2.02</v>
      </c>
      <c r="G27" s="12">
        <v>46064</v>
      </c>
      <c r="H27" s="17">
        <v>3.87</v>
      </c>
      <c r="I27" s="18">
        <f t="shared" si="0"/>
        <v>-5.8394160583941646E-2</v>
      </c>
      <c r="J27" s="50">
        <f t="shared" si="4"/>
        <v>-0.11483253588516755</v>
      </c>
      <c r="K27" t="s">
        <v>0</v>
      </c>
    </row>
    <row r="28" spans="1:11" ht="14.25" customHeight="1" x14ac:dyDescent="0.25">
      <c r="A28" s="12"/>
      <c r="B28" s="10">
        <v>46070</v>
      </c>
      <c r="C28" s="13" t="s">
        <v>180</v>
      </c>
      <c r="D28" s="96" t="s">
        <v>179</v>
      </c>
      <c r="E28" s="16">
        <v>1.38</v>
      </c>
      <c r="F28" s="16">
        <v>1.01</v>
      </c>
      <c r="G28" s="12">
        <v>46070</v>
      </c>
      <c r="H28" s="17">
        <v>1.21</v>
      </c>
      <c r="I28" s="18">
        <f t="shared" si="0"/>
        <v>-0.12318840579710144</v>
      </c>
      <c r="J28" s="50">
        <f t="shared" si="4"/>
        <v>-0.45945945945945943</v>
      </c>
      <c r="K28" t="s">
        <v>0</v>
      </c>
    </row>
    <row r="29" spans="1:11" ht="14.25" customHeight="1" x14ac:dyDescent="0.25">
      <c r="A29" s="12"/>
      <c r="B29" s="10">
        <v>46071</v>
      </c>
      <c r="C29" s="13" t="s">
        <v>185</v>
      </c>
      <c r="D29" s="96" t="s">
        <v>184</v>
      </c>
      <c r="E29" s="64">
        <v>4.9800000000000004</v>
      </c>
      <c r="F29" s="16">
        <v>3.67</v>
      </c>
      <c r="G29" s="12">
        <v>46072</v>
      </c>
      <c r="H29" s="17">
        <v>6.37</v>
      </c>
      <c r="I29" s="18">
        <f t="shared" si="0"/>
        <v>0.27911646586345373</v>
      </c>
      <c r="J29" s="50">
        <f>(H29-E29)/(E29-F29)/2</f>
        <v>0.53053435114503789</v>
      </c>
      <c r="K29" t="s">
        <v>0</v>
      </c>
    </row>
    <row r="30" spans="1:11" ht="18.600000000000001" customHeight="1" x14ac:dyDescent="0.25">
      <c r="B30" s="10" t="s">
        <v>0</v>
      </c>
      <c r="C30" s="13" t="s">
        <v>0</v>
      </c>
      <c r="D30" s="35"/>
      <c r="E30" s="16" t="s">
        <v>0</v>
      </c>
      <c r="F30" s="16" t="s">
        <v>0</v>
      </c>
      <c r="G30" s="12"/>
      <c r="H30" s="17" t="s">
        <v>0</v>
      </c>
      <c r="I30" s="18" t="s">
        <v>0</v>
      </c>
      <c r="J30" s="50" t="s">
        <v>0</v>
      </c>
    </row>
    <row r="31" spans="1:11" x14ac:dyDescent="0.25">
      <c r="B31" s="10"/>
      <c r="C31" s="21" t="s">
        <v>44</v>
      </c>
      <c r="D31" s="15"/>
      <c r="E31" s="13"/>
      <c r="F31" s="13"/>
      <c r="G31" s="22"/>
      <c r="H31" s="48" t="s">
        <v>10</v>
      </c>
      <c r="I31" s="49" t="s">
        <v>8</v>
      </c>
      <c r="J31" s="53">
        <f>SUM(J12:J30)</f>
        <v>-7.2841364437901088</v>
      </c>
    </row>
    <row r="32" spans="1:11" ht="15.75" thickBot="1" x14ac:dyDescent="0.3">
      <c r="B32" s="24"/>
      <c r="C32" s="25" t="s">
        <v>0</v>
      </c>
      <c r="D32" s="90"/>
      <c r="E32" s="26"/>
      <c r="F32" s="26" t="s">
        <v>0</v>
      </c>
      <c r="G32" s="27"/>
      <c r="H32" s="54" t="s">
        <v>0</v>
      </c>
      <c r="I32" s="55" t="s">
        <v>0</v>
      </c>
      <c r="J32" s="104" t="s">
        <v>0</v>
      </c>
    </row>
    <row r="33" spans="1:11" ht="24.75" customHeight="1" thickBot="1" x14ac:dyDescent="0.3">
      <c r="B33" s="24"/>
      <c r="C33" s="26" t="s">
        <v>0</v>
      </c>
      <c r="D33" s="89"/>
      <c r="E33" s="26"/>
      <c r="F33" s="26"/>
      <c r="G33" s="39"/>
      <c r="H33" s="26"/>
      <c r="I33" s="40" t="s">
        <v>0</v>
      </c>
      <c r="J33" s="28"/>
    </row>
    <row r="34" spans="1:11" ht="18.75" thickBot="1" x14ac:dyDescent="0.3">
      <c r="B34" s="5" t="s">
        <v>0</v>
      </c>
      <c r="C34" s="95" t="s">
        <v>11</v>
      </c>
      <c r="D34" s="51"/>
      <c r="E34" s="29" t="s">
        <v>0</v>
      </c>
      <c r="F34" s="29"/>
      <c r="G34" s="7" t="s">
        <v>0</v>
      </c>
      <c r="H34" s="29" t="s">
        <v>0</v>
      </c>
      <c r="I34" s="29" t="s">
        <v>0</v>
      </c>
      <c r="J34" s="30" t="s">
        <v>0</v>
      </c>
    </row>
    <row r="35" spans="1:11" x14ac:dyDescent="0.25">
      <c r="B35" s="65" t="s">
        <v>5</v>
      </c>
      <c r="C35" s="66" t="s">
        <v>0</v>
      </c>
      <c r="D35" s="66" t="s">
        <v>30</v>
      </c>
      <c r="E35" s="66" t="s">
        <v>1</v>
      </c>
      <c r="F35" s="66" t="s">
        <v>15</v>
      </c>
      <c r="G35" s="67" t="s">
        <v>5</v>
      </c>
      <c r="H35" s="66" t="s">
        <v>7</v>
      </c>
      <c r="I35" s="66" t="s">
        <v>4</v>
      </c>
      <c r="J35" s="68" t="s">
        <v>4</v>
      </c>
    </row>
    <row r="36" spans="1:11" x14ac:dyDescent="0.25">
      <c r="B36" s="10"/>
      <c r="C36" s="15" t="s">
        <v>19</v>
      </c>
      <c r="D36" s="15"/>
      <c r="E36" s="15" t="s">
        <v>18</v>
      </c>
      <c r="F36" s="15" t="s">
        <v>16</v>
      </c>
      <c r="G36" s="46" t="s">
        <v>0</v>
      </c>
      <c r="H36" s="15" t="s">
        <v>12</v>
      </c>
      <c r="I36" s="15" t="s">
        <v>13</v>
      </c>
      <c r="J36" s="36" t="s">
        <v>17</v>
      </c>
    </row>
    <row r="37" spans="1:11" x14ac:dyDescent="0.25">
      <c r="B37" s="10"/>
      <c r="C37" s="15"/>
      <c r="D37" s="15"/>
      <c r="E37" s="15"/>
      <c r="F37" s="15"/>
      <c r="G37" s="46"/>
      <c r="H37" s="15"/>
      <c r="I37" s="15"/>
      <c r="J37" s="36"/>
    </row>
    <row r="38" spans="1:11" ht="14.25" customHeight="1" x14ac:dyDescent="0.25">
      <c r="A38" s="12"/>
      <c r="B38" s="10">
        <v>46072</v>
      </c>
      <c r="C38" s="13" t="s">
        <v>190</v>
      </c>
      <c r="D38" s="96" t="s">
        <v>191</v>
      </c>
      <c r="E38" s="16">
        <v>3.88</v>
      </c>
      <c r="F38" s="16">
        <v>2.52</v>
      </c>
      <c r="G38" s="12" t="s">
        <v>0</v>
      </c>
      <c r="H38" s="17">
        <v>4.51</v>
      </c>
      <c r="I38" s="18">
        <f t="shared" ref="I38" si="5">(H38/E38-1)</f>
        <v>0.16237113402061842</v>
      </c>
      <c r="J38" s="50">
        <f t="shared" ref="J38" si="6">(H38-E38)/(E38-F38)</f>
        <v>0.46323529411764702</v>
      </c>
      <c r="K38" t="s">
        <v>0</v>
      </c>
    </row>
    <row r="39" spans="1:11" x14ac:dyDescent="0.25">
      <c r="B39" s="10"/>
      <c r="C39" s="13"/>
      <c r="D39" s="35"/>
      <c r="E39" s="16"/>
      <c r="F39" s="16"/>
      <c r="G39" s="12"/>
      <c r="H39" s="17" t="s">
        <v>0</v>
      </c>
      <c r="I39" s="18"/>
      <c r="J39" s="50"/>
    </row>
    <row r="40" spans="1:11" ht="15.75" customHeight="1" thickBot="1" x14ac:dyDescent="0.3">
      <c r="B40" s="69" t="s">
        <v>0</v>
      </c>
      <c r="C40" s="70"/>
      <c r="D40" s="90"/>
      <c r="E40" s="62"/>
      <c r="F40" s="62" t="s">
        <v>0</v>
      </c>
      <c r="G40" s="71"/>
      <c r="H40" s="62" t="s">
        <v>22</v>
      </c>
      <c r="I40" s="63" t="s">
        <v>21</v>
      </c>
      <c r="J40" s="72">
        <f>SUM(J37:J39)</f>
        <v>0.46323529411764702</v>
      </c>
    </row>
    <row r="41" spans="1:11" ht="50.25" customHeight="1" thickBot="1" x14ac:dyDescent="0.3">
      <c r="B41" s="39" t="s">
        <v>0</v>
      </c>
      <c r="C41" s="26"/>
      <c r="D41" s="89"/>
      <c r="E41" s="38" t="s">
        <v>0</v>
      </c>
      <c r="F41" s="38"/>
      <c r="G41" s="39" t="s">
        <v>0</v>
      </c>
      <c r="H41" s="19" t="s">
        <v>0</v>
      </c>
      <c r="I41" s="40" t="s">
        <v>0</v>
      </c>
      <c r="J41" s="84" t="s">
        <v>0</v>
      </c>
    </row>
    <row r="42" spans="1:11" ht="24" thickBot="1" x14ac:dyDescent="0.4">
      <c r="B42" s="24"/>
      <c r="C42" s="81" t="s">
        <v>45</v>
      </c>
      <c r="D42" s="91"/>
      <c r="E42" s="26"/>
      <c r="F42" s="26"/>
      <c r="G42" s="39"/>
      <c r="H42" s="26"/>
      <c r="I42" s="26"/>
      <c r="J42" s="28"/>
    </row>
    <row r="43" spans="1:11" x14ac:dyDescent="0.25">
      <c r="B43" s="10"/>
      <c r="C43" s="13"/>
      <c r="D43" s="35"/>
      <c r="E43" s="17"/>
      <c r="F43" s="17"/>
      <c r="G43" s="12"/>
      <c r="H43" s="20"/>
      <c r="I43" s="41"/>
      <c r="J43" s="42"/>
    </row>
    <row r="44" spans="1:11" x14ac:dyDescent="0.25">
      <c r="B44" s="10"/>
      <c r="C44" s="13"/>
      <c r="D44" s="35"/>
      <c r="E44" s="17"/>
      <c r="F44" s="17"/>
      <c r="G44" s="12"/>
      <c r="H44" s="20"/>
      <c r="I44" s="41"/>
      <c r="J44" s="42"/>
    </row>
    <row r="45" spans="1:11" x14ac:dyDescent="0.25">
      <c r="B45" s="45" t="s">
        <v>1</v>
      </c>
      <c r="C45" s="15" t="s">
        <v>2</v>
      </c>
      <c r="D45" s="15" t="s">
        <v>30</v>
      </c>
      <c r="E45" s="15" t="s">
        <v>1</v>
      </c>
      <c r="F45" s="15" t="s">
        <v>15</v>
      </c>
      <c r="G45" s="46" t="s">
        <v>3</v>
      </c>
      <c r="H45" s="15" t="s">
        <v>3</v>
      </c>
      <c r="I45" s="15" t="s">
        <v>4</v>
      </c>
      <c r="J45" s="36" t="s">
        <v>4</v>
      </c>
    </row>
    <row r="46" spans="1:11" x14ac:dyDescent="0.25">
      <c r="B46" s="45" t="s">
        <v>5</v>
      </c>
      <c r="C46" s="35"/>
      <c r="D46" s="35"/>
      <c r="E46" s="15" t="s">
        <v>6</v>
      </c>
      <c r="F46" s="15" t="s">
        <v>16</v>
      </c>
      <c r="G46" s="46" t="s">
        <v>5</v>
      </c>
      <c r="H46" s="15" t="s">
        <v>7</v>
      </c>
      <c r="I46" s="15" t="s">
        <v>9</v>
      </c>
      <c r="J46" s="36" t="s">
        <v>17</v>
      </c>
    </row>
    <row r="47" spans="1:11" x14ac:dyDescent="0.25">
      <c r="B47" s="45"/>
      <c r="C47" s="15" t="s">
        <v>19</v>
      </c>
      <c r="D47" s="15"/>
      <c r="E47" s="15"/>
      <c r="F47" s="15"/>
      <c r="G47" s="46"/>
      <c r="H47" s="15"/>
      <c r="I47" s="15"/>
      <c r="J47" s="36"/>
    </row>
    <row r="48" spans="1:11" x14ac:dyDescent="0.25">
      <c r="B48" s="45"/>
      <c r="C48" s="15"/>
      <c r="D48" s="15"/>
      <c r="E48" s="15"/>
      <c r="F48" s="15"/>
      <c r="G48" s="46"/>
      <c r="H48" s="15"/>
      <c r="I48" s="15"/>
      <c r="J48" s="36"/>
    </row>
    <row r="49" spans="1:11" ht="14.25" customHeight="1" x14ac:dyDescent="0.25">
      <c r="A49" s="12"/>
      <c r="B49" s="10">
        <v>46007</v>
      </c>
      <c r="C49" s="13" t="s">
        <v>35</v>
      </c>
      <c r="D49" s="96" t="s">
        <v>36</v>
      </c>
      <c r="E49" s="16">
        <v>9.8000000000000007</v>
      </c>
      <c r="F49" s="16">
        <v>5.08</v>
      </c>
      <c r="G49" s="12">
        <v>46024</v>
      </c>
      <c r="H49" s="17">
        <v>12.18</v>
      </c>
      <c r="I49" s="18">
        <f t="shared" ref="I49:I104" si="7">(H49/E49-1)</f>
        <v>0.24285714285714266</v>
      </c>
      <c r="J49" s="50">
        <f t="shared" ref="J49:J50" si="8">(H49-E49)/(E49-F49)</f>
        <v>0.50423728813559299</v>
      </c>
      <c r="K49" t="s">
        <v>0</v>
      </c>
    </row>
    <row r="50" spans="1:11" ht="14.25" customHeight="1" x14ac:dyDescent="0.25">
      <c r="A50" s="12"/>
      <c r="B50" s="10" t="s">
        <v>40</v>
      </c>
      <c r="C50" s="13" t="s">
        <v>41</v>
      </c>
      <c r="D50" s="96" t="s">
        <v>39</v>
      </c>
      <c r="E50" s="16">
        <v>1.1299999999999999</v>
      </c>
      <c r="F50" s="16">
        <v>0.74</v>
      </c>
      <c r="G50" s="12">
        <v>46024</v>
      </c>
      <c r="H50" s="17">
        <v>1.1100000000000001</v>
      </c>
      <c r="I50" s="18">
        <f t="shared" si="7"/>
        <v>-1.7699115044247593E-2</v>
      </c>
      <c r="J50" s="50">
        <f t="shared" si="8"/>
        <v>-5.1282051282050774E-2</v>
      </c>
    </row>
    <row r="51" spans="1:11" ht="14.25" customHeight="1" x14ac:dyDescent="0.25">
      <c r="A51" s="12"/>
      <c r="B51" s="10">
        <v>46027</v>
      </c>
      <c r="C51" s="13" t="s">
        <v>57</v>
      </c>
      <c r="D51" s="96" t="s">
        <v>56</v>
      </c>
      <c r="E51" s="16">
        <v>1.2</v>
      </c>
      <c r="F51" s="16">
        <v>0</v>
      </c>
      <c r="G51" s="12">
        <v>46029</v>
      </c>
      <c r="H51" s="17">
        <v>1.25</v>
      </c>
      <c r="I51" s="18">
        <f t="shared" si="7"/>
        <v>4.1666666666666741E-2</v>
      </c>
      <c r="J51" s="50">
        <f>(H51-E51)/(E51-F51)</f>
        <v>4.1666666666666706E-2</v>
      </c>
      <c r="K51" t="s">
        <v>0</v>
      </c>
    </row>
    <row r="52" spans="1:11" ht="14.25" customHeight="1" x14ac:dyDescent="0.25">
      <c r="A52" s="12"/>
      <c r="B52" s="10">
        <v>46027</v>
      </c>
      <c r="C52" s="13" t="s">
        <v>51</v>
      </c>
      <c r="D52" s="96" t="s">
        <v>50</v>
      </c>
      <c r="E52" s="16">
        <v>3.71</v>
      </c>
      <c r="F52" s="16">
        <v>2.38</v>
      </c>
      <c r="G52" s="12">
        <v>46029</v>
      </c>
      <c r="H52" s="17">
        <v>2.72</v>
      </c>
      <c r="I52" s="18">
        <f t="shared" si="7"/>
        <v>-0.26684636118598382</v>
      </c>
      <c r="J52" s="50">
        <f t="shared" ref="J52" si="9">(H52-E52)/(E52-F52)</f>
        <v>-0.74436090225563889</v>
      </c>
      <c r="K52" t="s">
        <v>0</v>
      </c>
    </row>
    <row r="53" spans="1:11" ht="14.25" customHeight="1" x14ac:dyDescent="0.25">
      <c r="A53" s="12"/>
      <c r="B53" s="10">
        <v>46003</v>
      </c>
      <c r="C53" s="13" t="s">
        <v>33</v>
      </c>
      <c r="D53" s="96" t="s">
        <v>34</v>
      </c>
      <c r="E53" s="16">
        <v>1.08</v>
      </c>
      <c r="F53" s="16">
        <v>0</v>
      </c>
      <c r="G53" s="12">
        <v>46029</v>
      </c>
      <c r="H53" s="17">
        <v>0.6</v>
      </c>
      <c r="I53" s="18">
        <f t="shared" si="7"/>
        <v>-0.44444444444444453</v>
      </c>
      <c r="J53" s="50">
        <f>(H53-E53)/(E53-F53)</f>
        <v>-0.44444444444444448</v>
      </c>
      <c r="K53" t="s">
        <v>0</v>
      </c>
    </row>
    <row r="54" spans="1:11" ht="14.25" customHeight="1" x14ac:dyDescent="0.25">
      <c r="A54" s="12"/>
      <c r="B54" s="10">
        <v>46027</v>
      </c>
      <c r="C54" s="13" t="s">
        <v>54</v>
      </c>
      <c r="D54" s="96" t="s">
        <v>55</v>
      </c>
      <c r="E54" s="16">
        <v>3.22</v>
      </c>
      <c r="F54" s="16">
        <v>2.36</v>
      </c>
      <c r="G54" s="12">
        <v>46029</v>
      </c>
      <c r="H54" s="17">
        <v>2.71</v>
      </c>
      <c r="I54" s="18">
        <f t="shared" si="7"/>
        <v>-0.15838509316770188</v>
      </c>
      <c r="J54" s="50">
        <f t="shared" ref="J54" si="10">(H54-E54)/(E54-F54)</f>
        <v>-0.59302325581395354</v>
      </c>
      <c r="K54" t="s">
        <v>0</v>
      </c>
    </row>
    <row r="55" spans="1:11" ht="14.25" customHeight="1" x14ac:dyDescent="0.25">
      <c r="A55" s="12"/>
      <c r="B55" s="10">
        <v>46028</v>
      </c>
      <c r="C55" s="13" t="s">
        <v>58</v>
      </c>
      <c r="D55" s="96" t="s">
        <v>59</v>
      </c>
      <c r="E55" s="16">
        <v>1.29</v>
      </c>
      <c r="F55" s="16">
        <v>0</v>
      </c>
      <c r="G55" s="12">
        <v>46031</v>
      </c>
      <c r="H55" s="17">
        <v>2.17</v>
      </c>
      <c r="I55" s="18">
        <f t="shared" si="7"/>
        <v>0.68217054263565879</v>
      </c>
      <c r="J55" s="50">
        <f>(H55-E55)/(E55-F55)</f>
        <v>0.68217054263565879</v>
      </c>
      <c r="K55" t="s">
        <v>0</v>
      </c>
    </row>
    <row r="56" spans="1:11" ht="14.25" customHeight="1" x14ac:dyDescent="0.25">
      <c r="A56" s="12"/>
      <c r="B56" s="10">
        <v>46030</v>
      </c>
      <c r="C56" s="13" t="s">
        <v>62</v>
      </c>
      <c r="D56" s="96" t="s">
        <v>63</v>
      </c>
      <c r="E56" s="16">
        <v>4.25</v>
      </c>
      <c r="F56" s="16">
        <v>0</v>
      </c>
      <c r="G56" s="12">
        <v>46034</v>
      </c>
      <c r="H56" s="17">
        <v>4.6900000000000004</v>
      </c>
      <c r="I56" s="18">
        <f t="shared" si="7"/>
        <v>0.10352941176470587</v>
      </c>
      <c r="J56" s="50">
        <f>(H56-E56)/(E56-F56)</f>
        <v>0.10352941176470598</v>
      </c>
      <c r="K56" t="s">
        <v>0</v>
      </c>
    </row>
    <row r="57" spans="1:11" ht="14.25" customHeight="1" x14ac:dyDescent="0.25">
      <c r="A57" s="12"/>
      <c r="B57" s="10">
        <v>46024</v>
      </c>
      <c r="C57" s="13" t="s">
        <v>49</v>
      </c>
      <c r="D57" s="96" t="s">
        <v>48</v>
      </c>
      <c r="E57" s="16">
        <v>17.489999999999998</v>
      </c>
      <c r="F57" s="16">
        <v>11.26</v>
      </c>
      <c r="G57" s="12">
        <v>46035</v>
      </c>
      <c r="H57" s="17">
        <v>13.84</v>
      </c>
      <c r="I57" s="18">
        <f t="shared" si="7"/>
        <v>-0.20869068038879357</v>
      </c>
      <c r="J57" s="50">
        <f t="shared" ref="J57:J58" si="11">(H57-E57)/(E57-F57)</f>
        <v>-0.58587479935794529</v>
      </c>
    </row>
    <row r="58" spans="1:11" ht="14.25" customHeight="1" x14ac:dyDescent="0.25">
      <c r="A58" s="12"/>
      <c r="B58" s="10">
        <v>46037</v>
      </c>
      <c r="C58" s="13" t="s">
        <v>82</v>
      </c>
      <c r="D58" s="96" t="s">
        <v>81</v>
      </c>
      <c r="E58" s="16">
        <v>2.5499999999999998</v>
      </c>
      <c r="F58" s="16">
        <v>1.67</v>
      </c>
      <c r="G58" s="12">
        <v>46038</v>
      </c>
      <c r="H58" s="17">
        <v>2.4900000000000002</v>
      </c>
      <c r="I58" s="18">
        <f t="shared" si="7"/>
        <v>-2.3529411764705688E-2</v>
      </c>
      <c r="J58" s="50">
        <f t="shared" si="11"/>
        <v>-6.8181818181817747E-2</v>
      </c>
      <c r="K58" t="s">
        <v>0</v>
      </c>
    </row>
    <row r="59" spans="1:11" ht="14.25" customHeight="1" x14ac:dyDescent="0.25">
      <c r="A59" s="12"/>
      <c r="B59" s="10">
        <v>46031</v>
      </c>
      <c r="C59" s="13" t="s">
        <v>65</v>
      </c>
      <c r="D59" s="96" t="s">
        <v>64</v>
      </c>
      <c r="E59" s="16">
        <v>1.1100000000000001</v>
      </c>
      <c r="F59" s="16">
        <v>0</v>
      </c>
      <c r="G59" s="12">
        <v>46038</v>
      </c>
      <c r="H59" s="17">
        <v>0</v>
      </c>
      <c r="I59" s="18">
        <f t="shared" si="7"/>
        <v>-1</v>
      </c>
      <c r="J59" s="50">
        <f>(H59-E59)/(E59-F59)</f>
        <v>-1</v>
      </c>
      <c r="K59" t="s">
        <v>0</v>
      </c>
    </row>
    <row r="60" spans="1:11" ht="14.25" customHeight="1" x14ac:dyDescent="0.25">
      <c r="A60" s="12"/>
      <c r="B60" s="10">
        <v>46035</v>
      </c>
      <c r="C60" s="13" t="s">
        <v>70</v>
      </c>
      <c r="D60" s="96" t="s">
        <v>71</v>
      </c>
      <c r="E60" s="16">
        <v>4.84</v>
      </c>
      <c r="F60" s="16">
        <v>4.3899999999999997</v>
      </c>
      <c r="G60" s="12">
        <v>46041</v>
      </c>
      <c r="H60" s="17">
        <v>5.88</v>
      </c>
      <c r="I60" s="18">
        <f t="shared" si="7"/>
        <v>0.21487603305785119</v>
      </c>
      <c r="J60" s="50">
        <f t="shared" ref="J60" si="12">(H60-E60)/(E60-F60)</f>
        <v>2.3111111111111104</v>
      </c>
      <c r="K60" t="s">
        <v>0</v>
      </c>
    </row>
    <row r="61" spans="1:11" ht="14.25" customHeight="1" x14ac:dyDescent="0.25">
      <c r="A61" s="12"/>
      <c r="B61" s="10">
        <v>46037</v>
      </c>
      <c r="C61" s="13" t="s">
        <v>79</v>
      </c>
      <c r="D61" s="96" t="s">
        <v>80</v>
      </c>
      <c r="E61" s="16">
        <v>6.37</v>
      </c>
      <c r="F61" s="16">
        <v>0</v>
      </c>
      <c r="G61" s="12">
        <v>46041</v>
      </c>
      <c r="H61" s="17">
        <v>3.32</v>
      </c>
      <c r="I61" s="18">
        <f t="shared" si="7"/>
        <v>-0.47880690737833598</v>
      </c>
      <c r="J61" s="50">
        <f>(H61-E61)/(E61-F61)</f>
        <v>-0.47880690737833598</v>
      </c>
      <c r="K61" t="s">
        <v>0</v>
      </c>
    </row>
    <row r="62" spans="1:11" ht="14.25" customHeight="1" x14ac:dyDescent="0.25">
      <c r="A62" s="12"/>
      <c r="B62" s="10">
        <v>46037</v>
      </c>
      <c r="C62" s="13" t="s">
        <v>75</v>
      </c>
      <c r="D62" s="96" t="s">
        <v>76</v>
      </c>
      <c r="E62" s="16">
        <v>0.27</v>
      </c>
      <c r="F62" s="16">
        <v>0</v>
      </c>
      <c r="G62" s="12">
        <v>46041</v>
      </c>
      <c r="H62" s="17">
        <v>1E-3</v>
      </c>
      <c r="I62" s="18">
        <f t="shared" si="7"/>
        <v>-0.99629629629629635</v>
      </c>
      <c r="J62" s="50">
        <f>(H62-E62)/(E62-F62)</f>
        <v>-0.99629629629629635</v>
      </c>
      <c r="K62" t="s">
        <v>0</v>
      </c>
    </row>
    <row r="63" spans="1:11" ht="14.25" customHeight="1" x14ac:dyDescent="0.25">
      <c r="A63" s="12"/>
      <c r="B63" s="10">
        <v>46029</v>
      </c>
      <c r="C63" s="13" t="s">
        <v>61</v>
      </c>
      <c r="D63" s="96" t="s">
        <v>60</v>
      </c>
      <c r="E63" s="16">
        <v>0.48</v>
      </c>
      <c r="F63" s="16">
        <v>0.38</v>
      </c>
      <c r="G63" s="12">
        <v>46041</v>
      </c>
      <c r="H63" s="17">
        <v>0.56999999999999995</v>
      </c>
      <c r="I63" s="18">
        <f t="shared" si="7"/>
        <v>0.1875</v>
      </c>
      <c r="J63" s="50">
        <f t="shared" ref="J63" si="13">(H63-E63)/(E63-F63)</f>
        <v>0.89999999999999991</v>
      </c>
      <c r="K63" t="s">
        <v>0</v>
      </c>
    </row>
    <row r="64" spans="1:11" ht="14.25" customHeight="1" x14ac:dyDescent="0.25">
      <c r="A64" s="12"/>
      <c r="B64" s="10">
        <v>46034</v>
      </c>
      <c r="C64" s="13" t="s">
        <v>66</v>
      </c>
      <c r="D64" s="96" t="s">
        <v>67</v>
      </c>
      <c r="E64" s="16">
        <v>1.1200000000000001</v>
      </c>
      <c r="F64" s="16">
        <v>0</v>
      </c>
      <c r="G64" s="12">
        <v>46042</v>
      </c>
      <c r="H64" s="17">
        <v>0.84</v>
      </c>
      <c r="I64" s="18">
        <f t="shared" si="7"/>
        <v>-0.25000000000000011</v>
      </c>
      <c r="J64" s="50">
        <f>(H64-E64)/(E64-F64)</f>
        <v>-0.25000000000000011</v>
      </c>
      <c r="K64" t="s">
        <v>0</v>
      </c>
    </row>
    <row r="65" spans="1:11" ht="14.25" customHeight="1" x14ac:dyDescent="0.25">
      <c r="A65" s="12"/>
      <c r="B65" s="10">
        <v>46042</v>
      </c>
      <c r="C65" s="13" t="s">
        <v>94</v>
      </c>
      <c r="D65" s="96" t="s">
        <v>93</v>
      </c>
      <c r="E65" s="16">
        <v>6.33</v>
      </c>
      <c r="F65" s="16">
        <v>4.29</v>
      </c>
      <c r="G65" s="12">
        <v>46043</v>
      </c>
      <c r="H65" s="17">
        <v>6.47</v>
      </c>
      <c r="I65" s="18">
        <f t="shared" si="7"/>
        <v>2.211690363349117E-2</v>
      </c>
      <c r="J65" s="50">
        <f t="shared" ref="J65:J66" si="14">(H65-E65)/(E65-F65)</f>
        <v>6.8627450980391996E-2</v>
      </c>
      <c r="K65" t="s">
        <v>0</v>
      </c>
    </row>
    <row r="66" spans="1:11" ht="14.25" customHeight="1" x14ac:dyDescent="0.25">
      <c r="A66" s="12"/>
      <c r="B66" s="10">
        <v>46036</v>
      </c>
      <c r="C66" s="13" t="s">
        <v>105</v>
      </c>
      <c r="D66" s="96" t="s">
        <v>74</v>
      </c>
      <c r="E66" s="16">
        <v>0.63</v>
      </c>
      <c r="F66" s="16">
        <v>0.22</v>
      </c>
      <c r="G66" s="12">
        <v>46043</v>
      </c>
      <c r="H66" s="17">
        <v>0.74</v>
      </c>
      <c r="I66" s="18">
        <f t="shared" si="7"/>
        <v>0.17460317460317465</v>
      </c>
      <c r="J66" s="50">
        <f t="shared" si="14"/>
        <v>0.26829268292682923</v>
      </c>
    </row>
    <row r="67" spans="1:11" ht="14.25" customHeight="1" x14ac:dyDescent="0.25">
      <c r="A67" s="12"/>
      <c r="B67" s="10">
        <v>46037</v>
      </c>
      <c r="C67" s="13" t="s">
        <v>78</v>
      </c>
      <c r="D67" s="96" t="s">
        <v>77</v>
      </c>
      <c r="E67" s="16">
        <v>3.01</v>
      </c>
      <c r="F67" s="16">
        <v>0</v>
      </c>
      <c r="G67" s="12">
        <v>46043</v>
      </c>
      <c r="H67" s="17">
        <v>3.52</v>
      </c>
      <c r="I67" s="18">
        <f t="shared" si="7"/>
        <v>0.16943521594684396</v>
      </c>
      <c r="J67" s="50">
        <f>(H67-E67)/(E67-F67)</f>
        <v>0.16943521594684394</v>
      </c>
      <c r="K67" t="s">
        <v>0</v>
      </c>
    </row>
    <row r="68" spans="1:11" ht="14.25" customHeight="1" x14ac:dyDescent="0.25">
      <c r="A68" s="12"/>
      <c r="B68" s="10">
        <v>46038</v>
      </c>
      <c r="C68" s="13" t="s">
        <v>83</v>
      </c>
      <c r="D68" s="96" t="s">
        <v>84</v>
      </c>
      <c r="E68" s="16">
        <v>1.17</v>
      </c>
      <c r="F68" s="16">
        <v>0.81</v>
      </c>
      <c r="G68" s="12">
        <v>46043</v>
      </c>
      <c r="H68" s="17">
        <v>1.04</v>
      </c>
      <c r="I68" s="18">
        <f t="shared" si="7"/>
        <v>-0.11111111111111105</v>
      </c>
      <c r="J68" s="50">
        <f t="shared" ref="J68" si="15">(H68-E68)/(E68-F68)</f>
        <v>-0.36111111111111094</v>
      </c>
      <c r="K68" t="s">
        <v>0</v>
      </c>
    </row>
    <row r="69" spans="1:11" ht="14.25" customHeight="1" x14ac:dyDescent="0.25">
      <c r="A69" s="12"/>
      <c r="B69" s="10">
        <v>46041</v>
      </c>
      <c r="C69" s="13" t="s">
        <v>88</v>
      </c>
      <c r="D69" s="96" t="s">
        <v>87</v>
      </c>
      <c r="E69" s="16">
        <v>2.11</v>
      </c>
      <c r="F69" s="16">
        <v>0</v>
      </c>
      <c r="G69" s="12">
        <v>46043</v>
      </c>
      <c r="H69" s="17">
        <v>2.31</v>
      </c>
      <c r="I69" s="18">
        <f t="shared" si="7"/>
        <v>9.4786729857819996E-2</v>
      </c>
      <c r="J69" s="50">
        <f>(H69-E69)/(E69-F69)</f>
        <v>9.4786729857819996E-2</v>
      </c>
      <c r="K69" t="s">
        <v>0</v>
      </c>
    </row>
    <row r="70" spans="1:11" ht="14.25" customHeight="1" x14ac:dyDescent="0.25">
      <c r="A70" s="12"/>
      <c r="B70" s="10">
        <v>46043</v>
      </c>
      <c r="C70" s="13" t="s">
        <v>97</v>
      </c>
      <c r="D70" s="96" t="s">
        <v>98</v>
      </c>
      <c r="E70" s="16">
        <v>13.88</v>
      </c>
      <c r="F70" s="16">
        <v>9.1999999999999993</v>
      </c>
      <c r="G70" s="12">
        <v>46043</v>
      </c>
      <c r="H70" s="17">
        <v>14.5</v>
      </c>
      <c r="I70" s="18">
        <f t="shared" si="7"/>
        <v>4.4668587896253609E-2</v>
      </c>
      <c r="J70" s="50">
        <f t="shared" ref="J70:J72" si="16">(H70-E70)/(E70-F70)</f>
        <v>0.13247863247863226</v>
      </c>
      <c r="K70" t="s">
        <v>0</v>
      </c>
    </row>
    <row r="71" spans="1:11" ht="14.25" customHeight="1" x14ac:dyDescent="0.25">
      <c r="A71" s="12"/>
      <c r="B71" s="10">
        <v>46044</v>
      </c>
      <c r="C71" s="13" t="s">
        <v>102</v>
      </c>
      <c r="D71" s="96" t="s">
        <v>101</v>
      </c>
      <c r="E71" s="16">
        <v>5.68</v>
      </c>
      <c r="F71" s="16">
        <v>4.0199999999999996</v>
      </c>
      <c r="G71" s="12">
        <v>46045</v>
      </c>
      <c r="H71" s="17">
        <v>5.72</v>
      </c>
      <c r="I71" s="18">
        <f t="shared" si="7"/>
        <v>7.0422535211267512E-3</v>
      </c>
      <c r="J71" s="50">
        <f t="shared" si="16"/>
        <v>2.4096385542168693E-2</v>
      </c>
      <c r="K71" t="s">
        <v>0</v>
      </c>
    </row>
    <row r="72" spans="1:11" ht="14.25" customHeight="1" x14ac:dyDescent="0.25">
      <c r="A72" s="12"/>
      <c r="B72" s="10">
        <v>46043</v>
      </c>
      <c r="C72" s="13" t="s">
        <v>99</v>
      </c>
      <c r="D72" s="96" t="s">
        <v>100</v>
      </c>
      <c r="E72" s="16">
        <v>3.1</v>
      </c>
      <c r="F72" s="16">
        <v>2.48</v>
      </c>
      <c r="G72" s="12">
        <v>46045</v>
      </c>
      <c r="H72" s="17">
        <v>2.61</v>
      </c>
      <c r="I72" s="18">
        <f t="shared" si="7"/>
        <v>-0.15806451612903227</v>
      </c>
      <c r="J72" s="50">
        <f t="shared" si="16"/>
        <v>-0.79032258064516148</v>
      </c>
      <c r="K72" t="s">
        <v>0</v>
      </c>
    </row>
    <row r="73" spans="1:11" ht="14.25" customHeight="1" x14ac:dyDescent="0.25">
      <c r="A73" s="12"/>
      <c r="B73" s="10">
        <v>46048</v>
      </c>
      <c r="C73" s="13" t="s">
        <v>104</v>
      </c>
      <c r="D73" s="96" t="s">
        <v>103</v>
      </c>
      <c r="E73" s="16">
        <v>3.79</v>
      </c>
      <c r="F73" s="16">
        <v>1.1100000000000001</v>
      </c>
      <c r="G73" s="12">
        <v>46051</v>
      </c>
      <c r="H73" s="17">
        <v>6.33</v>
      </c>
      <c r="I73" s="18">
        <f t="shared" si="7"/>
        <v>0.67018469656992075</v>
      </c>
      <c r="J73" s="50">
        <f>(H73-E73)/(E73-F73)</f>
        <v>0.94776119402985082</v>
      </c>
      <c r="K73" t="s">
        <v>0</v>
      </c>
    </row>
    <row r="74" spans="1:11" ht="14.25" customHeight="1" x14ac:dyDescent="0.25">
      <c r="A74" s="12"/>
      <c r="B74" s="10">
        <v>46048</v>
      </c>
      <c r="C74" s="13" t="s">
        <v>109</v>
      </c>
      <c r="D74" s="96" t="s">
        <v>108</v>
      </c>
      <c r="E74" s="16">
        <v>0.67</v>
      </c>
      <c r="F74" s="16">
        <v>0.48</v>
      </c>
      <c r="G74" s="12">
        <v>46051</v>
      </c>
      <c r="H74" s="17">
        <v>0.64</v>
      </c>
      <c r="I74" s="18">
        <f t="shared" si="7"/>
        <v>-4.4776119402985093E-2</v>
      </c>
      <c r="J74" s="50">
        <f t="shared" ref="J74" si="17">(H74-E74)/(E74-F74)</f>
        <v>-0.15789473684210537</v>
      </c>
    </row>
    <row r="75" spans="1:11" ht="14.25" customHeight="1" x14ac:dyDescent="0.25">
      <c r="A75" s="12"/>
      <c r="B75" s="10">
        <v>46048</v>
      </c>
      <c r="C75" s="13" t="s">
        <v>110</v>
      </c>
      <c r="D75" s="96" t="s">
        <v>111</v>
      </c>
      <c r="E75" s="16">
        <v>1.1499999999999999</v>
      </c>
      <c r="F75" s="16">
        <v>0</v>
      </c>
      <c r="G75" s="12">
        <v>46051</v>
      </c>
      <c r="H75" s="17">
        <v>1.96</v>
      </c>
      <c r="I75" s="18">
        <f t="shared" si="7"/>
        <v>0.70434782608695667</v>
      </c>
      <c r="J75" s="50">
        <f>(H75-E75)/(E75-F75)</f>
        <v>0.70434782608695667</v>
      </c>
      <c r="K75" t="s">
        <v>0</v>
      </c>
    </row>
    <row r="76" spans="1:11" ht="14.25" customHeight="1" x14ac:dyDescent="0.25">
      <c r="A76" s="12"/>
      <c r="B76" s="10">
        <v>46051</v>
      </c>
      <c r="C76" s="13" t="s">
        <v>118</v>
      </c>
      <c r="D76" s="96" t="s">
        <v>119</v>
      </c>
      <c r="E76" s="16">
        <v>24</v>
      </c>
      <c r="F76" s="16">
        <v>14.16</v>
      </c>
      <c r="G76" s="12">
        <v>46051</v>
      </c>
      <c r="H76" s="17">
        <v>32.65</v>
      </c>
      <c r="I76" s="18">
        <f t="shared" si="7"/>
        <v>0.36041666666666661</v>
      </c>
      <c r="J76" s="50">
        <f t="shared" ref="J76:J77" si="18">(H76-E76)/(E76-F76)</f>
        <v>0.87906504065040636</v>
      </c>
      <c r="K76" t="s">
        <v>0</v>
      </c>
    </row>
    <row r="77" spans="1:11" ht="14.25" customHeight="1" x14ac:dyDescent="0.25">
      <c r="A77" s="12"/>
      <c r="B77" s="10">
        <v>46051</v>
      </c>
      <c r="C77" s="13" t="s">
        <v>122</v>
      </c>
      <c r="D77" s="96" t="s">
        <v>123</v>
      </c>
      <c r="E77" s="16">
        <v>1.0900000000000001</v>
      </c>
      <c r="F77" s="16">
        <v>0.94</v>
      </c>
      <c r="G77" s="12">
        <v>46051</v>
      </c>
      <c r="H77" s="17">
        <v>0.94</v>
      </c>
      <c r="I77" s="18">
        <f t="shared" si="7"/>
        <v>-0.13761467889908263</v>
      </c>
      <c r="J77" s="50">
        <f t="shared" si="18"/>
        <v>-1</v>
      </c>
      <c r="K77" t="s">
        <v>0</v>
      </c>
    </row>
    <row r="78" spans="1:11" ht="14.25" customHeight="1" x14ac:dyDescent="0.25">
      <c r="A78" s="12"/>
      <c r="B78" s="10">
        <v>46050</v>
      </c>
      <c r="C78" s="13" t="s">
        <v>117</v>
      </c>
      <c r="D78" s="96" t="s">
        <v>114</v>
      </c>
      <c r="E78" s="16">
        <v>23.81</v>
      </c>
      <c r="F78" s="16">
        <v>18.03</v>
      </c>
      <c r="G78" s="12">
        <v>46052</v>
      </c>
      <c r="H78" s="17">
        <v>29.5</v>
      </c>
      <c r="I78" s="18">
        <f t="shared" si="7"/>
        <v>0.23897522049559017</v>
      </c>
      <c r="J78" s="50">
        <f>(H78-E78)/(E78-F78)/2</f>
        <v>0.49221453287197264</v>
      </c>
    </row>
    <row r="79" spans="1:11" ht="14.25" customHeight="1" x14ac:dyDescent="0.25">
      <c r="A79" s="12"/>
      <c r="B79" s="10">
        <v>46042</v>
      </c>
      <c r="C79" s="13" t="s">
        <v>92</v>
      </c>
      <c r="D79" s="96" t="s">
        <v>91</v>
      </c>
      <c r="E79" s="16">
        <v>1</v>
      </c>
      <c r="F79" s="16">
        <v>0</v>
      </c>
      <c r="G79" s="12">
        <v>46055</v>
      </c>
      <c r="H79" s="17">
        <v>0.36</v>
      </c>
      <c r="I79" s="18">
        <f t="shared" si="7"/>
        <v>-0.64</v>
      </c>
      <c r="J79" s="50">
        <f>(H79-E79)/(E79-F79)</f>
        <v>-0.64</v>
      </c>
      <c r="K79" t="s">
        <v>0</v>
      </c>
    </row>
    <row r="80" spans="1:11" ht="14.25" customHeight="1" x14ac:dyDescent="0.25">
      <c r="A80" s="12"/>
      <c r="B80" s="10">
        <v>46052</v>
      </c>
      <c r="C80" s="13" t="s">
        <v>124</v>
      </c>
      <c r="D80" s="96" t="s">
        <v>125</v>
      </c>
      <c r="E80" s="16">
        <v>1.38</v>
      </c>
      <c r="F80" s="16">
        <v>0</v>
      </c>
      <c r="G80" s="12">
        <v>46055</v>
      </c>
      <c r="H80" s="17">
        <v>1.7</v>
      </c>
      <c r="I80" s="18">
        <f t="shared" si="7"/>
        <v>0.23188405797101463</v>
      </c>
      <c r="J80" s="50">
        <f>(H80-E80)/(E80-F80)</f>
        <v>0.23188405797101455</v>
      </c>
      <c r="K80" t="s">
        <v>0</v>
      </c>
    </row>
    <row r="81" spans="1:11" ht="14.25" customHeight="1" x14ac:dyDescent="0.25">
      <c r="A81" s="12"/>
      <c r="B81" s="10">
        <v>46048</v>
      </c>
      <c r="C81" s="13" t="s">
        <v>107</v>
      </c>
      <c r="D81" s="96" t="s">
        <v>106</v>
      </c>
      <c r="E81" s="16">
        <v>1.48</v>
      </c>
      <c r="F81" s="16">
        <v>0</v>
      </c>
      <c r="G81" s="12">
        <v>46055</v>
      </c>
      <c r="H81" s="17">
        <v>3.22</v>
      </c>
      <c r="I81" s="18">
        <f t="shared" si="7"/>
        <v>1.1756756756756759</v>
      </c>
      <c r="J81" s="50">
        <f>(H81-E81)/(E81-F81)</f>
        <v>1.1756756756756759</v>
      </c>
      <c r="K81" t="s">
        <v>0</v>
      </c>
    </row>
    <row r="82" spans="1:11" ht="14.25" customHeight="1" x14ac:dyDescent="0.25">
      <c r="A82" s="12"/>
      <c r="B82" s="10">
        <v>46055</v>
      </c>
      <c r="C82" s="13" t="s">
        <v>130</v>
      </c>
      <c r="D82" s="96" t="s">
        <v>131</v>
      </c>
      <c r="E82" s="16">
        <v>0.5</v>
      </c>
      <c r="F82" s="16">
        <v>0.36</v>
      </c>
      <c r="G82" s="12">
        <v>46055</v>
      </c>
      <c r="H82" s="17">
        <v>0.36</v>
      </c>
      <c r="I82" s="18">
        <f t="shared" si="7"/>
        <v>-0.28000000000000003</v>
      </c>
      <c r="J82" s="50">
        <f t="shared" ref="J82" si="19">(H82-E82)/(E82-F82)</f>
        <v>-1</v>
      </c>
    </row>
    <row r="83" spans="1:11" ht="14.25" customHeight="1" x14ac:dyDescent="0.25">
      <c r="A83" s="12"/>
      <c r="B83" s="10">
        <v>46052</v>
      </c>
      <c r="C83" s="13" t="s">
        <v>127</v>
      </c>
      <c r="D83" s="96" t="s">
        <v>126</v>
      </c>
      <c r="E83" s="16">
        <v>4.91</v>
      </c>
      <c r="F83" s="16">
        <v>0</v>
      </c>
      <c r="G83" s="12">
        <v>46055</v>
      </c>
      <c r="H83" s="17">
        <v>3.92</v>
      </c>
      <c r="I83" s="18">
        <f t="shared" si="7"/>
        <v>-0.20162932790224042</v>
      </c>
      <c r="J83" s="50">
        <f>(H83-E83)/(E83-F83)</f>
        <v>-0.20162932790224036</v>
      </c>
      <c r="K83" t="s">
        <v>0</v>
      </c>
    </row>
    <row r="84" spans="1:11" ht="14.25" customHeight="1" x14ac:dyDescent="0.25">
      <c r="A84" s="12"/>
      <c r="B84" s="10">
        <v>46055</v>
      </c>
      <c r="C84" s="13" t="s">
        <v>135</v>
      </c>
      <c r="D84" s="96" t="s">
        <v>134</v>
      </c>
      <c r="E84" s="16">
        <v>53.81</v>
      </c>
      <c r="F84" s="16">
        <v>44.11</v>
      </c>
      <c r="G84" s="12">
        <v>46056</v>
      </c>
      <c r="H84" s="17">
        <v>52.7</v>
      </c>
      <c r="I84" s="18">
        <f t="shared" si="7"/>
        <v>-2.0628136034194333E-2</v>
      </c>
      <c r="J84" s="50">
        <f>(H84-E84)/(E84-F84)</f>
        <v>-0.11443298969072156</v>
      </c>
      <c r="K84" t="s">
        <v>0</v>
      </c>
    </row>
    <row r="85" spans="1:11" ht="14.25" customHeight="1" x14ac:dyDescent="0.25">
      <c r="A85" s="12"/>
      <c r="B85" s="10">
        <v>46056</v>
      </c>
      <c r="C85" s="13" t="s">
        <v>142</v>
      </c>
      <c r="D85" s="96" t="s">
        <v>143</v>
      </c>
      <c r="E85" s="16">
        <v>0.72</v>
      </c>
      <c r="F85" s="16">
        <v>0</v>
      </c>
      <c r="G85" s="12">
        <v>46057</v>
      </c>
      <c r="H85" s="17">
        <v>1.36</v>
      </c>
      <c r="I85" s="18">
        <f t="shared" si="7"/>
        <v>0.88888888888888906</v>
      </c>
      <c r="J85" s="50">
        <f t="shared" ref="J85" si="20">(H85-E85)/(E85-F85)</f>
        <v>0.88888888888888906</v>
      </c>
    </row>
    <row r="86" spans="1:11" ht="14.25" customHeight="1" x14ac:dyDescent="0.25">
      <c r="A86" s="12"/>
      <c r="B86" s="10">
        <v>46056</v>
      </c>
      <c r="C86" s="13" t="s">
        <v>147</v>
      </c>
      <c r="D86" s="96" t="s">
        <v>146</v>
      </c>
      <c r="E86" s="16">
        <v>5.74</v>
      </c>
      <c r="F86" s="16">
        <v>0</v>
      </c>
      <c r="G86" s="12">
        <v>46057</v>
      </c>
      <c r="H86" s="17">
        <v>5.43</v>
      </c>
      <c r="I86" s="18">
        <f t="shared" si="7"/>
        <v>-5.4006968641115094E-2</v>
      </c>
      <c r="J86" s="50">
        <f>(H86-E86)/(E86-F86)</f>
        <v>-5.4006968641115066E-2</v>
      </c>
      <c r="K86" t="s">
        <v>0</v>
      </c>
    </row>
    <row r="87" spans="1:11" ht="14.25" customHeight="1" x14ac:dyDescent="0.25">
      <c r="A87" s="12"/>
      <c r="B87" s="10">
        <v>46056</v>
      </c>
      <c r="C87" s="13" t="s">
        <v>141</v>
      </c>
      <c r="D87" s="96" t="s">
        <v>140</v>
      </c>
      <c r="E87" s="16">
        <v>6.43</v>
      </c>
      <c r="F87" s="16">
        <v>0</v>
      </c>
      <c r="G87" s="12">
        <v>46058</v>
      </c>
      <c r="H87" s="17">
        <v>3.02</v>
      </c>
      <c r="I87" s="18">
        <f t="shared" si="7"/>
        <v>-0.53032659409020222</v>
      </c>
      <c r="J87" s="50">
        <f t="shared" ref="J87" si="21">(H87-E87)/(E87-F87)</f>
        <v>-0.53032659409020211</v>
      </c>
    </row>
    <row r="88" spans="1:11" ht="14.25" customHeight="1" x14ac:dyDescent="0.25">
      <c r="A88" s="12"/>
      <c r="B88" s="10">
        <v>46059</v>
      </c>
      <c r="C88" s="13" t="s">
        <v>153</v>
      </c>
      <c r="D88" s="96" t="s">
        <v>154</v>
      </c>
      <c r="E88" s="16">
        <v>5</v>
      </c>
      <c r="F88" s="16">
        <v>2.96</v>
      </c>
      <c r="G88" s="12">
        <v>46064</v>
      </c>
      <c r="H88" s="17">
        <v>5.94</v>
      </c>
      <c r="I88" s="18">
        <f t="shared" si="7"/>
        <v>0.18800000000000017</v>
      </c>
      <c r="J88" s="50">
        <f>(H88-E88)/(E88-F88)</f>
        <v>0.46078431372549039</v>
      </c>
      <c r="K88" t="s">
        <v>0</v>
      </c>
    </row>
    <row r="89" spans="1:11" ht="14.25" customHeight="1" x14ac:dyDescent="0.25">
      <c r="A89" s="12"/>
      <c r="B89" s="10">
        <v>46063</v>
      </c>
      <c r="C89" s="13" t="s">
        <v>169</v>
      </c>
      <c r="D89" s="96" t="s">
        <v>168</v>
      </c>
      <c r="E89" s="16">
        <v>8.0399999999999991</v>
      </c>
      <c r="F89" s="16">
        <v>0</v>
      </c>
      <c r="G89" s="12">
        <v>46064</v>
      </c>
      <c r="H89" s="17">
        <v>7.12</v>
      </c>
      <c r="I89" s="18">
        <f t="shared" si="7"/>
        <v>-0.11442786069651734</v>
      </c>
      <c r="J89" s="50">
        <f t="shared" ref="J89" si="22">(H89-E89)/(E89-F89)</f>
        <v>-0.11442786069651731</v>
      </c>
    </row>
    <row r="90" spans="1:11" ht="14.25" customHeight="1" x14ac:dyDescent="0.25">
      <c r="A90" s="12"/>
      <c r="B90" s="10">
        <v>46056</v>
      </c>
      <c r="C90" s="13" t="s">
        <v>136</v>
      </c>
      <c r="D90" s="96" t="s">
        <v>137</v>
      </c>
      <c r="E90" s="16">
        <v>2.2000000000000002</v>
      </c>
      <c r="F90" s="16">
        <v>0</v>
      </c>
      <c r="G90" s="12">
        <v>46065</v>
      </c>
      <c r="H90" s="17">
        <v>2.98</v>
      </c>
      <c r="I90" s="18">
        <f t="shared" si="7"/>
        <v>0.3545454545454545</v>
      </c>
      <c r="J90" s="50">
        <f>(H90-E90)/(E90-F90)</f>
        <v>0.35454545454545444</v>
      </c>
      <c r="K90" t="s">
        <v>0</v>
      </c>
    </row>
    <row r="91" spans="1:11" ht="14.25" customHeight="1" x14ac:dyDescent="0.25">
      <c r="A91" s="12"/>
      <c r="B91" s="10">
        <v>46062</v>
      </c>
      <c r="C91" s="13" t="s">
        <v>157</v>
      </c>
      <c r="D91" s="96" t="s">
        <v>158</v>
      </c>
      <c r="E91" s="16">
        <v>2.02</v>
      </c>
      <c r="F91" s="16">
        <v>0</v>
      </c>
      <c r="G91" s="12">
        <v>46065</v>
      </c>
      <c r="H91" s="17">
        <v>3.91</v>
      </c>
      <c r="I91" s="18">
        <f t="shared" si="7"/>
        <v>0.93564356435643559</v>
      </c>
      <c r="J91" s="50">
        <f>(H91-E91)/(E91-F91)</f>
        <v>0.9356435643564357</v>
      </c>
      <c r="K91" t="s">
        <v>0</v>
      </c>
    </row>
    <row r="92" spans="1:11" ht="14.25" customHeight="1" x14ac:dyDescent="0.25">
      <c r="A92" s="12"/>
      <c r="B92" s="10">
        <v>46059</v>
      </c>
      <c r="C92" s="13" t="s">
        <v>152</v>
      </c>
      <c r="D92" s="96" t="s">
        <v>151</v>
      </c>
      <c r="E92" s="16">
        <v>3.18</v>
      </c>
      <c r="F92" s="16">
        <v>0</v>
      </c>
      <c r="G92" s="12">
        <v>46065</v>
      </c>
      <c r="H92" s="17">
        <v>9.35</v>
      </c>
      <c r="I92" s="18">
        <f t="shared" si="7"/>
        <v>1.9402515723270439</v>
      </c>
      <c r="J92" s="50">
        <f t="shared" ref="J92:J95" si="23">(H92-E92)/(E92-F92)</f>
        <v>1.9402515723270439</v>
      </c>
    </row>
    <row r="93" spans="1:11" ht="14.25" customHeight="1" x14ac:dyDescent="0.25">
      <c r="A93" s="12"/>
      <c r="B93" s="10">
        <v>46059</v>
      </c>
      <c r="C93" s="13" t="s">
        <v>156</v>
      </c>
      <c r="D93" s="96" t="s">
        <v>155</v>
      </c>
      <c r="E93" s="16">
        <v>0.96</v>
      </c>
      <c r="F93" s="16">
        <v>0</v>
      </c>
      <c r="G93" s="12">
        <v>46065</v>
      </c>
      <c r="H93" s="17">
        <v>1.36</v>
      </c>
      <c r="I93" s="18">
        <f t="shared" si="7"/>
        <v>0.41666666666666674</v>
      </c>
      <c r="J93" s="50">
        <f t="shared" si="23"/>
        <v>0.4166666666666668</v>
      </c>
    </row>
    <row r="94" spans="1:11" ht="14.25" customHeight="1" x14ac:dyDescent="0.25">
      <c r="A94" s="12"/>
      <c r="B94" s="10">
        <v>46065</v>
      </c>
      <c r="C94" s="13" t="s">
        <v>174</v>
      </c>
      <c r="D94" s="96" t="s">
        <v>175</v>
      </c>
      <c r="E94" s="16">
        <v>4.8499999999999996</v>
      </c>
      <c r="F94" s="16">
        <v>2.5499999999999998</v>
      </c>
      <c r="G94" s="12">
        <v>46066</v>
      </c>
      <c r="H94" s="17">
        <v>4.04</v>
      </c>
      <c r="I94" s="18">
        <f t="shared" si="7"/>
        <v>-0.16701030927835048</v>
      </c>
      <c r="J94" s="50">
        <f t="shared" si="23"/>
        <v>-0.35217391304347812</v>
      </c>
      <c r="K94" t="s">
        <v>0</v>
      </c>
    </row>
    <row r="95" spans="1:11" ht="14.25" customHeight="1" x14ac:dyDescent="0.25">
      <c r="A95" s="12"/>
      <c r="B95" s="10">
        <v>46063</v>
      </c>
      <c r="C95" s="13" t="s">
        <v>159</v>
      </c>
      <c r="D95" s="96" t="s">
        <v>160</v>
      </c>
      <c r="E95" s="16">
        <v>1.27</v>
      </c>
      <c r="F95" s="16">
        <v>0.71</v>
      </c>
      <c r="G95" s="12">
        <v>46066</v>
      </c>
      <c r="H95" s="17">
        <v>0.8</v>
      </c>
      <c r="I95" s="18">
        <f t="shared" si="7"/>
        <v>-0.37007874015748032</v>
      </c>
      <c r="J95" s="50">
        <f t="shared" si="23"/>
        <v>-0.83928571428571419</v>
      </c>
    </row>
    <row r="96" spans="1:11" ht="14.25" customHeight="1" x14ac:dyDescent="0.25">
      <c r="A96" s="12"/>
      <c r="B96" s="10">
        <v>46063</v>
      </c>
      <c r="C96" s="13" t="s">
        <v>166</v>
      </c>
      <c r="D96" s="96" t="s">
        <v>167</v>
      </c>
      <c r="E96" s="16">
        <v>18.86</v>
      </c>
      <c r="F96" s="16">
        <v>12.8</v>
      </c>
      <c r="G96" s="12">
        <v>46066</v>
      </c>
      <c r="H96" s="17">
        <v>17.350000000000001</v>
      </c>
      <c r="I96" s="18">
        <f t="shared" si="7"/>
        <v>-8.0063626723223646E-2</v>
      </c>
      <c r="J96" s="50">
        <f t="shared" ref="J96:J98" si="24">(H96-E96)/(E96-F96)</f>
        <v>-0.24917491749174889</v>
      </c>
      <c r="K96" t="s">
        <v>0</v>
      </c>
    </row>
    <row r="97" spans="1:11" ht="14.25" customHeight="1" x14ac:dyDescent="0.25">
      <c r="A97" s="12"/>
      <c r="B97" s="10">
        <v>46058</v>
      </c>
      <c r="C97" s="13" t="s">
        <v>161</v>
      </c>
      <c r="D97" s="96" t="s">
        <v>148</v>
      </c>
      <c r="E97" s="16">
        <v>12.61</v>
      </c>
      <c r="F97" s="16">
        <v>7.78</v>
      </c>
      <c r="G97" s="12">
        <v>46066</v>
      </c>
      <c r="H97" s="17">
        <v>11.98</v>
      </c>
      <c r="I97" s="18">
        <f t="shared" si="7"/>
        <v>-4.9960348929421028E-2</v>
      </c>
      <c r="J97" s="50">
        <f t="shared" si="24"/>
        <v>-0.13043478260869548</v>
      </c>
      <c r="K97" t="s">
        <v>0</v>
      </c>
    </row>
    <row r="98" spans="1:11" ht="14.25" customHeight="1" x14ac:dyDescent="0.25">
      <c r="A98" s="12"/>
      <c r="B98" s="10">
        <v>46064</v>
      </c>
      <c r="C98" s="13" t="s">
        <v>170</v>
      </c>
      <c r="D98" s="96" t="s">
        <v>171</v>
      </c>
      <c r="E98" s="16">
        <v>2.1800000000000002</v>
      </c>
      <c r="F98" s="16">
        <v>1.2</v>
      </c>
      <c r="G98" s="12">
        <v>46070</v>
      </c>
      <c r="H98" s="17">
        <v>2.98</v>
      </c>
      <c r="I98" s="18">
        <f t="shared" si="7"/>
        <v>0.36697247706421998</v>
      </c>
      <c r="J98" s="50">
        <f t="shared" si="24"/>
        <v>0.81632653061224458</v>
      </c>
      <c r="K98" t="s">
        <v>0</v>
      </c>
    </row>
    <row r="99" spans="1:11" ht="14.25" customHeight="1" x14ac:dyDescent="0.25">
      <c r="A99" s="12"/>
      <c r="B99" s="10">
        <v>46063</v>
      </c>
      <c r="C99" s="13" t="s">
        <v>164</v>
      </c>
      <c r="D99" s="96" t="s">
        <v>165</v>
      </c>
      <c r="E99" s="16">
        <v>0.63</v>
      </c>
      <c r="F99" s="16">
        <v>0</v>
      </c>
      <c r="G99" s="12">
        <v>46070</v>
      </c>
      <c r="H99" s="17">
        <v>0.79</v>
      </c>
      <c r="I99" s="18">
        <f t="shared" si="7"/>
        <v>0.25396825396825395</v>
      </c>
      <c r="J99" s="50">
        <f>(H99-E99)/(E99-F99)</f>
        <v>0.25396825396825401</v>
      </c>
      <c r="K99" t="s">
        <v>0</v>
      </c>
    </row>
    <row r="100" spans="1:11" ht="14.25" customHeight="1" x14ac:dyDescent="0.25">
      <c r="A100" s="12"/>
      <c r="B100" s="10">
        <v>46064</v>
      </c>
      <c r="C100" s="13" t="s">
        <v>172</v>
      </c>
      <c r="D100" s="96" t="s">
        <v>173</v>
      </c>
      <c r="E100" s="16">
        <v>1.22</v>
      </c>
      <c r="F100" s="16">
        <v>0</v>
      </c>
      <c r="G100" s="12">
        <v>46070</v>
      </c>
      <c r="H100" s="17">
        <v>1.77</v>
      </c>
      <c r="I100" s="18">
        <f t="shared" si="7"/>
        <v>0.45081967213114749</v>
      </c>
      <c r="J100" s="50">
        <f>(H100-E100)/(E100-F100)</f>
        <v>0.4508196721311476</v>
      </c>
      <c r="K100" t="s">
        <v>0</v>
      </c>
    </row>
    <row r="101" spans="1:11" ht="14.25" customHeight="1" x14ac:dyDescent="0.25">
      <c r="A101" s="12"/>
      <c r="B101" s="10">
        <v>46065</v>
      </c>
      <c r="C101" s="13" t="s">
        <v>176</v>
      </c>
      <c r="D101" s="96" t="s">
        <v>131</v>
      </c>
      <c r="E101" s="16">
        <v>0.47</v>
      </c>
      <c r="F101" s="16">
        <v>0.24</v>
      </c>
      <c r="G101" s="12">
        <v>46070</v>
      </c>
      <c r="H101" s="17">
        <v>0.52</v>
      </c>
      <c r="I101" s="18">
        <f t="shared" si="7"/>
        <v>0.1063829787234043</v>
      </c>
      <c r="J101" s="50">
        <f t="shared" ref="J101" si="25">(H101-E101)/(E101-F101)</f>
        <v>0.2173913043478263</v>
      </c>
    </row>
    <row r="102" spans="1:11" ht="14.25" customHeight="1" x14ac:dyDescent="0.25">
      <c r="A102" s="12"/>
      <c r="B102" s="10">
        <v>46055</v>
      </c>
      <c r="C102" s="13" t="s">
        <v>133</v>
      </c>
      <c r="D102" s="96" t="s">
        <v>132</v>
      </c>
      <c r="E102" s="16">
        <v>4.68</v>
      </c>
      <c r="F102" s="16">
        <v>0</v>
      </c>
      <c r="G102" s="12">
        <v>46072</v>
      </c>
      <c r="H102" s="17">
        <v>8.5</v>
      </c>
      <c r="I102" s="18">
        <f t="shared" si="7"/>
        <v>0.81623931623931645</v>
      </c>
      <c r="J102" s="50">
        <f>(H102-E102)/(E102-F102)</f>
        <v>0.81623931623931634</v>
      </c>
      <c r="K102" t="s">
        <v>0</v>
      </c>
    </row>
    <row r="103" spans="1:11" ht="14.25" customHeight="1" x14ac:dyDescent="0.25">
      <c r="A103" s="12"/>
      <c r="B103" s="10">
        <v>46070</v>
      </c>
      <c r="C103" s="13" t="s">
        <v>183</v>
      </c>
      <c r="D103" s="96" t="s">
        <v>182</v>
      </c>
      <c r="E103" s="16">
        <v>7.13</v>
      </c>
      <c r="F103" s="16">
        <v>3.25</v>
      </c>
      <c r="G103" s="12">
        <v>46072</v>
      </c>
      <c r="H103" s="17">
        <v>6.91</v>
      </c>
      <c r="I103" s="18">
        <f t="shared" si="7"/>
        <v>-3.0855539971949453E-2</v>
      </c>
      <c r="J103" s="50">
        <f t="shared" ref="J103:J104" si="26">(H103-E103)/(E103-F103)</f>
        <v>-5.6701030927834989E-2</v>
      </c>
    </row>
    <row r="104" spans="1:11" ht="14.25" customHeight="1" x14ac:dyDescent="0.25">
      <c r="A104" s="12"/>
      <c r="B104" s="10">
        <v>46056</v>
      </c>
      <c r="C104" s="13" t="s">
        <v>138</v>
      </c>
      <c r="D104" s="96" t="s">
        <v>139</v>
      </c>
      <c r="E104" s="16">
        <v>8.9499999999999993</v>
      </c>
      <c r="F104" s="16">
        <v>5.13</v>
      </c>
      <c r="G104" s="12">
        <v>46073</v>
      </c>
      <c r="H104" s="17">
        <v>13.31</v>
      </c>
      <c r="I104" s="18">
        <f t="shared" si="7"/>
        <v>0.48715083798882697</v>
      </c>
      <c r="J104" s="50">
        <f t="shared" si="26"/>
        <v>1.141361256544503</v>
      </c>
    </row>
    <row r="105" spans="1:11" ht="14.25" customHeight="1" x14ac:dyDescent="0.25">
      <c r="A105" s="12"/>
      <c r="B105" s="10"/>
      <c r="C105" s="13"/>
      <c r="D105" s="96"/>
      <c r="E105" s="16"/>
      <c r="F105" s="16"/>
      <c r="G105" s="12"/>
      <c r="H105" s="17"/>
      <c r="I105" s="18"/>
      <c r="J105" s="50"/>
    </row>
    <row r="106" spans="1:11" x14ac:dyDescent="0.25">
      <c r="B106" s="10"/>
      <c r="C106" s="21" t="s">
        <v>44</v>
      </c>
      <c r="D106" s="15"/>
      <c r="E106" s="13"/>
      <c r="F106" s="13"/>
      <c r="G106" s="22"/>
      <c r="H106" s="48" t="s">
        <v>10</v>
      </c>
      <c r="I106" s="49" t="s">
        <v>8</v>
      </c>
      <c r="J106" s="53">
        <f>SUM(J48:J105)</f>
        <v>6.6200742366984402</v>
      </c>
    </row>
    <row r="107" spans="1:11" ht="15.75" thickBot="1" x14ac:dyDescent="0.3">
      <c r="B107" s="10"/>
      <c r="C107" s="21"/>
      <c r="D107" s="15"/>
      <c r="E107" s="13"/>
      <c r="F107" s="13"/>
      <c r="G107" s="22"/>
      <c r="H107" s="11"/>
      <c r="I107" s="23"/>
      <c r="J107" s="14"/>
    </row>
    <row r="108" spans="1:11" ht="24.75" customHeight="1" thickBot="1" x14ac:dyDescent="0.3">
      <c r="B108" s="1"/>
      <c r="C108" s="2" t="s">
        <v>0</v>
      </c>
      <c r="D108" s="92"/>
      <c r="E108" s="2"/>
      <c r="F108" s="2"/>
      <c r="G108" s="3"/>
      <c r="H108" s="2"/>
      <c r="I108" s="79" t="s">
        <v>0</v>
      </c>
      <c r="J108" s="4"/>
    </row>
    <row r="109" spans="1:11" ht="19.5" customHeight="1" x14ac:dyDescent="0.25">
      <c r="B109" s="5" t="s">
        <v>0</v>
      </c>
      <c r="C109" s="95" t="s">
        <v>11</v>
      </c>
      <c r="D109" s="51"/>
      <c r="E109" s="29" t="s">
        <v>0</v>
      </c>
      <c r="F109" s="29"/>
      <c r="G109" s="7" t="s">
        <v>0</v>
      </c>
      <c r="H109" s="29" t="s">
        <v>0</v>
      </c>
      <c r="I109" s="29" t="s">
        <v>0</v>
      </c>
      <c r="J109" s="30" t="s">
        <v>0</v>
      </c>
    </row>
    <row r="110" spans="1:11" x14ac:dyDescent="0.25">
      <c r="B110" s="31" t="s">
        <v>5</v>
      </c>
      <c r="C110" s="32" t="s">
        <v>0</v>
      </c>
      <c r="D110" s="32" t="s">
        <v>30</v>
      </c>
      <c r="E110" s="32" t="s">
        <v>1</v>
      </c>
      <c r="F110" s="32" t="s">
        <v>15</v>
      </c>
      <c r="G110" s="33"/>
      <c r="H110" s="32" t="s">
        <v>7</v>
      </c>
      <c r="I110" s="32" t="s">
        <v>4</v>
      </c>
      <c r="J110" s="34" t="s">
        <v>4</v>
      </c>
    </row>
    <row r="111" spans="1:11" x14ac:dyDescent="0.25">
      <c r="B111" s="10"/>
      <c r="C111" s="15" t="s">
        <v>19</v>
      </c>
      <c r="D111" s="15"/>
      <c r="E111" s="35"/>
      <c r="F111" s="15" t="s">
        <v>16</v>
      </c>
      <c r="G111" s="12"/>
      <c r="H111" s="15" t="s">
        <v>12</v>
      </c>
      <c r="I111" s="15" t="s">
        <v>13</v>
      </c>
      <c r="J111" s="36" t="s">
        <v>17</v>
      </c>
    </row>
    <row r="112" spans="1:11" x14ac:dyDescent="0.25">
      <c r="B112" s="10"/>
      <c r="C112" s="15"/>
      <c r="D112" s="15"/>
      <c r="E112" s="35"/>
      <c r="F112" s="15"/>
      <c r="G112" s="12"/>
      <c r="H112" s="15"/>
      <c r="I112" s="15"/>
      <c r="J112" s="36"/>
    </row>
    <row r="113" spans="1:11" ht="14.25" customHeight="1" x14ac:dyDescent="0.25">
      <c r="A113" s="12"/>
      <c r="B113" s="10" t="s">
        <v>178</v>
      </c>
      <c r="C113" s="13" t="s">
        <v>181</v>
      </c>
      <c r="D113" s="96" t="s">
        <v>177</v>
      </c>
      <c r="E113" s="16">
        <v>25.42</v>
      </c>
      <c r="F113" s="16">
        <v>21.9</v>
      </c>
      <c r="G113" s="12" t="s">
        <v>0</v>
      </c>
      <c r="H113" s="17">
        <v>26.9</v>
      </c>
      <c r="I113" s="18">
        <f t="shared" ref="I113:I118" si="27">(H113/E113-1)</f>
        <v>5.8221872541305952E-2</v>
      </c>
      <c r="J113" s="50">
        <f>(H113-E113)/(E113-F113)</f>
        <v>0.42045454545454419</v>
      </c>
      <c r="K113" t="s">
        <v>0</v>
      </c>
    </row>
    <row r="114" spans="1:11" ht="14.25" customHeight="1" x14ac:dyDescent="0.25">
      <c r="A114" s="12"/>
      <c r="B114" s="10">
        <v>46071</v>
      </c>
      <c r="C114" s="13" t="s">
        <v>187</v>
      </c>
      <c r="D114" s="96" t="s">
        <v>186</v>
      </c>
      <c r="E114" s="16">
        <v>3.55</v>
      </c>
      <c r="F114" s="16">
        <v>0</v>
      </c>
      <c r="G114" s="12" t="s">
        <v>0</v>
      </c>
      <c r="H114" s="17">
        <v>2.68</v>
      </c>
      <c r="I114" s="18">
        <f t="shared" si="27"/>
        <v>-0.24507042253521116</v>
      </c>
      <c r="J114" s="50">
        <f>(H114-E114)/(E114-F114)</f>
        <v>-0.24507042253521119</v>
      </c>
      <c r="K114" t="s">
        <v>0</v>
      </c>
    </row>
    <row r="115" spans="1:11" ht="14.25" customHeight="1" x14ac:dyDescent="0.25">
      <c r="A115" s="12"/>
      <c r="B115" s="10">
        <v>46071</v>
      </c>
      <c r="C115" s="13" t="s">
        <v>188</v>
      </c>
      <c r="D115" s="96" t="s">
        <v>189</v>
      </c>
      <c r="E115" s="16">
        <v>1.63</v>
      </c>
      <c r="F115" s="16">
        <v>0.76</v>
      </c>
      <c r="G115" s="12" t="s">
        <v>0</v>
      </c>
      <c r="H115" s="17">
        <v>1.5</v>
      </c>
      <c r="I115" s="18">
        <f t="shared" si="27"/>
        <v>-7.9754601226993849E-2</v>
      </c>
      <c r="J115" s="50">
        <f t="shared" ref="J115" si="28">(H115-E115)/(E115-F115)</f>
        <v>-0.14942528735632174</v>
      </c>
    </row>
    <row r="116" spans="1:11" ht="14.25" customHeight="1" x14ac:dyDescent="0.25">
      <c r="A116" s="12"/>
      <c r="B116" s="10">
        <v>46072</v>
      </c>
      <c r="C116" s="13" t="s">
        <v>193</v>
      </c>
      <c r="D116" s="96" t="s">
        <v>192</v>
      </c>
      <c r="E116" s="64">
        <v>0.93</v>
      </c>
      <c r="F116" s="16">
        <v>0</v>
      </c>
      <c r="G116" s="12" t="s">
        <v>0</v>
      </c>
      <c r="H116" s="17">
        <v>1.32</v>
      </c>
      <c r="I116" s="18">
        <f t="shared" si="27"/>
        <v>0.41935483870967749</v>
      </c>
      <c r="J116" s="50">
        <f>(H116-E116)/(E116-F116)/2</f>
        <v>0.20967741935483872</v>
      </c>
    </row>
    <row r="117" spans="1:11" ht="14.25" customHeight="1" x14ac:dyDescent="0.25">
      <c r="A117" s="12"/>
      <c r="B117" s="10">
        <v>46073</v>
      </c>
      <c r="C117" s="13" t="s">
        <v>195</v>
      </c>
      <c r="D117" s="96" t="s">
        <v>194</v>
      </c>
      <c r="E117" s="16">
        <v>5.0599999999999996</v>
      </c>
      <c r="F117" s="16">
        <v>3.97</v>
      </c>
      <c r="G117" s="12" t="s">
        <v>0</v>
      </c>
      <c r="H117" s="17">
        <v>5.73</v>
      </c>
      <c r="I117" s="18">
        <f t="shared" si="27"/>
        <v>0.13241106719367601</v>
      </c>
      <c r="J117" s="50">
        <f t="shared" ref="J117:J118" si="29">(H117-E117)/(E117-F117)</f>
        <v>0.6146788990825699</v>
      </c>
      <c r="K117" t="s">
        <v>0</v>
      </c>
    </row>
    <row r="118" spans="1:11" ht="14.25" customHeight="1" x14ac:dyDescent="0.25">
      <c r="A118" s="12"/>
      <c r="B118" s="10">
        <v>46073</v>
      </c>
      <c r="C118" s="13" t="s">
        <v>197</v>
      </c>
      <c r="D118" s="96" t="s">
        <v>196</v>
      </c>
      <c r="E118" s="16">
        <v>1.35</v>
      </c>
      <c r="F118" s="16">
        <v>0.95</v>
      </c>
      <c r="G118" s="12" t="s">
        <v>0</v>
      </c>
      <c r="H118" s="17">
        <v>1.39</v>
      </c>
      <c r="I118" s="18">
        <f t="shared" si="27"/>
        <v>2.962962962962945E-2</v>
      </c>
      <c r="J118" s="50">
        <f t="shared" si="29"/>
        <v>9.9999999999999506E-2</v>
      </c>
    </row>
    <row r="119" spans="1:11" ht="14.25" customHeight="1" x14ac:dyDescent="0.25">
      <c r="A119" s="12"/>
      <c r="B119" s="10" t="s">
        <v>0</v>
      </c>
      <c r="C119" s="13" t="s">
        <v>0</v>
      </c>
      <c r="D119" s="96" t="s">
        <v>0</v>
      </c>
      <c r="E119" s="16" t="s">
        <v>0</v>
      </c>
      <c r="F119" s="16" t="s">
        <v>0</v>
      </c>
      <c r="G119" s="12"/>
      <c r="H119" s="17"/>
      <c r="I119" s="18"/>
      <c r="J119" s="50"/>
    </row>
    <row r="120" spans="1:11" s="94" customFormat="1" ht="15.75" thickBot="1" x14ac:dyDescent="0.3">
      <c r="B120" s="24"/>
      <c r="C120" s="26"/>
      <c r="D120" s="89"/>
      <c r="E120" s="38" t="s">
        <v>0</v>
      </c>
      <c r="F120" s="38"/>
      <c r="G120" s="39"/>
      <c r="H120" s="62" t="s">
        <v>22</v>
      </c>
      <c r="I120" s="63" t="s">
        <v>21</v>
      </c>
      <c r="J120" s="72">
        <f>SUM(J112:J119)</f>
        <v>0.95031515400041944</v>
      </c>
    </row>
    <row r="121" spans="1:11" s="94" customFormat="1" ht="41.25" customHeight="1" thickBot="1" x14ac:dyDescent="0.3">
      <c r="B121" s="10" t="s">
        <v>0</v>
      </c>
      <c r="C121" s="26"/>
      <c r="D121" s="89"/>
      <c r="E121" s="38" t="s">
        <v>0</v>
      </c>
      <c r="F121" s="38"/>
      <c r="G121" s="39" t="s">
        <v>0</v>
      </c>
      <c r="H121" s="19" t="s">
        <v>0</v>
      </c>
      <c r="I121" s="40" t="s">
        <v>0</v>
      </c>
      <c r="J121" s="84" t="s">
        <v>0</v>
      </c>
    </row>
    <row r="122" spans="1:11" ht="39.75" customHeight="1" thickBot="1" x14ac:dyDescent="0.3">
      <c r="B122" s="77"/>
      <c r="C122" s="13"/>
      <c r="D122" s="35"/>
      <c r="E122" s="16"/>
      <c r="F122" s="16"/>
      <c r="G122" s="12"/>
      <c r="H122" s="64"/>
      <c r="I122" s="37"/>
      <c r="J122" s="78"/>
    </row>
    <row r="123" spans="1:11" ht="24" thickBot="1" x14ac:dyDescent="0.4">
      <c r="B123" s="1"/>
      <c r="C123" s="80" t="s">
        <v>42</v>
      </c>
      <c r="D123" s="87"/>
      <c r="E123" s="2"/>
      <c r="F123" s="2"/>
      <c r="G123" s="3"/>
      <c r="H123" s="2"/>
      <c r="I123" s="2"/>
      <c r="J123" s="4"/>
    </row>
    <row r="124" spans="1:11" ht="29.25" customHeight="1" x14ac:dyDescent="0.25">
      <c r="B124" s="10"/>
      <c r="C124" s="13"/>
      <c r="D124" s="35"/>
      <c r="E124" s="17"/>
      <c r="F124" s="17"/>
      <c r="G124" s="12"/>
      <c r="H124" s="20"/>
      <c r="I124" s="41"/>
      <c r="J124" s="42"/>
    </row>
    <row r="125" spans="1:11" x14ac:dyDescent="0.25">
      <c r="B125" s="10"/>
      <c r="C125" s="13"/>
      <c r="D125" s="35"/>
      <c r="E125" s="17"/>
      <c r="F125" s="17"/>
      <c r="G125" s="12"/>
      <c r="H125" s="20"/>
      <c r="I125" s="41"/>
      <c r="J125" s="42"/>
    </row>
    <row r="126" spans="1:11" x14ac:dyDescent="0.25">
      <c r="B126" s="45" t="s">
        <v>1</v>
      </c>
      <c r="C126" s="15" t="s">
        <v>2</v>
      </c>
      <c r="D126" s="15" t="s">
        <v>30</v>
      </c>
      <c r="E126" s="15" t="s">
        <v>1</v>
      </c>
      <c r="F126" s="15" t="s">
        <v>15</v>
      </c>
      <c r="G126" s="46" t="s">
        <v>3</v>
      </c>
      <c r="H126" s="15" t="s">
        <v>3</v>
      </c>
      <c r="I126" s="15" t="s">
        <v>4</v>
      </c>
      <c r="J126" s="36" t="s">
        <v>4</v>
      </c>
    </row>
    <row r="127" spans="1:11" x14ac:dyDescent="0.25">
      <c r="B127" s="45" t="s">
        <v>5</v>
      </c>
      <c r="C127" s="35"/>
      <c r="D127" s="35"/>
      <c r="E127" s="15" t="s">
        <v>6</v>
      </c>
      <c r="F127" s="15" t="s">
        <v>16</v>
      </c>
      <c r="G127" s="46" t="s">
        <v>5</v>
      </c>
      <c r="H127" s="15" t="s">
        <v>7</v>
      </c>
      <c r="I127" s="15" t="s">
        <v>9</v>
      </c>
      <c r="J127" s="36" t="s">
        <v>17</v>
      </c>
    </row>
    <row r="128" spans="1:11" x14ac:dyDescent="0.25">
      <c r="B128" s="45"/>
      <c r="C128" s="15" t="s">
        <v>27</v>
      </c>
      <c r="D128" s="15"/>
      <c r="E128" s="15"/>
      <c r="F128" s="15"/>
      <c r="G128" s="46"/>
      <c r="H128" s="15"/>
      <c r="I128" s="15"/>
      <c r="J128" s="36"/>
    </row>
    <row r="129" spans="1:10" x14ac:dyDescent="0.25">
      <c r="B129" s="45"/>
      <c r="C129" s="15"/>
      <c r="D129" s="15"/>
      <c r="E129" s="15"/>
      <c r="F129" s="15"/>
      <c r="G129" s="46"/>
      <c r="H129" s="15"/>
      <c r="I129" s="15"/>
      <c r="J129" s="36"/>
    </row>
    <row r="130" spans="1:10" x14ac:dyDescent="0.25">
      <c r="B130" s="10"/>
      <c r="C130" s="13"/>
      <c r="D130" s="35"/>
      <c r="E130" s="16"/>
      <c r="F130" s="16"/>
      <c r="G130" s="12"/>
      <c r="H130" s="17"/>
      <c r="I130" s="18"/>
      <c r="J130" s="50"/>
    </row>
    <row r="131" spans="1:10" x14ac:dyDescent="0.25">
      <c r="B131" s="10"/>
      <c r="C131" s="21" t="s">
        <v>44</v>
      </c>
      <c r="D131" s="15"/>
      <c r="E131" s="13"/>
      <c r="F131" s="13"/>
      <c r="G131" s="22"/>
      <c r="H131" s="48" t="s">
        <v>10</v>
      </c>
      <c r="I131" s="49" t="s">
        <v>8</v>
      </c>
      <c r="J131" s="83">
        <f>SUM(J129:J130)</f>
        <v>0</v>
      </c>
    </row>
    <row r="132" spans="1:10" ht="15.75" thickBot="1" x14ac:dyDescent="0.3">
      <c r="B132" s="10"/>
      <c r="C132" s="21"/>
      <c r="D132" s="15"/>
      <c r="E132" s="13"/>
      <c r="F132" s="13"/>
      <c r="G132" s="22"/>
      <c r="H132" s="11"/>
      <c r="I132" s="23"/>
      <c r="J132" s="14"/>
    </row>
    <row r="133" spans="1:10" ht="18" x14ac:dyDescent="0.25">
      <c r="B133" s="5" t="s">
        <v>0</v>
      </c>
      <c r="C133" s="95" t="s">
        <v>11</v>
      </c>
      <c r="D133" s="51"/>
      <c r="E133" s="29" t="s">
        <v>0</v>
      </c>
      <c r="F133" s="29"/>
      <c r="G133" s="7" t="s">
        <v>0</v>
      </c>
      <c r="H133" s="29" t="s">
        <v>0</v>
      </c>
      <c r="I133" s="29" t="s">
        <v>0</v>
      </c>
      <c r="J133" s="30" t="s">
        <v>0</v>
      </c>
    </row>
    <row r="134" spans="1:10" x14ac:dyDescent="0.25">
      <c r="B134" s="31" t="s">
        <v>5</v>
      </c>
      <c r="C134" s="32" t="s">
        <v>0</v>
      </c>
      <c r="D134" s="32" t="s">
        <v>30</v>
      </c>
      <c r="E134" s="32" t="s">
        <v>1</v>
      </c>
      <c r="F134" s="32" t="s">
        <v>15</v>
      </c>
      <c r="G134" s="33"/>
      <c r="H134" s="32" t="s">
        <v>7</v>
      </c>
      <c r="I134" s="32" t="s">
        <v>4</v>
      </c>
      <c r="J134" s="34" t="s">
        <v>4</v>
      </c>
    </row>
    <row r="135" spans="1:10" x14ac:dyDescent="0.25">
      <c r="B135" s="10"/>
      <c r="C135" s="15" t="s">
        <v>27</v>
      </c>
      <c r="D135" s="15"/>
      <c r="E135" s="35"/>
      <c r="F135" s="15" t="s">
        <v>16</v>
      </c>
      <c r="G135" s="12"/>
      <c r="H135" s="15" t="s">
        <v>12</v>
      </c>
      <c r="I135" s="15" t="s">
        <v>13</v>
      </c>
      <c r="J135" s="36" t="s">
        <v>17</v>
      </c>
    </row>
    <row r="136" spans="1:10" x14ac:dyDescent="0.25">
      <c r="B136" s="10"/>
      <c r="C136" s="11" t="s">
        <v>0</v>
      </c>
      <c r="D136" s="35"/>
      <c r="E136" s="35" t="s">
        <v>0</v>
      </c>
      <c r="F136" s="35"/>
      <c r="G136" s="12" t="s">
        <v>0</v>
      </c>
      <c r="H136" s="15" t="s">
        <v>0</v>
      </c>
      <c r="I136" s="15"/>
      <c r="J136" s="36"/>
    </row>
    <row r="137" spans="1:10" ht="14.25" customHeight="1" x14ac:dyDescent="0.25">
      <c r="A137" s="12"/>
      <c r="B137" s="10" t="s">
        <v>0</v>
      </c>
      <c r="C137" s="13" t="s">
        <v>31</v>
      </c>
      <c r="D137" s="96" t="s">
        <v>0</v>
      </c>
      <c r="E137" s="16" t="s">
        <v>0</v>
      </c>
      <c r="F137" s="16" t="s">
        <v>0</v>
      </c>
      <c r="G137" s="12" t="s">
        <v>0</v>
      </c>
      <c r="H137" s="17" t="s">
        <v>0</v>
      </c>
      <c r="I137" s="18" t="s">
        <v>0</v>
      </c>
      <c r="J137" s="50" t="s">
        <v>0</v>
      </c>
    </row>
    <row r="138" spans="1:10" x14ac:dyDescent="0.25">
      <c r="B138" s="10"/>
      <c r="C138" s="13"/>
      <c r="D138" s="35"/>
      <c r="E138" s="16"/>
      <c r="F138" s="16" t="s">
        <v>0</v>
      </c>
      <c r="G138" s="12"/>
      <c r="H138" s="17"/>
      <c r="I138" s="18" t="s">
        <v>32</v>
      </c>
      <c r="J138" s="50"/>
    </row>
    <row r="139" spans="1:10" ht="15.75" thickBot="1" x14ac:dyDescent="0.3">
      <c r="B139" s="24" t="s">
        <v>0</v>
      </c>
      <c r="C139" s="26"/>
      <c r="D139" s="89"/>
      <c r="E139" s="38" t="s">
        <v>0</v>
      </c>
      <c r="F139" s="38"/>
      <c r="G139" s="39" t="s">
        <v>0</v>
      </c>
      <c r="H139" s="62" t="s">
        <v>22</v>
      </c>
      <c r="I139" s="63" t="s">
        <v>21</v>
      </c>
      <c r="J139" s="72">
        <f>SUM(J136:J138)</f>
        <v>0</v>
      </c>
    </row>
    <row r="140" spans="1:10" ht="45" customHeight="1" thickBot="1" x14ac:dyDescent="0.3">
      <c r="B140" s="12"/>
      <c r="C140" s="13"/>
      <c r="D140" s="35"/>
      <c r="E140" s="16"/>
      <c r="F140" s="16"/>
      <c r="G140" s="12"/>
      <c r="H140" s="64"/>
      <c r="I140" s="37"/>
      <c r="J140" s="105"/>
    </row>
    <row r="141" spans="1:10" x14ac:dyDescent="0.25">
      <c r="B141" s="56"/>
      <c r="C141" s="44"/>
      <c r="D141" s="44"/>
      <c r="E141" s="57"/>
      <c r="F141" s="57"/>
      <c r="G141" s="58"/>
      <c r="H141" s="57"/>
      <c r="I141" s="57"/>
      <c r="J141" s="59"/>
    </row>
    <row r="142" spans="1:10" ht="21" x14ac:dyDescent="0.35">
      <c r="B142" s="60"/>
      <c r="C142" s="111" t="s">
        <v>26</v>
      </c>
      <c r="D142" s="106"/>
      <c r="J142" s="61"/>
    </row>
    <row r="143" spans="1:10" x14ac:dyDescent="0.25">
      <c r="B143" s="60"/>
      <c r="G143" s="107"/>
      <c r="J143" s="61"/>
    </row>
    <row r="144" spans="1:10" x14ac:dyDescent="0.25">
      <c r="B144" s="60"/>
      <c r="C144" t="s">
        <v>25</v>
      </c>
      <c r="J144" s="83">
        <f>J31+J106+J131</f>
        <v>-0.66406220709166863</v>
      </c>
    </row>
    <row r="145" spans="2:10" x14ac:dyDescent="0.25">
      <c r="B145" s="60"/>
      <c r="C145" t="s">
        <v>29</v>
      </c>
      <c r="E145" s="108"/>
      <c r="F145" s="109"/>
      <c r="J145" s="53">
        <f>SUM(J40+J120+J139)</f>
        <v>1.4135504481180665</v>
      </c>
    </row>
    <row r="146" spans="2:10" ht="6" customHeight="1" x14ac:dyDescent="0.25">
      <c r="B146" s="60"/>
      <c r="G146" s="110"/>
      <c r="H146" s="64"/>
      <c r="I146" s="37"/>
      <c r="J146" s="114"/>
    </row>
    <row r="147" spans="2:10" ht="21.75" thickBot="1" x14ac:dyDescent="0.4">
      <c r="B147" s="73"/>
      <c r="C147" s="112" t="s">
        <v>43</v>
      </c>
      <c r="D147" s="93"/>
      <c r="E147" s="74"/>
      <c r="F147" s="74"/>
      <c r="G147" s="75"/>
      <c r="H147" s="113" t="s">
        <v>23</v>
      </c>
      <c r="I147" s="76" t="s">
        <v>24</v>
      </c>
      <c r="J147" s="115">
        <f>(J144+J145)/100</f>
        <v>7.4948824102639786E-3</v>
      </c>
    </row>
    <row r="149" spans="2:10" x14ac:dyDescent="0.25">
      <c r="G149" t="s">
        <v>0</v>
      </c>
    </row>
    <row r="151" spans="2:10" ht="18.75" x14ac:dyDescent="0.3">
      <c r="B151" s="97" t="s">
        <v>28</v>
      </c>
    </row>
    <row r="152" spans="2:10" x14ac:dyDescent="0.25">
      <c r="C152" t="s">
        <v>0</v>
      </c>
      <c r="G152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2026-02-20T16:03:10Z</dcterms:modified>
</cp:coreProperties>
</file>