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350" windowWidth="24915" windowHeight="7875"/>
  </bookViews>
  <sheets>
    <sheet name="Hebelprodukte" sheetId="2" r:id="rId1"/>
    <sheet name="Stillhalter" sheetId="3" r:id="rId2"/>
  </sheets>
  <calcPr calcId="145621"/>
  <fileRecoveryPr repairLoad="1"/>
</workbook>
</file>

<file path=xl/calcChain.xml><?xml version="1.0" encoding="utf-8"?>
<calcChain xmlns="http://schemas.openxmlformats.org/spreadsheetml/2006/main">
  <c r="I573" i="2" l="1"/>
  <c r="H573" i="2"/>
  <c r="I313" i="2"/>
  <c r="H313" i="2"/>
  <c r="I359" i="2"/>
  <c r="H359" i="2"/>
  <c r="I206" i="2"/>
  <c r="H206" i="2"/>
  <c r="I414" i="2"/>
  <c r="H414" i="2"/>
  <c r="I205" i="2"/>
  <c r="H205" i="2"/>
  <c r="G166" i="3"/>
  <c r="G163" i="3"/>
  <c r="I572" i="2"/>
  <c r="H572" i="2"/>
  <c r="I571" i="2"/>
  <c r="H571" i="2"/>
  <c r="I570" i="2"/>
  <c r="H570" i="2"/>
  <c r="I569" i="2"/>
  <c r="H569" i="2"/>
  <c r="I231" i="2"/>
  <c r="H231" i="2"/>
  <c r="I204" i="2"/>
  <c r="H204" i="2"/>
  <c r="I203" i="2"/>
  <c r="H203" i="2"/>
  <c r="I568" i="2"/>
  <c r="H568" i="2"/>
  <c r="I202" i="2"/>
  <c r="H202" i="2"/>
  <c r="G162" i="3"/>
  <c r="I201" i="2" l="1"/>
  <c r="H201" i="2"/>
  <c r="G161" i="3"/>
  <c r="I200" i="2"/>
  <c r="H200" i="2"/>
  <c r="G160" i="3"/>
  <c r="I199" i="2"/>
  <c r="H199" i="2"/>
  <c r="I567" i="2"/>
  <c r="H567" i="2"/>
  <c r="I566" i="2"/>
  <c r="H566" i="2"/>
  <c r="G159" i="3"/>
  <c r="I198" i="2"/>
  <c r="H198" i="2"/>
  <c r="G158" i="3"/>
  <c r="I197" i="2"/>
  <c r="H197" i="2"/>
  <c r="I264" i="2"/>
  <c r="H264" i="2"/>
  <c r="I565" i="2"/>
  <c r="H565" i="2"/>
  <c r="I564" i="2"/>
  <c r="H564" i="2"/>
  <c r="I563" i="2"/>
  <c r="H563" i="2"/>
  <c r="I413" i="2"/>
  <c r="H413" i="2"/>
  <c r="G157" i="3" l="1"/>
  <c r="I312" i="2"/>
  <c r="H312" i="2"/>
  <c r="I196" i="2"/>
  <c r="H196" i="2"/>
  <c r="G156" i="3" l="1"/>
  <c r="I561" i="2"/>
  <c r="H561" i="2"/>
  <c r="I562" i="2"/>
  <c r="H562" i="2"/>
  <c r="I195" i="2"/>
  <c r="H195" i="2"/>
  <c r="I194" i="2"/>
  <c r="H194" i="2"/>
  <c r="G155" i="3"/>
  <c r="G154" i="3"/>
  <c r="I193" i="2"/>
  <c r="H193" i="2"/>
  <c r="I311" i="2"/>
  <c r="H311" i="2"/>
  <c r="I192" i="2"/>
  <c r="H192" i="2"/>
  <c r="I560" i="2"/>
  <c r="H560" i="2"/>
  <c r="I559" i="2"/>
  <c r="H559" i="2"/>
  <c r="I342" i="2"/>
  <c r="H342" i="2"/>
  <c r="I191" i="2"/>
  <c r="H191" i="2"/>
  <c r="G153" i="3"/>
  <c r="I558" i="2"/>
  <c r="H558" i="2"/>
  <c r="I557" i="2"/>
  <c r="H557" i="2"/>
  <c r="I556" i="2"/>
  <c r="H556" i="2"/>
  <c r="G152" i="3"/>
  <c r="I190" i="2"/>
  <c r="H190" i="2"/>
  <c r="I412" i="2"/>
  <c r="H412" i="2"/>
  <c r="I555" i="2"/>
  <c r="H555" i="2"/>
  <c r="I554" i="2"/>
  <c r="H554" i="2"/>
  <c r="I230" i="2"/>
  <c r="H230" i="2"/>
  <c r="I310" i="2"/>
  <c r="H310" i="2"/>
  <c r="I189" i="2"/>
  <c r="H189" i="2"/>
  <c r="I188" i="2"/>
  <c r="H188" i="2"/>
  <c r="G151" i="3"/>
  <c r="I553" i="2"/>
  <c r="H553" i="2"/>
  <c r="I263" i="2"/>
  <c r="H263" i="2"/>
  <c r="I358" i="2"/>
  <c r="H358" i="2"/>
  <c r="I187" i="2"/>
  <c r="H187" i="2"/>
  <c r="I309" i="2"/>
  <c r="H309" i="2"/>
  <c r="I552" i="2"/>
  <c r="H552" i="2"/>
  <c r="I411" i="2"/>
  <c r="H411" i="2"/>
  <c r="I410" i="2"/>
  <c r="H410" i="2"/>
  <c r="G150" i="3"/>
  <c r="I186" i="2"/>
  <c r="H186" i="2"/>
  <c r="I262" i="2"/>
  <c r="H262" i="2"/>
  <c r="G149" i="3"/>
  <c r="I185" i="2"/>
  <c r="H185" i="2"/>
  <c r="G148" i="3" l="1"/>
  <c r="I551" i="2"/>
  <c r="H551" i="2"/>
  <c r="I308" i="2"/>
  <c r="H308" i="2"/>
  <c r="I184" i="2"/>
  <c r="H184" i="2"/>
  <c r="I261" i="2"/>
  <c r="H261" i="2"/>
  <c r="I260" i="2"/>
  <c r="H260" i="2"/>
  <c r="I183" i="2"/>
  <c r="H183" i="2"/>
  <c r="I182" i="2"/>
  <c r="H182" i="2"/>
  <c r="G147" i="3"/>
  <c r="I181" i="2"/>
  <c r="H181" i="2"/>
  <c r="I307" i="2"/>
  <c r="H307" i="2"/>
  <c r="I550" i="2"/>
  <c r="H550" i="2"/>
  <c r="I180" i="2"/>
  <c r="H180" i="2"/>
  <c r="G146" i="3"/>
  <c r="I549" i="2"/>
  <c r="H549" i="2"/>
  <c r="I409" i="2"/>
  <c r="H409" i="2"/>
  <c r="G145" i="3"/>
  <c r="I178" i="2"/>
  <c r="H178" i="2"/>
  <c r="G144" i="3"/>
  <c r="I341" i="2"/>
  <c r="H341" i="2"/>
  <c r="I179" i="2"/>
  <c r="H179" i="2"/>
  <c r="I548" i="2" l="1"/>
  <c r="H548" i="2"/>
  <c r="I340" i="2"/>
  <c r="H340" i="2"/>
  <c r="I177" i="2"/>
  <c r="H177" i="2"/>
  <c r="I547" i="2"/>
  <c r="H547" i="2"/>
  <c r="I176" i="2"/>
  <c r="H176" i="2"/>
  <c r="I175" i="2"/>
  <c r="H175" i="2"/>
  <c r="G143" i="3"/>
  <c r="I174" i="2"/>
  <c r="H174" i="2"/>
  <c r="I546" i="2"/>
  <c r="H546" i="2"/>
  <c r="I408" i="2"/>
  <c r="H408" i="2"/>
  <c r="G142" i="3"/>
  <c r="I173" i="2"/>
  <c r="H173" i="2"/>
  <c r="I407" i="2" l="1"/>
  <c r="H407" i="2"/>
  <c r="I172" i="2"/>
  <c r="H172" i="2"/>
  <c r="G141" i="3"/>
  <c r="I171" i="2"/>
  <c r="H171" i="2"/>
  <c r="I170" i="2"/>
  <c r="H170" i="2"/>
  <c r="I169" i="2"/>
  <c r="H169" i="2"/>
  <c r="I545" i="2" l="1"/>
  <c r="H545" i="2"/>
  <c r="I544" i="2"/>
  <c r="H544" i="2"/>
  <c r="I543" i="2"/>
  <c r="H543" i="2"/>
  <c r="I542" i="2"/>
  <c r="H542" i="2"/>
  <c r="I541" i="2"/>
  <c r="H541" i="2"/>
  <c r="G140" i="3"/>
  <c r="I168" i="2"/>
  <c r="H168" i="2"/>
  <c r="I259" i="2"/>
  <c r="H259" i="2"/>
  <c r="G138" i="3" l="1"/>
  <c r="I166" i="2"/>
  <c r="H166" i="2"/>
  <c r="I229" i="2"/>
  <c r="H229" i="2"/>
  <c r="G139" i="3" l="1"/>
  <c r="I167" i="2"/>
  <c r="H167" i="2"/>
  <c r="I406" i="2"/>
  <c r="H406" i="2"/>
  <c r="G137" i="3"/>
  <c r="I165" i="2"/>
  <c r="H165" i="2"/>
  <c r="I163" i="2" l="1"/>
  <c r="H163" i="2"/>
  <c r="G136" i="3"/>
  <c r="I164" i="2"/>
  <c r="H164" i="2"/>
  <c r="I339" i="2"/>
  <c r="H339" i="2"/>
  <c r="I540" i="2"/>
  <c r="H540" i="2"/>
  <c r="G135" i="3"/>
  <c r="I162" i="2" l="1"/>
  <c r="H162" i="2"/>
  <c r="I539" i="2" l="1"/>
  <c r="H539" i="2"/>
  <c r="I538" i="2"/>
  <c r="H538" i="2"/>
  <c r="I537" i="2"/>
  <c r="H537" i="2"/>
  <c r="I536" i="2"/>
  <c r="H536" i="2"/>
  <c r="G134" i="3" l="1"/>
  <c r="I161" i="2"/>
  <c r="H161" i="2"/>
  <c r="I535" i="2" l="1"/>
  <c r="H535" i="2"/>
  <c r="I534" i="2"/>
  <c r="H534" i="2"/>
  <c r="G133" i="3"/>
  <c r="I160" i="2"/>
  <c r="H160" i="2"/>
  <c r="G132" i="3"/>
  <c r="I258" i="2"/>
  <c r="H258" i="2"/>
  <c r="I159" i="2"/>
  <c r="H159" i="2"/>
  <c r="G131" i="3"/>
  <c r="I158" i="2"/>
  <c r="H158" i="2"/>
  <c r="I306" i="2"/>
  <c r="H306" i="2"/>
  <c r="I533" i="2"/>
  <c r="H533" i="2"/>
  <c r="I532" i="2"/>
  <c r="H532" i="2"/>
  <c r="I157" i="2"/>
  <c r="H157" i="2"/>
  <c r="I155" i="2"/>
  <c r="H155" i="2"/>
  <c r="I405" i="2"/>
  <c r="H405" i="2"/>
  <c r="I156" i="2"/>
  <c r="H156" i="2"/>
  <c r="G130" i="3"/>
  <c r="I531" i="2"/>
  <c r="H531" i="2"/>
  <c r="I154" i="2"/>
  <c r="H154" i="2"/>
  <c r="G129" i="3"/>
  <c r="I153" i="2"/>
  <c r="H153" i="2"/>
  <c r="I305" i="2"/>
  <c r="H305" i="2"/>
  <c r="G128" i="3"/>
  <c r="I152" i="2"/>
  <c r="H152" i="2"/>
  <c r="G127" i="3"/>
  <c r="I257" i="2"/>
  <c r="H257" i="2"/>
  <c r="I530" i="2"/>
  <c r="H530" i="2"/>
  <c r="I151" i="2"/>
  <c r="H151" i="2"/>
  <c r="G126" i="3"/>
  <c r="I529" i="2"/>
  <c r="H529" i="2"/>
  <c r="I528" i="2"/>
  <c r="H528" i="2"/>
  <c r="I150" i="2"/>
  <c r="H150" i="2"/>
  <c r="I527" i="2" l="1"/>
  <c r="H527" i="2"/>
  <c r="I149" i="2"/>
  <c r="H149" i="2"/>
  <c r="I148" i="2"/>
  <c r="H148" i="2"/>
  <c r="I584" i="2"/>
  <c r="I526" i="2"/>
  <c r="H526" i="2"/>
  <c r="I525" i="2"/>
  <c r="H525" i="2"/>
  <c r="I147" i="2"/>
  <c r="H147" i="2"/>
  <c r="I146" i="2"/>
  <c r="H146" i="2"/>
  <c r="G125" i="3"/>
  <c r="I357" i="2"/>
  <c r="H357" i="2"/>
  <c r="I524" i="2"/>
  <c r="H524" i="2"/>
  <c r="G124" i="3"/>
  <c r="I404" i="2"/>
  <c r="H404" i="2"/>
  <c r="I145" i="2"/>
  <c r="H145" i="2"/>
  <c r="G123" i="3"/>
  <c r="I403" i="2"/>
  <c r="H403" i="2"/>
  <c r="I144" i="2" l="1"/>
  <c r="H144" i="2"/>
  <c r="I523" i="2"/>
  <c r="H523" i="2"/>
  <c r="I522" i="2" l="1"/>
  <c r="H522" i="2"/>
  <c r="I143" i="2"/>
  <c r="H143" i="2"/>
  <c r="I402" i="2"/>
  <c r="H402" i="2"/>
  <c r="G122" i="3"/>
  <c r="I256" i="2"/>
  <c r="H256" i="2"/>
  <c r="I142" i="2"/>
  <c r="H142" i="2"/>
  <c r="I141" i="2"/>
  <c r="H141" i="2"/>
  <c r="G121" i="3"/>
  <c r="I521" i="2"/>
  <c r="H521" i="2"/>
  <c r="I140" i="2"/>
  <c r="H140" i="2"/>
  <c r="I139" i="2"/>
  <c r="H139" i="2"/>
  <c r="G120" i="3"/>
  <c r="I520" i="2"/>
  <c r="H520" i="2"/>
  <c r="I519" i="2"/>
  <c r="H519" i="2"/>
  <c r="I304" i="2"/>
  <c r="H304" i="2"/>
  <c r="I138" i="2"/>
  <c r="H138" i="2"/>
  <c r="I401" i="2"/>
  <c r="H401" i="2"/>
  <c r="G119" i="3"/>
  <c r="I137" i="2"/>
  <c r="H137" i="2"/>
  <c r="I518" i="2"/>
  <c r="H518" i="2"/>
  <c r="I303" i="2" l="1"/>
  <c r="H303" i="2"/>
  <c r="I255" i="2"/>
  <c r="H255" i="2"/>
  <c r="I136" i="2"/>
  <c r="H136" i="2"/>
  <c r="G118" i="3"/>
  <c r="I517" i="2"/>
  <c r="H517" i="2"/>
  <c r="I135" i="2"/>
  <c r="H135" i="2"/>
  <c r="G117" i="3"/>
  <c r="I134" i="2"/>
  <c r="H134" i="2"/>
  <c r="G116" i="3"/>
  <c r="I302" i="2" l="1"/>
  <c r="H302" i="2"/>
  <c r="I516" i="2"/>
  <c r="H516" i="2"/>
  <c r="I133" i="2"/>
  <c r="H133" i="2"/>
  <c r="G115" i="3"/>
  <c r="I131" i="2"/>
  <c r="H131" i="2"/>
  <c r="G114" i="3"/>
  <c r="I132" i="2"/>
  <c r="H132" i="2"/>
  <c r="I515" i="2"/>
  <c r="H515" i="2"/>
  <c r="G113" i="3"/>
  <c r="I130" i="2"/>
  <c r="H130" i="2"/>
  <c r="I301" i="2"/>
  <c r="H301" i="2"/>
  <c r="G112" i="3"/>
  <c r="I129" i="2"/>
  <c r="H129" i="2"/>
  <c r="I228" i="2"/>
  <c r="H228" i="2"/>
  <c r="I128" i="2" l="1"/>
  <c r="H128" i="2"/>
  <c r="G111" i="3"/>
  <c r="G110" i="3"/>
  <c r="I127" i="2"/>
  <c r="H127" i="2"/>
  <c r="G109" i="3"/>
  <c r="I514" i="2"/>
  <c r="H514" i="2"/>
  <c r="I513" i="2"/>
  <c r="H513" i="2"/>
  <c r="I512" i="2"/>
  <c r="H512" i="2"/>
  <c r="G108" i="3" l="1"/>
  <c r="I126" i="2"/>
  <c r="H126" i="2"/>
  <c r="I356" i="2"/>
  <c r="H356" i="2"/>
  <c r="I125" i="2"/>
  <c r="H125" i="2"/>
  <c r="G107" i="3"/>
  <c r="I511" i="2"/>
  <c r="H511" i="2"/>
  <c r="I124" i="2"/>
  <c r="H124" i="2"/>
  <c r="I254" i="2"/>
  <c r="H254" i="2"/>
  <c r="I123" i="2"/>
  <c r="H123" i="2"/>
  <c r="I510" i="2"/>
  <c r="H510" i="2"/>
  <c r="I122" i="2" l="1"/>
  <c r="H122" i="2"/>
  <c r="I121" i="2"/>
  <c r="H121" i="2"/>
  <c r="G106" i="3"/>
  <c r="I227" i="2"/>
  <c r="H227" i="2"/>
  <c r="I120" i="2"/>
  <c r="H120" i="2"/>
  <c r="I119" i="2"/>
  <c r="H119" i="2"/>
  <c r="G105" i="3"/>
  <c r="I253" i="2"/>
  <c r="H253" i="2"/>
  <c r="I117" i="2"/>
  <c r="H117" i="2"/>
  <c r="I118" i="2"/>
  <c r="H118" i="2"/>
  <c r="I509" i="2"/>
  <c r="H509" i="2"/>
  <c r="I508" i="2"/>
  <c r="H508" i="2"/>
  <c r="I116" i="2"/>
  <c r="H116" i="2"/>
  <c r="G104" i="3"/>
  <c r="I507" i="2"/>
  <c r="H507" i="2"/>
  <c r="I114" i="2"/>
  <c r="H114" i="2"/>
  <c r="I506" i="2" l="1"/>
  <c r="H506" i="2"/>
  <c r="G103" i="3"/>
  <c r="I115" i="2"/>
  <c r="H115" i="2"/>
  <c r="G102" i="3" l="1"/>
  <c r="I113" i="2"/>
  <c r="H113" i="2"/>
  <c r="I505" i="2"/>
  <c r="H505" i="2"/>
  <c r="I112" i="2"/>
  <c r="H112" i="2"/>
  <c r="G101" i="3"/>
  <c r="I504" i="2"/>
  <c r="H504" i="2"/>
  <c r="G100" i="3" l="1"/>
  <c r="I111" i="2"/>
  <c r="H111" i="2"/>
  <c r="I252" i="2" l="1"/>
  <c r="H252" i="2"/>
  <c r="I251" i="2"/>
  <c r="H251" i="2"/>
  <c r="G99" i="3" l="1"/>
  <c r="I110" i="2"/>
  <c r="H110" i="2"/>
  <c r="G98" i="3"/>
  <c r="I109" i="2"/>
  <c r="H109" i="2"/>
  <c r="I503" i="2"/>
  <c r="H503" i="2"/>
  <c r="G97" i="3"/>
  <c r="I400" i="2"/>
  <c r="H400" i="2"/>
  <c r="I108" i="2"/>
  <c r="H108" i="2"/>
  <c r="G96" i="3" l="1"/>
  <c r="I107" i="2"/>
  <c r="H107" i="2"/>
  <c r="G95" i="3"/>
  <c r="I502" i="2"/>
  <c r="H502" i="2"/>
  <c r="I399" i="2"/>
  <c r="H399" i="2"/>
  <c r="I501" i="2"/>
  <c r="H501" i="2"/>
  <c r="I500" i="2"/>
  <c r="H500" i="2"/>
  <c r="I106" i="2"/>
  <c r="H106" i="2"/>
  <c r="I398" i="2" l="1"/>
  <c r="H398" i="2"/>
  <c r="G94" i="3"/>
  <c r="I499" i="2"/>
  <c r="H499" i="2"/>
  <c r="I105" i="2"/>
  <c r="H105" i="2"/>
  <c r="G93" i="3"/>
  <c r="I498" i="2" l="1"/>
  <c r="H498" i="2"/>
  <c r="I300" i="2"/>
  <c r="H300" i="2"/>
  <c r="I104" i="2"/>
  <c r="H104" i="2"/>
  <c r="I226" i="2"/>
  <c r="H226" i="2"/>
  <c r="I103" i="2" l="1"/>
  <c r="H103" i="2"/>
  <c r="G92" i="3"/>
  <c r="G91" i="3" l="1"/>
  <c r="I397" i="2"/>
  <c r="H397" i="2"/>
  <c r="I396" i="2"/>
  <c r="H396" i="2"/>
  <c r="I225" i="2"/>
  <c r="H225" i="2"/>
  <c r="I250" i="2"/>
  <c r="H250" i="2"/>
  <c r="I299" i="2"/>
  <c r="H299" i="2"/>
  <c r="I102" i="2"/>
  <c r="H102" i="2"/>
  <c r="I395" i="2"/>
  <c r="H395" i="2"/>
  <c r="G90" i="3"/>
  <c r="I338" i="2"/>
  <c r="H338" i="2"/>
  <c r="I298" i="2"/>
  <c r="H298" i="2"/>
  <c r="I101" i="2"/>
  <c r="H101" i="2"/>
  <c r="I297" i="2" l="1"/>
  <c r="H297" i="2"/>
  <c r="I100" i="2"/>
  <c r="H100" i="2"/>
  <c r="I249" i="2"/>
  <c r="H249" i="2"/>
  <c r="G89" i="3"/>
  <c r="I497" i="2"/>
  <c r="H497" i="2"/>
  <c r="I496" i="2"/>
  <c r="H496" i="2"/>
  <c r="G88" i="3"/>
  <c r="I296" i="2"/>
  <c r="H296" i="2"/>
  <c r="I495" i="2"/>
  <c r="H495" i="2"/>
  <c r="I99" i="2" l="1"/>
  <c r="H99" i="2"/>
  <c r="G87" i="3" l="1"/>
  <c r="I98" i="2"/>
  <c r="H98" i="2"/>
  <c r="I394" i="2"/>
  <c r="H394" i="2"/>
  <c r="I97" i="2"/>
  <c r="H97" i="2"/>
  <c r="I393" i="2"/>
  <c r="H393" i="2"/>
  <c r="I248" i="2"/>
  <c r="H248" i="2"/>
  <c r="I295" i="2"/>
  <c r="H295" i="2"/>
  <c r="I95" i="2"/>
  <c r="H95" i="2"/>
  <c r="G85" i="3"/>
  <c r="G86" i="3"/>
  <c r="I96" i="2"/>
  <c r="H96" i="2"/>
  <c r="I392" i="2"/>
  <c r="H392" i="2"/>
  <c r="I224" i="2"/>
  <c r="H224" i="2"/>
  <c r="I94" i="2"/>
  <c r="H94" i="2"/>
  <c r="I294" i="2"/>
  <c r="H294" i="2"/>
  <c r="G84" i="3"/>
  <c r="I93" i="2"/>
  <c r="H93" i="2"/>
  <c r="I391" i="2"/>
  <c r="H391" i="2"/>
  <c r="I390" i="2"/>
  <c r="H390" i="2"/>
  <c r="I223" i="2" l="1"/>
  <c r="H223" i="2"/>
  <c r="G83" i="3"/>
  <c r="I92" i="2"/>
  <c r="H92" i="2"/>
  <c r="I494" i="2"/>
  <c r="H494" i="2"/>
  <c r="G82" i="3"/>
  <c r="I91" i="2"/>
  <c r="H91" i="2"/>
  <c r="I337" i="2"/>
  <c r="H337" i="2"/>
  <c r="I493" i="2"/>
  <c r="H493" i="2"/>
  <c r="I492" i="2"/>
  <c r="H492" i="2"/>
  <c r="I293" i="2"/>
  <c r="H293" i="2"/>
  <c r="I90" i="2"/>
  <c r="H90" i="2"/>
  <c r="G80" i="3"/>
  <c r="I88" i="2"/>
  <c r="H88" i="2"/>
  <c r="I389" i="2"/>
  <c r="H389" i="2"/>
  <c r="I292" i="2"/>
  <c r="H292" i="2"/>
  <c r="I89" i="2"/>
  <c r="H89" i="2"/>
  <c r="G81" i="3"/>
  <c r="G79" i="3"/>
  <c r="I87" i="2"/>
  <c r="H87" i="2"/>
  <c r="I222" i="2"/>
  <c r="H222" i="2"/>
  <c r="G78" i="3"/>
  <c r="I86" i="2"/>
  <c r="H86" i="2"/>
  <c r="I221" i="2" l="1"/>
  <c r="H221" i="2"/>
  <c r="I85" i="2"/>
  <c r="H85" i="2"/>
  <c r="I84" i="2"/>
  <c r="H84" i="2"/>
  <c r="I388" i="2"/>
  <c r="H388" i="2"/>
  <c r="I491" i="2"/>
  <c r="H491" i="2"/>
  <c r="G77" i="3"/>
  <c r="G76" i="3"/>
  <c r="I83" i="2" l="1"/>
  <c r="H83" i="2"/>
  <c r="I82" i="2"/>
  <c r="H82" i="2"/>
  <c r="I387" i="2"/>
  <c r="H387" i="2"/>
  <c r="I490" i="2" l="1"/>
  <c r="H490" i="2"/>
  <c r="I81" i="2"/>
  <c r="H81" i="2"/>
  <c r="I247" i="2"/>
  <c r="H247" i="2"/>
  <c r="G75" i="3"/>
  <c r="G74" i="3"/>
  <c r="I80" i="2"/>
  <c r="H80" i="2"/>
  <c r="I291" i="2"/>
  <c r="H291" i="2"/>
  <c r="I79" i="2"/>
  <c r="H79" i="2"/>
  <c r="G73" i="3" l="1"/>
  <c r="I386" i="2"/>
  <c r="H386" i="2"/>
  <c r="I336" i="2"/>
  <c r="H336" i="2"/>
  <c r="I78" i="2"/>
  <c r="H78" i="2"/>
  <c r="I77" i="2" l="1"/>
  <c r="H77" i="2"/>
  <c r="G72" i="3"/>
  <c r="I76" i="2" l="1"/>
  <c r="H76" i="2"/>
  <c r="G71" i="3"/>
  <c r="I290" i="2" l="1"/>
  <c r="H290" i="2"/>
  <c r="I489" i="2"/>
  <c r="H489" i="2"/>
  <c r="I488" i="2"/>
  <c r="H488" i="2"/>
  <c r="I487" i="2"/>
  <c r="H487" i="2"/>
  <c r="I486" i="2"/>
  <c r="H486" i="2"/>
  <c r="I485" i="2"/>
  <c r="H485" i="2"/>
  <c r="G70" i="3"/>
  <c r="I246" i="2"/>
  <c r="H246" i="2"/>
  <c r="I75" i="2"/>
  <c r="H75" i="2"/>
  <c r="I289" i="2"/>
  <c r="H289" i="2"/>
  <c r="I74" i="2" l="1"/>
  <c r="H74" i="2"/>
  <c r="G69" i="3"/>
  <c r="I73" i="2" l="1"/>
  <c r="H73" i="2"/>
  <c r="G68" i="3"/>
  <c r="G67" i="3"/>
  <c r="I72" i="2"/>
  <c r="H72" i="2"/>
  <c r="I484" i="2"/>
  <c r="H484" i="2"/>
  <c r="G66" i="3"/>
  <c r="I71" i="2"/>
  <c r="H71" i="2"/>
  <c r="G65" i="3" l="1"/>
  <c r="I70" i="2"/>
  <c r="H70" i="2"/>
  <c r="I69" i="2"/>
  <c r="H69" i="2"/>
  <c r="I68" i="2"/>
  <c r="H68" i="2"/>
  <c r="I288" i="2"/>
  <c r="H288" i="2"/>
  <c r="I483" i="2"/>
  <c r="H483" i="2"/>
  <c r="I482" i="2"/>
  <c r="H482" i="2"/>
  <c r="I481" i="2"/>
  <c r="H481" i="2"/>
  <c r="I335" i="2" l="1"/>
  <c r="H335" i="2"/>
  <c r="I480" i="2"/>
  <c r="H480" i="2"/>
  <c r="G64" i="3"/>
  <c r="I67" i="2"/>
  <c r="H67" i="2"/>
  <c r="I479" i="2"/>
  <c r="H479" i="2"/>
  <c r="I66" i="2"/>
  <c r="H66" i="2"/>
  <c r="I478" i="2" l="1"/>
  <c r="H478" i="2"/>
  <c r="I287" i="2"/>
  <c r="H287" i="2"/>
  <c r="I65" i="2"/>
  <c r="H65" i="2"/>
  <c r="G63" i="3"/>
  <c r="G62" i="3"/>
  <c r="I477" i="2"/>
  <c r="H477" i="2"/>
  <c r="I430" i="2" l="1"/>
  <c r="I590" i="2" s="1"/>
  <c r="I220" i="2"/>
  <c r="H220" i="2"/>
  <c r="I64" i="2"/>
  <c r="H64" i="2"/>
  <c r="I476" i="2"/>
  <c r="H476" i="2"/>
  <c r="I475" i="2"/>
  <c r="H475" i="2"/>
  <c r="I474" i="2"/>
  <c r="H474" i="2"/>
  <c r="G61" i="3"/>
  <c r="I473" i="2" l="1"/>
  <c r="H473" i="2"/>
  <c r="I472" i="2"/>
  <c r="H472" i="2"/>
  <c r="I63" i="2"/>
  <c r="H63" i="2"/>
  <c r="I334" i="2" l="1"/>
  <c r="H334" i="2"/>
  <c r="I471" i="2"/>
  <c r="H471" i="2"/>
  <c r="I470" i="2"/>
  <c r="H470" i="2"/>
  <c r="I385" i="2"/>
  <c r="H385" i="2"/>
  <c r="G60" i="3"/>
  <c r="I62" i="2"/>
  <c r="H62" i="2"/>
  <c r="G59" i="3"/>
  <c r="I469" i="2"/>
  <c r="H469" i="2"/>
  <c r="I468" i="2"/>
  <c r="H468" i="2"/>
  <c r="I61" i="2"/>
  <c r="H61" i="2"/>
  <c r="I333" i="2" l="1"/>
  <c r="H333" i="2"/>
  <c r="I60" i="2"/>
  <c r="H60" i="2"/>
  <c r="G58" i="3"/>
  <c r="I467" i="2" l="1"/>
  <c r="H467" i="2"/>
  <c r="G57" i="3"/>
  <c r="I59" i="2"/>
  <c r="H59" i="2"/>
  <c r="G56" i="3"/>
  <c r="I58" i="2"/>
  <c r="H58" i="2"/>
  <c r="I57" i="2"/>
  <c r="H57" i="2"/>
  <c r="G55" i="3"/>
  <c r="G54" i="3" l="1"/>
  <c r="I56" i="2"/>
  <c r="H56" i="2"/>
  <c r="I466" i="2"/>
  <c r="H466" i="2"/>
  <c r="I332" i="2"/>
  <c r="H332" i="2"/>
  <c r="G53" i="3"/>
  <c r="I286" i="2"/>
  <c r="H286" i="2"/>
  <c r="I465" i="2"/>
  <c r="H465" i="2"/>
  <c r="I55" i="2" l="1"/>
  <c r="H55" i="2"/>
  <c r="I384" i="2"/>
  <c r="H384" i="2"/>
  <c r="G52" i="3" l="1"/>
  <c r="I464" i="2"/>
  <c r="H464" i="2"/>
  <c r="I54" i="2"/>
  <c r="H54" i="2"/>
  <c r="I285" i="2"/>
  <c r="H285" i="2"/>
  <c r="I284" i="2"/>
  <c r="H284" i="2"/>
  <c r="I53" i="2"/>
  <c r="H53" i="2"/>
  <c r="I463" i="2"/>
  <c r="H463" i="2"/>
  <c r="G51" i="3"/>
  <c r="G50" i="3"/>
  <c r="I52" i="2"/>
  <c r="H52" i="2"/>
  <c r="G49" i="3" l="1"/>
  <c r="I51" i="2"/>
  <c r="H51" i="2"/>
  <c r="I462" i="2"/>
  <c r="H462" i="2"/>
  <c r="I461" i="2"/>
  <c r="H461" i="2"/>
  <c r="I355" i="2"/>
  <c r="H355" i="2"/>
  <c r="G47" i="3"/>
  <c r="I50" i="2"/>
  <c r="H50" i="2"/>
  <c r="I49" i="2"/>
  <c r="H49" i="2"/>
  <c r="G48" i="3"/>
  <c r="I48" i="2"/>
  <c r="H48" i="2"/>
  <c r="I460" i="2" l="1"/>
  <c r="H460" i="2"/>
  <c r="I331" i="2"/>
  <c r="H331" i="2"/>
  <c r="I46" i="2"/>
  <c r="H46" i="2"/>
  <c r="G45" i="3"/>
  <c r="I45" i="2" l="1"/>
  <c r="H45" i="2"/>
  <c r="G44" i="3"/>
  <c r="G46" i="3"/>
  <c r="I459" i="2"/>
  <c r="H459" i="2"/>
  <c r="I47" i="2"/>
  <c r="H47" i="2"/>
  <c r="G43" i="3" l="1"/>
  <c r="I44" i="2"/>
  <c r="H44" i="2"/>
  <c r="I283" i="2"/>
  <c r="H283" i="2"/>
  <c r="I458" i="2"/>
  <c r="H458" i="2"/>
  <c r="I43" i="2" l="1"/>
  <c r="H43" i="2"/>
  <c r="G42" i="3"/>
  <c r="I330" i="2"/>
  <c r="H330" i="2"/>
  <c r="I245" i="2"/>
  <c r="H245" i="2"/>
  <c r="G41" i="3"/>
  <c r="I42" i="2"/>
  <c r="H42" i="2"/>
  <c r="I282" i="2" l="1"/>
  <c r="H282" i="2"/>
  <c r="I41" i="2" l="1"/>
  <c r="H41" i="2"/>
  <c r="G40" i="3"/>
  <c r="G39" i="3"/>
  <c r="I40" i="2"/>
  <c r="H40" i="2"/>
  <c r="I457" i="2"/>
  <c r="H457" i="2"/>
  <c r="I329" i="2"/>
  <c r="H329" i="2"/>
  <c r="G38" i="3"/>
  <c r="I39" i="2"/>
  <c r="H39" i="2"/>
  <c r="I456" i="2"/>
  <c r="H456" i="2"/>
  <c r="I455" i="2"/>
  <c r="H455" i="2"/>
  <c r="I454" i="2"/>
  <c r="H454" i="2"/>
  <c r="G37" i="3"/>
  <c r="I38" i="2"/>
  <c r="H38" i="2"/>
  <c r="I281" i="2"/>
  <c r="H281" i="2"/>
  <c r="I383" i="2"/>
  <c r="H383" i="2"/>
  <c r="G36" i="3"/>
  <c r="I37" i="2"/>
  <c r="H37" i="2"/>
  <c r="I328" i="2"/>
  <c r="H328" i="2"/>
  <c r="I453" i="2"/>
  <c r="H453" i="2"/>
  <c r="G35" i="3" l="1"/>
  <c r="I36" i="2"/>
  <c r="H36" i="2"/>
  <c r="I452" i="2"/>
  <c r="H452" i="2"/>
  <c r="I451" i="2"/>
  <c r="H451" i="2"/>
  <c r="G34" i="3"/>
  <c r="I35" i="2"/>
  <c r="H35" i="2"/>
  <c r="I34" i="2"/>
  <c r="H34" i="2"/>
  <c r="G33" i="3" l="1"/>
  <c r="G32" i="3"/>
  <c r="I33" i="2"/>
  <c r="H33" i="2"/>
  <c r="I450" i="2"/>
  <c r="H450" i="2"/>
  <c r="I32" i="2"/>
  <c r="H32" i="2"/>
  <c r="G31" i="3"/>
  <c r="I382" i="2"/>
  <c r="H382" i="2"/>
  <c r="I31" i="2"/>
  <c r="H31" i="2"/>
  <c r="G30" i="3"/>
  <c r="I449" i="2"/>
  <c r="H449" i="2"/>
  <c r="G29" i="3"/>
  <c r="I280" i="2"/>
  <c r="H280" i="2"/>
  <c r="I30" i="2"/>
  <c r="H30" i="2"/>
  <c r="I381" i="2" l="1"/>
  <c r="H381" i="2"/>
  <c r="I380" i="2"/>
  <c r="H380" i="2"/>
  <c r="G28" i="3"/>
  <c r="I29" i="2"/>
  <c r="H29" i="2"/>
  <c r="I448" i="2"/>
  <c r="H448" i="2"/>
  <c r="I28" i="2"/>
  <c r="H28" i="2"/>
  <c r="G27" i="3"/>
  <c r="I244" i="2"/>
  <c r="H244" i="2"/>
  <c r="I379" i="2"/>
  <c r="H379" i="2"/>
  <c r="I219" i="2"/>
  <c r="H219" i="2"/>
  <c r="I447" i="2"/>
  <c r="H447" i="2"/>
  <c r="I446" i="2"/>
  <c r="H446" i="2"/>
  <c r="G26" i="3"/>
  <c r="I27" i="2"/>
  <c r="H27" i="2"/>
  <c r="G25" i="3"/>
  <c r="I26" i="2"/>
  <c r="H26" i="2"/>
  <c r="I445" i="2"/>
  <c r="H445" i="2"/>
  <c r="I444" i="2"/>
  <c r="H444" i="2"/>
  <c r="I443" i="2"/>
  <c r="H443" i="2"/>
  <c r="G24" i="3"/>
  <c r="I25" i="2"/>
  <c r="H25" i="2"/>
  <c r="I24" i="2" l="1"/>
  <c r="H24" i="2"/>
  <c r="I442" i="2"/>
  <c r="H442" i="2"/>
  <c r="I327" i="2"/>
  <c r="H327" i="2"/>
  <c r="I279" i="2"/>
  <c r="H279" i="2"/>
  <c r="G23" i="3"/>
  <c r="I23" i="2"/>
  <c r="H23" i="2"/>
  <c r="I378" i="2"/>
  <c r="H378" i="2"/>
  <c r="I22" i="2" l="1"/>
  <c r="H22" i="2"/>
  <c r="G22" i="3"/>
  <c r="I377" i="2"/>
  <c r="H377" i="2"/>
  <c r="I441" i="2" l="1"/>
  <c r="H441" i="2"/>
  <c r="I326" i="2"/>
  <c r="H326" i="2"/>
  <c r="I21" i="2"/>
  <c r="H21" i="2"/>
  <c r="G21" i="3"/>
  <c r="I376" i="2"/>
  <c r="H376" i="2"/>
  <c r="G20" i="3"/>
  <c r="I354" i="2"/>
  <c r="H354" i="2"/>
  <c r="I20" i="2"/>
  <c r="H20" i="2"/>
  <c r="G19" i="3" l="1"/>
  <c r="I19" i="2"/>
  <c r="H19" i="2"/>
  <c r="I18" i="2"/>
  <c r="H18" i="2"/>
  <c r="G18" i="3"/>
  <c r="I440" i="2" l="1"/>
  <c r="H440" i="2"/>
  <c r="I439" i="2" l="1"/>
  <c r="I575" i="2" s="1"/>
  <c r="H439" i="2"/>
  <c r="I243" i="2"/>
  <c r="H243" i="2"/>
  <c r="G17" i="3"/>
  <c r="I17" i="2"/>
  <c r="H17" i="2"/>
  <c r="I375" i="2"/>
  <c r="H375" i="2"/>
  <c r="I278" i="2" l="1"/>
  <c r="H278" i="2"/>
  <c r="G16" i="3"/>
  <c r="I16" i="2"/>
  <c r="H16" i="2"/>
  <c r="I15" i="2" l="1"/>
  <c r="H15" i="2"/>
  <c r="G15" i="3"/>
  <c r="I374" i="2" l="1"/>
  <c r="H374" i="2"/>
  <c r="I373" i="2"/>
  <c r="H373" i="2"/>
  <c r="I372" i="2"/>
  <c r="H372" i="2"/>
  <c r="I416" i="2" l="1"/>
  <c r="I277" i="2"/>
  <c r="I315" i="2" s="1"/>
  <c r="H277" i="2"/>
  <c r="I325" i="2" l="1"/>
  <c r="I344" i="2" s="1"/>
  <c r="H325" i="2"/>
  <c r="G14" i="3"/>
  <c r="I14" i="2"/>
  <c r="H14" i="2"/>
  <c r="I13" i="2" l="1"/>
  <c r="I209" i="2" s="1"/>
  <c r="H13" i="2"/>
  <c r="G13" i="3"/>
  <c r="I576" i="2" l="1"/>
  <c r="I417" i="2"/>
  <c r="I345" i="2"/>
  <c r="I316" i="2"/>
  <c r="I210" i="2"/>
  <c r="I267" i="2" l="1"/>
  <c r="I268" i="2" s="1"/>
  <c r="I234" i="2"/>
  <c r="I362" i="2"/>
  <c r="I363" i="2" s="1"/>
  <c r="G167" i="3"/>
  <c r="I235" i="2" l="1"/>
  <c r="I420" i="2"/>
  <c r="I421" i="2" l="1"/>
  <c r="F588" i="2"/>
  <c r="F589" i="2" l="1"/>
  <c r="I592" i="2"/>
</calcChain>
</file>

<file path=xl/sharedStrings.xml><?xml version="1.0" encoding="utf-8"?>
<sst xmlns="http://schemas.openxmlformats.org/spreadsheetml/2006/main" count="1135" uniqueCount="545">
  <si>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</si>
  <si>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</si>
  <si>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</si>
  <si>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</si>
  <si>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</si>
  <si>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</si>
  <si>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</si>
  <si>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</si>
  <si>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</si>
  <si>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</si>
  <si>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</si>
  <si>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</si>
  <si>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</si>
  <si>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</si>
  <si>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</si>
  <si>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</si>
  <si>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</si>
  <si>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Weekly-Sektion-Engagements 2011</t>
  </si>
  <si>
    <t>Positionstrading-Engagements 2011</t>
  </si>
  <si>
    <t>Metro-Ultd.-Turbo-Bear (CoBa), 60,00</t>
  </si>
  <si>
    <t>Celesio-WAVE Ultd.-Call (Dt.Bk.), 13,14</t>
  </si>
  <si>
    <t>DAX</t>
  </si>
  <si>
    <t>Initialer</t>
  </si>
  <si>
    <t>Stopkurs</t>
  </si>
  <si>
    <t>in RE*</t>
  </si>
  <si>
    <t>Kummulierter Gewinn 2011 in Risiko-Einheiten (RE)</t>
  </si>
  <si>
    <t>Kummulierter Gewinn 2011 in %, wenn je Trade 2 % des Depots (2 RE) riskiert wurden</t>
  </si>
  <si>
    <t>ohne Geb.</t>
  </si>
  <si>
    <t>Indizes außer DAX</t>
  </si>
  <si>
    <t>Zinsen</t>
  </si>
  <si>
    <t>Währungen</t>
  </si>
  <si>
    <t>Energie</t>
  </si>
  <si>
    <t>Aktien</t>
  </si>
  <si>
    <t xml:space="preserve">Kurs </t>
  </si>
  <si>
    <t>Gold-Mini-Fut-Short (BNP), 1440,49</t>
  </si>
  <si>
    <t>DAX-WAVE-Call (Dt.Bk), 3/11, 6900</t>
  </si>
  <si>
    <t>Optionen</t>
  </si>
  <si>
    <t>Durchschn. Gewinn Optionen 2011</t>
  </si>
  <si>
    <t>DAX-Call März/7600 (Stillhalter)</t>
  </si>
  <si>
    <t>DAX-WAVE-Put (Dt.Bk), 3/11, 7325</t>
  </si>
  <si>
    <t>BASF-Ultd.-Turbo-Bear (Citi), 64,00</t>
  </si>
  <si>
    <t>BMW-Endlos-Turbo-Put (HSBC), 60,00</t>
  </si>
  <si>
    <t>Euro/$-WAVE-Ultd.-Put (Dt.Bk), 1,3100</t>
  </si>
  <si>
    <t>Crude Oil Turbo-Short (BNP), 100,32</t>
  </si>
  <si>
    <t>DAX-Turbo-Bull (Citi), 6850</t>
  </si>
  <si>
    <t>DAX-Put März/6500 (Stillhalter)</t>
  </si>
  <si>
    <t>DAX-Put März/6800 (Stillhalter)</t>
  </si>
  <si>
    <t>Gold-Ultd.Turbo-Short (BNP), 1501</t>
  </si>
  <si>
    <t>Procter &amp; Gamble-WAVE Ultd.-Call (Dt.Bk.), 55,04</t>
  </si>
  <si>
    <t>Hebelprodukt/Optionsschein</t>
  </si>
  <si>
    <t>DAX-WAVE-Call (Dt.Bk), 3/11, 6825</t>
  </si>
  <si>
    <t>HAACK-DAILY Engagements 2011 in Stillhalter-Positionen</t>
  </si>
  <si>
    <t>* 1 Risiko-Einheit (RE) = 1 % vom Depot als je Trade riskierte Summe (z.B. 1 % von 15.000 € = 150 €)</t>
  </si>
  <si>
    <t>Kumulierter Gewinn 2011 in Risiko-Einheiten (RE)</t>
  </si>
  <si>
    <t>Kumulierter Gewinn 2011 in %, wenn je Trade 2 % des Depots (2 RE) riskiert wurden</t>
  </si>
  <si>
    <t>Kumulierter Gewinn Optionen 2011</t>
  </si>
  <si>
    <t>DAX-WAVE-Call (Dt.Bk), 3/11, 6875</t>
  </si>
  <si>
    <t>Siemens-BEST Ultd.-Turbo-Put (Co.Bk.), 101,00</t>
  </si>
  <si>
    <t>E.On-Endlos-Turbo-Call (HSBC), 18,99</t>
  </si>
  <si>
    <t>Allianz-BEST Ultd.-Turbo-Call (Co.Bk.), 77,56</t>
  </si>
  <si>
    <t>DAX-Put März/6600 (Stillhalter)</t>
  </si>
  <si>
    <t>DAX-open end-Turbo-Call (Citi), 6691</t>
  </si>
  <si>
    <t>Nasdaq 100-WAVE Ultd.-Call (Dt.Bk.), 2119</t>
  </si>
  <si>
    <t>Merck KGaA-Turbo-Call (HSBC), 7/2011, 55,00</t>
  </si>
  <si>
    <t>Crude Oil Ultd.Turbo-Short (BNP), 95,95</t>
  </si>
  <si>
    <t>LInde-BEST Ultd.-Turbo-Call (Co.Bk.), 100,66</t>
  </si>
  <si>
    <t>DAX-WAVE-Put (Dt.Bk), 3/11, 7300</t>
  </si>
  <si>
    <t>DAX-WAVE-Call (Dt.Bk), 3/11, 7000</t>
  </si>
  <si>
    <t>Dollar/Yen-BEST Ultd.-Turbo-Bear (Co.Bk.),86,41</t>
  </si>
  <si>
    <t>Dt. Bank BEST Ultd.-Turbo-Bull (Co.Bk.), 38,65</t>
  </si>
  <si>
    <t>Euro/$ BEST Ultd.-Turbo-Bull (Co.Bk.), 1,3165</t>
  </si>
  <si>
    <t>HSCE-Mini-Short (Citi), 14.500</t>
  </si>
  <si>
    <t>DAX-WAVE-Call (Dt.Bk), 3/11, 7125</t>
  </si>
  <si>
    <t>Bayer BEST Ultd.-Turbo-Bull (Co.Bk.), 48,01</t>
  </si>
  <si>
    <t>DAX-Put März/7000 (Stillhalter)</t>
  </si>
  <si>
    <t>DAX-Turbo-Bear (Citi), 3/11, 7525</t>
  </si>
  <si>
    <t>Euro Bund BEST Ultd.-Turbo-Bull (Co.Bk.),119,14 %</t>
  </si>
  <si>
    <t>Euro Bund-BEST-Ultd. Turbo-Bull (Co.Bk.), 120,93 %</t>
  </si>
  <si>
    <t>Euro/Dollar-BEST Ultd.-Turbo-Bear (Co.Bk.), 1,4076</t>
  </si>
  <si>
    <t>gesamt:</t>
  </si>
  <si>
    <t>Gesamter  Gewinn 2011 in Risiko-Einheiten (RE)</t>
  </si>
  <si>
    <t>Gesamter Gewinn 2011 in %, wenn je Trade 2 % des Depots (2 RE) riskiert wurden</t>
  </si>
  <si>
    <t>Daimler-BEST Ultd.-Turbo-Bear (Co.Bk.), 67,00</t>
  </si>
  <si>
    <t>DAX-WAVE-Call (Dt.Bk), 3/11, 7200</t>
  </si>
  <si>
    <t>DAX-WAVE-Put (Dt.Bk), 3/11, 7625</t>
  </si>
  <si>
    <t>Dt. Bank-Turbo-Long (Macq. Opp.), 3/2011, 43,50</t>
  </si>
  <si>
    <t>BASF BEST Ultd.-Turbo-Bear (Co.Bk.), 66,00</t>
  </si>
  <si>
    <t>Dollar/Yen BEST Ultd.-Turbo-Bull (Co.Bk.), 80,60</t>
  </si>
  <si>
    <t>Euro/Yen BEST Ultd.-Turbo-Bull (Co.Bk.), 106,88</t>
  </si>
  <si>
    <t>HSCE-Mini-Short (Citi), 15608/15100</t>
  </si>
  <si>
    <t>17.1 + 18.2.</t>
  </si>
  <si>
    <t>Euro Bund BEST Ultd.-Turbo-Bear (Co.Bk.),128,75 %</t>
  </si>
  <si>
    <t>DAX-WAVE-Call (Dt.Bk), 3/11, 7075</t>
  </si>
  <si>
    <t>DAX-WAVE Ultd.-Call (Dt.Bk.), 6813</t>
  </si>
  <si>
    <t>Münch. Rück-WAVE Ultd.-Call (Dt.Bk.), 115,15</t>
  </si>
  <si>
    <t>Beiersdorf-Turbo-Call (HSBC) 12/2011, 39,00</t>
  </si>
  <si>
    <t>Dialog Semiconductor-WAVE Ultd.-Call (Dt.Bk.), 11,16</t>
  </si>
  <si>
    <t>S&amp;P 500 BEST Ultd.-Turbo-Bull (Co.Bk.), 1183</t>
  </si>
  <si>
    <t>DAX-WAVE-Call (Dt.Bk), 3/11, 6950</t>
  </si>
  <si>
    <t>DAX-Put März/6700 (Stillhalter)</t>
  </si>
  <si>
    <t>US-$/Can-$-Mini-Fut.-Short (BNP), 1,0670/1,0563</t>
  </si>
  <si>
    <t>Fresenius BEST Ultd.-Turbo-Bull (Co.Bk.), 54,56</t>
  </si>
  <si>
    <t>DAX-WAVE-Call (Dt.Bk), 3/11, 7100</t>
  </si>
  <si>
    <t>DAX-Put April/6600 (Stillhalter)</t>
  </si>
  <si>
    <t>Euro/$ BEST Ultd.-Turbo-Bull (Co.Bk.), 1,3330</t>
  </si>
  <si>
    <t>DAX-Call April/7400 (Stillhalter)</t>
  </si>
  <si>
    <t>DAX-Turbo-Short (Macq. Opp.), 3/2011, 7350</t>
  </si>
  <si>
    <t>DAX-Call April/7600 (Stillhalter)</t>
  </si>
  <si>
    <t>DAX-Turbo-Bear (Co.Bk.), 3/2011, 7390</t>
  </si>
  <si>
    <t>DAX-Turbo-Bull( CoBk,), 3/11, 7090</t>
  </si>
  <si>
    <t>Münch.Rück BEST Ultd.-Turbo-Bull (Co.Bk.),108,21</t>
  </si>
  <si>
    <t>Rendite Hebelprodukte:</t>
  </si>
  <si>
    <t>wenn je Trade 1 % des Depots riskiert wurde in RE:</t>
  </si>
  <si>
    <t>wenn je Trade 2 % des Depots (2RE) riskiert wurden (in %):</t>
  </si>
  <si>
    <t>DAX-Turbo-Bear (C.Bk.), 3/11, 7340</t>
  </si>
  <si>
    <t>DAX-Call April/7500 (Stillhalter)</t>
  </si>
  <si>
    <t>VW Vz. BEST Ultd.-Turbo-Bear (Co.Bk.), 132,50</t>
  </si>
  <si>
    <t>Euro/$ BEST Ultd.-Turbo-Bull (Co.Bk.), 1,3428</t>
  </si>
  <si>
    <t>Silber Ultd.Turbo-Long (BNP), 25,96</t>
  </si>
  <si>
    <t>Gold Ultd.Turbo-Long (BNP), 1309</t>
  </si>
  <si>
    <t>Silber Ultd.Turbo-Long (BNP), 29,22</t>
  </si>
  <si>
    <t>Palladium Ultd.Turbo-Short (BNP), 890,29</t>
  </si>
  <si>
    <t>DAX-Put April/6800 (Stillhalter)</t>
  </si>
  <si>
    <t>Euro Bund-Turbo-Call (T&amp;B),06/11, 118,00 %</t>
  </si>
  <si>
    <t>Euro/Yen. BEST Ultd.-Turbo-Bear (Co.Bk.), 117,94</t>
  </si>
  <si>
    <t>DAX-WAVE-Call (Dt.Bk), 3/11, 6775</t>
  </si>
  <si>
    <t>DAX-Put April/6400 (Stillhalter)</t>
  </si>
  <si>
    <t>Palladium Ultd.Turbo-Short (BNP), 845,21</t>
  </si>
  <si>
    <t>Crude Oil Ultd.Turbo-Short (BNP), 108,63</t>
  </si>
  <si>
    <t>DAX-WAVE-Put (Dt.Bk), 3/11, 7175</t>
  </si>
  <si>
    <t>DAX-Call April/7000 (Stillhalter)</t>
  </si>
  <si>
    <t>DAX-WAVE-Put (Dt.Bk), 4/11, 6925</t>
  </si>
  <si>
    <t>Nikei-WAVE Ultd.-Put (Dt.Bk.), 10.490</t>
  </si>
  <si>
    <t>DAX-WAVE-Put (Dt.Bk), 6/11, 6750</t>
  </si>
  <si>
    <t>DAX-WAVE-Put (Dt.Bk), 4/11, 7000</t>
  </si>
  <si>
    <t>DAX-Call April/7100 (Stillhalter)</t>
  </si>
  <si>
    <t>Performance</t>
  </si>
  <si>
    <t>Nat. Gas-Mini-Fut.-Short (BNP), 5,69/5,00</t>
  </si>
  <si>
    <t>DAX-WAVE Ultd.-Put (Dt.Bk.), 7216</t>
  </si>
  <si>
    <t>Euro/$ BEST Ultd.-Turbo-Bull (Co.Bk.), 1,3663</t>
  </si>
  <si>
    <t>Dt. Telekom-open end-Turbo-Bear (Citi), 12,19</t>
  </si>
  <si>
    <t>DAX-Turbo-Bear (Citi), 6/11, 7025</t>
  </si>
  <si>
    <t>DAX-Call April/7200 (Stillhalter)</t>
  </si>
  <si>
    <t>Merck-Ultd.Turbo-Long (BNP), 55,17</t>
  </si>
  <si>
    <t>Euro/Yen-Ultd.Turbo-Long (BNP), 100,34</t>
  </si>
  <si>
    <t>FMC-Endlos-Turbo-Call (HSBC), 39,62</t>
  </si>
  <si>
    <t>Euro/$ BEST Ultd.-Turbo-Bull (Co.Bk.), 1,3665</t>
  </si>
  <si>
    <t>DAX-Turbo-Long (Macq. Opp.), 5/2011, 6700</t>
  </si>
  <si>
    <t>DAX-WAVE-Call (Dt.Bk), 4/11, 6775</t>
  </si>
  <si>
    <t>Daimler-open end-Turbo-Bear (Citi), 56,80</t>
  </si>
  <si>
    <t>Silber Ultd.Turbo-Long (BNP), 32,50</t>
  </si>
  <si>
    <t>Dt. Bank-WAVE Ultd.-Put (Dt.Bk.), 49,44</t>
  </si>
  <si>
    <t>Euro/$ Ultd.Turbo-Long (BNP),1,3692</t>
  </si>
  <si>
    <t>Austral-$/Yen-Mini-Future-Long (BNP), 77,56/78,34</t>
  </si>
  <si>
    <t>Can-$/Yen-Mini-Future-Long (BNP), 78,13/78,91</t>
  </si>
  <si>
    <t>DAX-WAVE-Put (Dt.Bk), 4/11, 7400</t>
  </si>
  <si>
    <t>DAX-Call April/7300 (Stillhalter)</t>
  </si>
  <si>
    <t>DAX-WAVE-Put (Dt.Bk), 5/11, 7350</t>
  </si>
  <si>
    <t>DAX-Call April/7250 (Stillhalter)</t>
  </si>
  <si>
    <t>Gold Ultd.Turbo-Long (BNP), 1375</t>
  </si>
  <si>
    <t>MAN BEST Ultd.-Turbo-Bull (Co.Bk.), 73,36</t>
  </si>
  <si>
    <t>Euro/$ BEST Ultd.-Turbo-Bull (Co.Bk.), 1,3525</t>
  </si>
  <si>
    <t>DAX-WAVE-Call (Dt.Bk), 5/11, 7000</t>
  </si>
  <si>
    <t>DAX-Put Mai/6700 (Stillhalter)</t>
  </si>
  <si>
    <t>Dt. Bk. short/DAX long Alpha-Turbo (DZ Bk.) Hebel 10</t>
  </si>
  <si>
    <t>01. + 11.04.</t>
  </si>
  <si>
    <t>Gew./Verl.</t>
  </si>
  <si>
    <t>unrealsierte</t>
  </si>
  <si>
    <t>DAX-WAVE-Put (Dt.Bk), 5/11, 7400</t>
  </si>
  <si>
    <t>DAX-Call Mai/7500 (Stillhalter)</t>
  </si>
  <si>
    <t>S&amp;P 500 BEST Ultd.-Turbo-Bear (Co.Bk.), 1418</t>
  </si>
  <si>
    <t>DAX-WAVE Ultd.-Put (Dt.Bk.), 7622</t>
  </si>
  <si>
    <t>Silber Ultd.Turbo-Short (BNP),32,17</t>
  </si>
  <si>
    <t>Silber Ultd.Turbo-Short (BNP), 45,13</t>
  </si>
  <si>
    <t>IBEX 35-WAVE-XXL--Put (Dt.Bk) 12.995/12.600</t>
  </si>
  <si>
    <t>DAX-Call Mai/7400 (Stillhalter)</t>
  </si>
  <si>
    <t>DAX-Call Mai/7300 (Stillhalter)</t>
  </si>
  <si>
    <t>DAX-WAVE-Put (Dt.Bk), 5/11, 7275</t>
  </si>
  <si>
    <t>Merck long/DAX short Alpha-Turbo (DZ Bk.) Hebel 10</t>
  </si>
  <si>
    <t>FMC long/DAX short Alpha-Turbo (DZ Bk.) Hebel 10</t>
  </si>
  <si>
    <t>DAX-WAVE Ultd.-Put (Dt.Bk.), 7619 (halbe Position)</t>
  </si>
  <si>
    <t>Euro/Schw.Fr. Ultd.Turbo-Short (BNP), 1,3279</t>
  </si>
  <si>
    <t>Beiersdorf long/DAX short Alpha-Turbo (DZ Bk.) Heb.10</t>
  </si>
  <si>
    <t xml:space="preserve">gesamte </t>
  </si>
  <si>
    <t>G/V (in RE)</t>
  </si>
  <si>
    <t>Eurostoxx 50-WAVE Ultd.-Put (Dt.Bk.), 3272</t>
  </si>
  <si>
    <t>DAX-WAVE-Put (Dt.Bk), 5/11, 7500</t>
  </si>
  <si>
    <t>DAX-Call Juni/7600 (Stillhalter)</t>
  </si>
  <si>
    <t>Palladium Ultd.Turbo-Short (BNP), 816,64</t>
  </si>
  <si>
    <t>DAX-WAVE-Put (Dt.Bk), 5/11, 7450</t>
  </si>
  <si>
    <t>DAX-Call Juni/7800 (Stillhalter)</t>
  </si>
  <si>
    <t>DAX-WAVE-Put (Dt.Bk), 5/11, 7650</t>
  </si>
  <si>
    <t>Dt.Börse short/DAX long Alpha-Turbo (DZ Bk.)Hebel 10</t>
  </si>
  <si>
    <t>IBEX 35-WAVE-XXL--Put (Dt.Bk) 12.425/12.050</t>
  </si>
  <si>
    <t>DAX-Put Juni/6800 (Stillhalter)</t>
  </si>
  <si>
    <t>DAX-WAVE-Call (Dt.Bk), 5/11, 7200</t>
  </si>
  <si>
    <t>DAX-WAVE-Call (Dt.Bk), 5/11, 7375</t>
  </si>
  <si>
    <t>DAX-Put Juni/7000 (Stillhalter)</t>
  </si>
  <si>
    <t>DAX-WAVE-Call (Dt.Bk), 6/11, 7225</t>
  </si>
  <si>
    <t>Euro/Dollar-BEST Ultd.-Turbo-Bull (Co.Bk.), 1,3709</t>
  </si>
  <si>
    <t>DAX-WAVE-Put (Dt.Bk), 6/11, 7650</t>
  </si>
  <si>
    <t>Dt. Bank-BEST Ultd.-Turbo-Bear (Co.Bk.), 47,50</t>
  </si>
  <si>
    <t>BASF-BEST Ultd.-Turbo-Bear (Co.Bk.), 75,80</t>
  </si>
  <si>
    <t>Light Sweet Crude Oil-Ultd.-Turbo-Short (BNP), 111,00</t>
  </si>
  <si>
    <t>Euro Bund BEST Ultd.-Turbo-Bull (Co.Bk.),122,06 %</t>
  </si>
  <si>
    <t>Euro/$ BEST Ultd.-Turbo-Bear (Co.Bk.), 1,4845</t>
  </si>
  <si>
    <t>Euro/Schw.Frank.BEST U.-Turbo-Bear (Co.Bk.) 1,2984</t>
  </si>
  <si>
    <t>DAX-WAVE-Put (Dt.Bk), 6/11, 7725</t>
  </si>
  <si>
    <t>DAX-WAVE-Put (Dt.Bk), 6/11, 7600</t>
  </si>
  <si>
    <t>DAX-Call Juni/7700 (Stillhalter)</t>
  </si>
  <si>
    <t xml:space="preserve">Linde Endlos-Turbo-Put (Dz Bk.), 128,54 </t>
  </si>
  <si>
    <t>DAX-WAVE-Call (Dt.Bk), 6/11, 7275</t>
  </si>
  <si>
    <t>DAX-Put Juni/7200 (Stillhalter)</t>
  </si>
  <si>
    <t>Münch. Rück-open end-Turbo-Call (Citi), 100,82</t>
  </si>
  <si>
    <t>DAX-WAVE-Call (Dt.Bk), 6/11, 7200</t>
  </si>
  <si>
    <t>HAACK-DAILY-Gesamtperformance 2011</t>
  </si>
  <si>
    <t>Gold Ultd.Turbo-Long (BNP), 1431 - BN81SS</t>
  </si>
  <si>
    <t>Dt- Lufthansa-WAVE-Ultd-Call (Dt.Bk),13,56 - DE5T1N</t>
  </si>
  <si>
    <t>Euro/$ BEST Ultd.-Turbo-Bear (Co.Bk.), 1,4513 - CK1G3W</t>
  </si>
  <si>
    <t>USD/CHF-BEST Ultd.-Turbo-Bear (Co.Bk.), 0,9688 - CK0E6A</t>
  </si>
  <si>
    <t>DAX-WAVE-Put (Dt.Bk), 6/11, 7425 - DE6E67</t>
  </si>
  <si>
    <t>Dt.Bank short/DAX long Alpha-Turbo (DZ Bk.)Hebel 10-DZ2Q57</t>
  </si>
  <si>
    <t>DAX-WAVE-Call (Dt.Bk), 6/11, 7150 - DE56CK</t>
  </si>
  <si>
    <t>Gold Ultd.Turbo-Long (BNP), 1407 - BN8QMH</t>
  </si>
  <si>
    <t>DAX-WAVE Ultd.-Call (Dt.Bk.), 6803 - DE5S2V</t>
  </si>
  <si>
    <t>24.+25.05.</t>
  </si>
  <si>
    <t>MAN BEST Ultd.-Turbo-Bull (Co.Bk.), 78,09</t>
  </si>
  <si>
    <t>MAN BEST Ultd.-Turbo-Bull (Co.Bk.), 68,20</t>
  </si>
  <si>
    <t>Linde BEST Ultd.-Turbo-Bull (Co.Bk.), 106,28 - CK048M</t>
  </si>
  <si>
    <t>Euro Bund BEST Ultd.-Turbo-Bear (Co.Bk.)126,37 % - CM7KL5</t>
  </si>
  <si>
    <t>Dow Jones  Ultd.-Turbo-Bull (Co.Bk.), 11.811 /12.006- CK037C</t>
  </si>
  <si>
    <t>DAX-WAVE-Call (Dt.Bk), 6/11, 6950 - DE5U6H</t>
  </si>
  <si>
    <t>Dollar/Yen BEST Ultd.-Turbo-Bear (Co.Bk.), 84,71 -CK07HA</t>
  </si>
  <si>
    <t>DAX-WAVE Ultd.-Call (Dt.Bk.), 6808 - DE5S2V</t>
  </si>
  <si>
    <t>DAX-WAVE-Call (Dt.Bk), 6/11, 7075 - DE6M2F</t>
  </si>
  <si>
    <t>Infineon BEST Ultd.-Turbo-Bull (Co.Bk.), 7,22 - CK108Z</t>
  </si>
  <si>
    <t>Commerzbank-WAVE Ultd.-Call (Dt.Bk.), 2,60 - DE6LEB</t>
  </si>
  <si>
    <t xml:space="preserve">Gesamt-Rendite </t>
  </si>
  <si>
    <t>DAX-WAVE-Call (Dt.Bk), 6/11, 6875 - DE65U6F</t>
  </si>
  <si>
    <t>DAX-Put Juli/6600 (Stillhalter)</t>
  </si>
  <si>
    <t>Dt. Bank BEST Ultd.-Turbo-Bear (Co.Bk.), 44,25 - CK0LWG</t>
  </si>
  <si>
    <t>DAX-WAVE-Put (Dt.Bk), 6/11, 7250 - DE6RE4</t>
  </si>
  <si>
    <t>DAX-Call Juli/7400 (Stillhalter)</t>
  </si>
  <si>
    <t>Gold Ultd.Turbo-Short (BNP), 1601 - BN8JLR</t>
  </si>
  <si>
    <t>Dt.Bk. short/Co.Bk. long Alpha-Turbo (DZ Bk.)Heb.10-DZ2RHG</t>
  </si>
  <si>
    <t>Euro/$ BEST Ultd.-Turbo-Bull (Co.Bk.), 1,4010 - CK1L1F</t>
  </si>
  <si>
    <t>DAX-WAVE Ultd.-Put (Dt.Bk.), 7594 - DE22S2</t>
  </si>
  <si>
    <t>DAX-WAVE-Put (Dt.Bk), 6/11, 7300 - DE6RE5</t>
  </si>
  <si>
    <t>Dt. Bank BEST Ultd.-Turbo-Bear (Co.Bk.), 45,75 - CK0K27</t>
  </si>
  <si>
    <t>Dollar/Yen BEST Ultd.-Turbo-Bear (Co.Bk.), 83,59 -CK08M7</t>
  </si>
  <si>
    <t>DAX-WAVE-Put (Dt.Bk), 6/11, 7400 - DE6J8Y</t>
  </si>
  <si>
    <t>Dow Jones -Turbo-Bear (Co.Bk.), 08/11, 12.600- CK1KXB</t>
  </si>
  <si>
    <t>Copper-BEST Ultd.-Turbo-Bear (Co.Bk.), 4,8939 - CK0SHN</t>
  </si>
  <si>
    <t>BASF-Turbo-Put (DZ Bk.), 69,00 - DZ4FDK</t>
  </si>
  <si>
    <t>IBEX 35-WAVE-XXL--Put (Dt.Bk) 11.282/10.940 - DE58TW</t>
  </si>
  <si>
    <t>Infineon-open end-Turbo-Bear (Citi), 8,99 - CG5EY2</t>
  </si>
  <si>
    <t>Euro/$ BEST Ultd.-Turbo-Bear (Co.Bk.), 1,4496 - CK20GG</t>
  </si>
  <si>
    <t>DAX-WAVE-Call (Dt.Bk), 6/11, 6900 - DE5U6C</t>
  </si>
  <si>
    <t>DAX-WAVE-Put (Dt.Bk), 6/11, 7325 - DE6REX</t>
  </si>
  <si>
    <t>DAX-WAVE-Call (Dt.Bk), 7/11, 7000 - DE6TTC</t>
  </si>
  <si>
    <t>DAX-Put Juli/6800 (Stillhalter)</t>
  </si>
  <si>
    <t>DAX-Put Juli/7000 (Stillhalter)</t>
  </si>
  <si>
    <t>DAX-WAVE-Call (Dt.Bk), 7/11, 7075 - DE6WVK</t>
  </si>
  <si>
    <t>Linde BEST Ultd.-Turbo-Bull (Co.Bk.), 106,50 - CK048M</t>
  </si>
  <si>
    <t>DAX-WAVE Ultd.-Call (Dt.Bk.), 6901 - DE5SP5</t>
  </si>
  <si>
    <t>Siemens BEST Ultd.-Turbo-Bull (Co.Bk.), 85,66 - CK0NX8</t>
  </si>
  <si>
    <t>DAX-WAVE-Put (Dt.Bk), 7/11, 7300 - DE60N1</t>
  </si>
  <si>
    <t>Euro/$-Turbo-Bull (Co.Bk.), 08/2011, 1,4100 - CK21VM</t>
  </si>
  <si>
    <t>20. +29.06.</t>
  </si>
  <si>
    <t>Euro Bund-Turbo-Call (T&amp;B), 09/11, 122,00 % - TB6EP0</t>
  </si>
  <si>
    <t>DAX-WAVE-Put (Dt.Bk), 7/11, 7500 - DE6QS4</t>
  </si>
  <si>
    <t>DAX-Call Juli/7600 (Stillhalter)</t>
  </si>
  <si>
    <t>Light Sweet Crude Oil-Ultd.-Turbo-Short (BNP), 110,32 - BN8XT</t>
  </si>
  <si>
    <t>DAX-WAVE-Put (Dt.Bk), 7/11, 7600 - DE6QS8</t>
  </si>
  <si>
    <t>DAX-Call Aug./7800 (Stillhalter)</t>
  </si>
  <si>
    <t>Euro/$-Turbo-Bull (Co.Bk.), 08/2011, 1,4150 - CK6PK</t>
  </si>
  <si>
    <t>DAX-Put Aug./7000 (Stillhalter)</t>
  </si>
  <si>
    <t>Gold Ultd.Turbo-Long (BNP), 1474 - BN89TL</t>
  </si>
  <si>
    <t>BMW BEST Ultd.-Turbo-Bull (Co.Bk.), 60,12 - CK1REJ</t>
  </si>
  <si>
    <t>DAX-WAVE-Call (Dt.Bk), 7/11, 7250 - DE63H3</t>
  </si>
  <si>
    <t>AUD/USD BEST Ultd.-Turbo-Bull (Co.Bk.), 1,0347 - CK07DE</t>
  </si>
  <si>
    <t>c</t>
  </si>
  <si>
    <t>Thyssen-Krupp-Turbo-Long (Macq.Opp.), 29,00 - MQ3FNV</t>
  </si>
  <si>
    <t>Euro/$ BEST Ultd.-Turbo-Bull (Co.Bk.), 1,3910 - CK0MMF</t>
  </si>
  <si>
    <t>DAX-WAVE-Call (Dt.Bk), 7/11, 7150 - DE62NV</t>
  </si>
  <si>
    <t>Dow Jones -WAVE-Ultd.Call (Dt.Bk.), 12.230- DE63FX</t>
  </si>
  <si>
    <t>BASF-WAVE-Ultd.Call (Dt.Bk.), 09/11, 62,00- DE66T6</t>
  </si>
  <si>
    <t>Euro Bund-Turbo-Put (HSBC), 9/11, 131,00 - TB6EPL</t>
  </si>
  <si>
    <t>DAX-Put Aug./6500 (Stillhalter)</t>
  </si>
  <si>
    <t>DAX-WAVE-Call (Dt.Bk), 8/11, 6950 - DE63WJ</t>
  </si>
  <si>
    <t>S&amp;P 500-WAVE-Call (Dt.Bk), 12/11, 1250 - DE64H9</t>
  </si>
  <si>
    <t>S&amp;P 500-WAVE-Call (Dt.Bk), 9/11, 1250 - DE6PPL</t>
  </si>
  <si>
    <t>Euro/$ Ultd.-WAVE-Call (Dt.Bk.), 1,3825 - DE5FYX</t>
  </si>
  <si>
    <t>DAX-WAVE-Call (Dt.Bk), 7/11, 7000 - DE7CKB</t>
  </si>
  <si>
    <t>DAX-Put Aug./6600 (Stillhalter)</t>
  </si>
  <si>
    <t>FMC long/DAX short Alpha-Turbo (DZ Bk.)Hebel 10 - DZ2SJN</t>
  </si>
  <si>
    <t>S&amp;P 500-WAVE XXL-Put (Dt.Bk.), 1431/1403 - DE25HN</t>
  </si>
  <si>
    <t>DAX-WAVE Ultd.-Put (Dt.Bk.), 7607 - DE3UC6</t>
  </si>
  <si>
    <t>DAX-WAVE-Call (Dt.Bk), 8/11, 6975 - DE63WK</t>
  </si>
  <si>
    <t>Daimler-Ultd.-Turbo-Bear (Citi), 09/11, 58,00 - CG6GY1</t>
  </si>
  <si>
    <t>DAX-Call Aug./7500 (Stillhalter)</t>
  </si>
  <si>
    <t>DAX-WAVE-Put (Dt.Bk), 8/11, 7400 - DE7BYA</t>
  </si>
  <si>
    <t>19. + 20.07</t>
  </si>
  <si>
    <t>19. + 20.07.</t>
  </si>
  <si>
    <t>Nokia-Ultd.-Turbo-Bear (Macq.), 4,40 - MQ3ZBK</t>
  </si>
  <si>
    <t>DAX-WAVE-Put (Dt.Bk), 8/11, 7550 - DE6348</t>
  </si>
  <si>
    <t>DAX-Call Aug./7600 (Stillhalter)</t>
  </si>
  <si>
    <t>HSCE-WAVE XXL-Put (Dt.Bk.), 14.708/13.980 - DB64Q3</t>
  </si>
  <si>
    <t>DAX-WAVE-Put (Dt.Bk), 8/11, 7475 - DE7BYD</t>
  </si>
  <si>
    <t>25.074.11</t>
  </si>
  <si>
    <t>DAX-WAVE-Call (Dt.Bk), 8/11, 7150 - DE7L0S</t>
  </si>
  <si>
    <t>Eurostoxx50-WAVE XXL-Put (Dt.Bk.), 3199/3130 - DB25HN</t>
  </si>
  <si>
    <t>Eurostoxx50-WAVE XXL-Put (Dt.Bk.), 3196/3130 - DB25HN</t>
  </si>
  <si>
    <t>DAX-WAVE Ultd.-Put (Dt.Bk.), 7556 - DE22S2</t>
  </si>
  <si>
    <t>DAX-WAVE XXL-Put (Dt.Bk.), 7645/7500 - DE7BV6</t>
  </si>
  <si>
    <t>Daimler-Ultd.-Turbo-Bear (Co.Bk.), 60,37/57,66 - CB9AXX</t>
  </si>
  <si>
    <t>Euro Bund-Turbo-Call (T&amp;B), 09/11, 124,75 % - TB6LXH</t>
  </si>
  <si>
    <t>Euro Bund-Turbo-Call (T&amp;B), 09/11, 126,00 % - TB6UBS</t>
  </si>
  <si>
    <t>DAX-WAVE-Put (Dt.Bk), 8/11, 7450 - DE7BYB</t>
  </si>
  <si>
    <t>DAX-Turbo-Bear (Co.Bk), 9/11, 6940 - CK2QDG</t>
  </si>
  <si>
    <t>Metro Ultd.-Turbo-Bear (Co.Bk.), 45,80/43,74 - CK21YL</t>
  </si>
  <si>
    <t>DAX-WAVE-Call (Dt.Bk), 8/11, 6500 - DE63W0</t>
  </si>
  <si>
    <t>DAX-Call Sept./7700 (Stillhalter)</t>
  </si>
  <si>
    <t>DAX-Put Sept./6000 (Stillhalter)</t>
  </si>
  <si>
    <t>DAX-Call Sept../7200 (Stillhalter)</t>
  </si>
  <si>
    <t>Dollar/Yen BEST Ultd.-Turbo-Bear (Co.Bk.), 83,29 -CK08M7</t>
  </si>
  <si>
    <t>DAX-WAVE-Put (Dt.Bk), 8/11, 6850 - DE7UU0</t>
  </si>
  <si>
    <t>DAX-Call Sept../6800 (Stillhalter)</t>
  </si>
  <si>
    <t>DAX-WAVE-Put (Dt.Bk), 8/11, 6550 - DE7WNR</t>
  </si>
  <si>
    <t>Euro Bund-Turbo-Call (T&amp;B), 09/11, 129,50 % - TB66V5H</t>
  </si>
  <si>
    <t>S&amp;P 500-WAVE-Call (Dt.Bk), 12/11, 1000 - DE64H3</t>
  </si>
  <si>
    <t>DAX-WAVE-Call (Dt.Bk), 8/11, 5900 - DE63VA</t>
  </si>
  <si>
    <t>DAX-Put Sept./5400 (Stillhalter)</t>
  </si>
  <si>
    <t>DAX-Turbo-Bear (Co.Bk), 9/11, 6130 - CK36TJ</t>
  </si>
  <si>
    <t>DAX-WAVE-Call (Dt.Bk), 12/11, 5475 - DE5YNA</t>
  </si>
  <si>
    <t>BTP Ultd.-Turbo-Bear (Co.Bk.)110,25/109,86 % - CM8X9K</t>
  </si>
  <si>
    <t>DAX-WAVE Ultd.-Put (Dt.Bk.), 6431 - DE0K1S</t>
  </si>
  <si>
    <t>Infineon-Ultd.-Turbo-Bear (Co.Bk.), 7,80/7,37 - CK2D6T</t>
  </si>
  <si>
    <t>DAX Ultd.-Turbo-Bear (Citi.), 6721 - CG955B</t>
  </si>
  <si>
    <t>ThyssenKrupp-BEST Ultd.-Turbo-Bear (Co.Bk.),30,50-CK2RL0</t>
  </si>
  <si>
    <t>DAX-WAVE-Put (Dt.Bk), 9/11, 6250 - DE0M3B</t>
  </si>
  <si>
    <t>DAX-WAVE-Put (Dt.Bk), 9/11, 6100 - DE0SY0</t>
  </si>
  <si>
    <t>Crude Oil Ultd.Turbo-Short (BNP), 95,35 - BP0AVX</t>
  </si>
  <si>
    <t>DAX-WAVE-Call (Macq.Opp.), 10/11, 5700 - MQ48F8</t>
  </si>
  <si>
    <t>DAX-WAVE XXL-Put (Dt.Bk.), 6390/6260 - DE0LVG</t>
  </si>
  <si>
    <t>DAX-WAVE-Put (Dt.Bk), 9/11, 6050 - DE0SXZ</t>
  </si>
  <si>
    <t>ohne Gebühren</t>
  </si>
  <si>
    <t>Fresenius-Mini-Fut.-Long (HSBC), 50,23/52,74 - TB8UPS</t>
  </si>
  <si>
    <t>Euro/Dollar-Endlos-Turbo-Call (HSBC), 1,3586 - TB9487</t>
  </si>
  <si>
    <t>DAX-Call Okt./6200 (Stillhalter)</t>
  </si>
  <si>
    <t>DAX-Call Okt./6300 (Stillhalter)</t>
  </si>
  <si>
    <t>DAX-Call Okt./6500 (Stillhalter)</t>
  </si>
  <si>
    <t>DAX-Put Okt./5000 (Stillhalter)</t>
  </si>
  <si>
    <t>S&amp;P 500-Turbo-Call (HSBC), 12/11, 1060 - TB6WTE</t>
  </si>
  <si>
    <t>DAX-WAVE-Call (Dt.Bk), 9/11, 5350 - DE0TZA</t>
  </si>
  <si>
    <t>DAX-WAVE-Put (Dt.Bk), 9/11, 5900 - DE00G4</t>
  </si>
  <si>
    <t>DAX-Call Okt./6400 (Stillhalter)</t>
  </si>
  <si>
    <t>DAX-WAVE Ultd.-Put (Dt.Bk.), 6289 - DE0K1Z</t>
  </si>
  <si>
    <t>DAX-WAVE-Put (Dt.Bk), 9/11, 6000 - DE00G0</t>
  </si>
  <si>
    <t>Dollar/Yen BEST Ultd.-Turbo-Bear (Co.Bk.), 79,30 -CK375Y</t>
  </si>
  <si>
    <t>DAX-WAVE-Call (Dt.Bk), 10/11, 5500 - DE07H6</t>
  </si>
  <si>
    <t>DAX-Call Okt./6000 (Stillhalter)</t>
  </si>
  <si>
    <t>Gold Ultd.Turbo-Long (BNP), 1718 - BN0UVD</t>
  </si>
  <si>
    <t>DAX-Turbo-Bear (Co.Bk), 10/11, 5460 - CK3Q3E</t>
  </si>
  <si>
    <t>BTP-WAVE-Put (DT.Bk.) 107,00 % - DE0Z0N</t>
  </si>
  <si>
    <t>DAX-Call Okt./5800 (Stillhalter)</t>
  </si>
  <si>
    <t>Dollar/Yen BEST Ultd.-Turbo-Bear (Co.Bk.), 79,25 -CK375Y</t>
  </si>
  <si>
    <t>DAX Ultd.Turbo-Short (BNP), 5809 - BP0VT4</t>
  </si>
  <si>
    <t>Euro/$ BEST Ultd.-Turbo-Bear (Co.Bk.), 1,4492 - CK3P9Z</t>
  </si>
  <si>
    <t>DAX-Call Okt./5700 (Stillhalter)</t>
  </si>
  <si>
    <t>DAX-WAVE-Put (Dt.Bk), 9/11, 5550 - DE046B</t>
  </si>
  <si>
    <t>Infineon-open end-Turbo-Put (UBS), 7,18 - UB80E9</t>
  </si>
  <si>
    <t>Gold Mini-Future-Long (BNP), 1770/1814 - BP0W0X</t>
  </si>
  <si>
    <t>DAX-WAVE-Put (Dt.Bk), 9/11, 5600 - DE0465</t>
  </si>
  <si>
    <t>DAX-X-Turbo-Put (HSBC), 10/11, 5350 - TBX5QS</t>
  </si>
  <si>
    <t>DAX-Call Okt./5500 (Stillhalter)</t>
  </si>
  <si>
    <t>DAX-WAVE-Put (Dt.Bk), 9/11, 5425 - DE01BWM</t>
  </si>
  <si>
    <t>DAX Ultd.Turbo-Short (BNP), 5608 - BP0V0A</t>
  </si>
  <si>
    <t>Euro/$ BEST Ultd.-Turbo-Bear (Co.Bk.), 1,4244 - CK45LV</t>
  </si>
  <si>
    <t>DAX-WAVE-Call (Dt.Bk), 9/11, 4900 - DE6QQL</t>
  </si>
  <si>
    <t>Infineon-open end-Turbo-Call (Citi), 5,00 - CT0FB6</t>
  </si>
  <si>
    <t>Euro Bund-Turbo-Put (HSBC), 12/11, 140,50 - TB6ZQD</t>
  </si>
  <si>
    <t>DAX Ultd.Turbo-Short (BNP), 5807 - BP0VT4</t>
  </si>
  <si>
    <t>DAX-Call Dez./5800 (Stillhalter)</t>
  </si>
  <si>
    <t>DAX-WAVE-Put (Dt.Bk), 9/11, 5625 - DE0462</t>
  </si>
  <si>
    <t>DAX-WAVE-Put (Dt.Bk), 10/11, 5625 - DE03TK</t>
  </si>
  <si>
    <t>Dt. Bank Ultd.-Turbo-Bear (Co.Bk.), 29,10/28,00 - CK3Q1C</t>
  </si>
  <si>
    <t>Euro/$ BEST Ultd.-Turbo-Bear (Co.Bk.), 1,4453 - CK3PA0</t>
  </si>
  <si>
    <t>DAX-WAVE-Put (Dt.Bk), 10/11, 5680 - DE03TP</t>
  </si>
  <si>
    <t>Crude Oil Ultd.Turbo-Short (BNP), 95,33 - BP0AVX</t>
  </si>
  <si>
    <t>DAX-Put Dez./4400 (Stillhalter)</t>
  </si>
  <si>
    <t>DAX-WAVE-Call (Dt.Bk), 10/11, 5200 - DE1HTJ</t>
  </si>
  <si>
    <t>K+S Ultd.-Turbo-Bull (Co.Bk.), 36,23/38,63 - CK05MG</t>
  </si>
  <si>
    <t>DAX-Turbo-Bear (Co.Bk), 10/11, 5540 - CK4BD1</t>
  </si>
  <si>
    <t>DAX-WAVE-Put (Dt.Bk), 10/11, 5420 - DE1PS2</t>
  </si>
  <si>
    <t>S&amp;P 500-WAVE XXL-Put (Dt.Bk.), 1236/1211 - DE1P6R</t>
  </si>
  <si>
    <t>Brent Oil BEST Ultd.-Turbo-Bear (Co.Bk.), 120,13 - CK1FBU</t>
  </si>
  <si>
    <t>Gold Ultd.Turbo-Long (BNP), 1573- BN92M9</t>
  </si>
  <si>
    <t>DAX-WAVE-Put (Dt.Bk), 10/11, 5320 - DE1R6B</t>
  </si>
  <si>
    <t>DAX-WAVE-Put (Dt.Bk), 10/11, 5360 - DE1R5Z</t>
  </si>
  <si>
    <t>Gold Mini Future-Long (BNP), 1429/1465- BN82BL</t>
  </si>
  <si>
    <t>Dt. Bank-WAVE XXL-Call (Dt.Bk.), 16,52/17,35 - DE1D87</t>
  </si>
  <si>
    <t>DAX-WAVE-Call (Dt.Bk), 10/11, 5020 - DE1SN7</t>
  </si>
  <si>
    <t>Euro/$ BEST Ultd.-Turbo-Bear (Co.Bk.), 1,4154 - CK46WD</t>
  </si>
  <si>
    <t>DAX-WAVE-Put (Dt.Bk), 10/11, 5720 - DE03TM</t>
  </si>
  <si>
    <t>DAX-Call Dez./6000 (Stillhalter)</t>
  </si>
  <si>
    <t>DAX-WAVE-Call (Dt.Bk), 10/11, 5340 - DE1TRJ</t>
  </si>
  <si>
    <t>DAX-WAVE-Call (Dt.Bk), 10/11, 5300 - DE1TRG</t>
  </si>
  <si>
    <t>DAX-WAVE-Put (Dt.Bk), 10/11, 5800 - DE03TH</t>
  </si>
  <si>
    <t>Euro/$ BEST Ultd.-Turbo-Bear (Co.Bk.), 1,4151 - CK46WD</t>
  </si>
  <si>
    <t>S&amp;P 500-WAVE XXL-Put (Dt.Bk.), 1275/1250 - DE0LMD</t>
  </si>
  <si>
    <t>Daimler BEST Ultd.-Turbo-Bear (Co.Bk.), 41,50 - CK4CK5</t>
  </si>
  <si>
    <t>DAX-Call Dez./6100 (Stillhalter)</t>
  </si>
  <si>
    <t>BMW-WAVE-Put (Dt.Bk.), 11/11, 56,00- DE1RA2</t>
  </si>
  <si>
    <t>DAX-WAVE-Put (Dt.Bk), 10/11, 5540 - DE1X84</t>
  </si>
  <si>
    <t>DAX-WAVE-Put (Dt.Bk), 10/11, 5460 - DE1X88</t>
  </si>
  <si>
    <t>DAX-WAVE-Put (Dt.Bk), 10/11, 5440 - DE1X89</t>
  </si>
  <si>
    <t>Euro Bund-Turbo-Put (HSBC), 12/11, 141,50 - TB63J4</t>
  </si>
  <si>
    <t>DAX-WAVE-Call (Dt.Bk), 10/11, 5260 - DE1YZS</t>
  </si>
  <si>
    <t>SAP BEST Ultd.-Turbo-Bull (Co.Bk.), 32,01 - CK4JG9</t>
  </si>
  <si>
    <t>K+S Endlos Turbo-Call (HSBC), 30,01 - TB2X23</t>
  </si>
  <si>
    <t>DAX-WAVE-XXL-Call (Dt.Bk.), 4882/4970 - DE1EX5</t>
  </si>
  <si>
    <t>S&amp;P 500-WAVE-XXL-Call (Dt.Bk.), 1001/1022 - DB8ND5</t>
  </si>
  <si>
    <t>Euro/$ BEST Ultd.-Turbo-Bear (Co.Bk.), 1,4139 - CK46WD</t>
  </si>
  <si>
    <t>DAX-WAVE-Put (Dt.Bk), 10/11, 5940 - DE00H1</t>
  </si>
  <si>
    <t>HSCE-WAVE XXL-Put (Dt.Bk.), 10.822/10.290 - DE1LM5</t>
  </si>
  <si>
    <t>DAX-Turbo-Bull (Co..Bk), 11/11, 5640 - CK4HW0</t>
  </si>
  <si>
    <t>DAX-Put Dez./4600 (Stillhalter)</t>
  </si>
  <si>
    <t>Gold Turbo-Call (BNP), 12/11, 1620 - BP1HUS</t>
  </si>
  <si>
    <t>Euro Bund BEST Ultd.-Turbo-Bear (Co.Bk.) 139,42 % -CM6S8R</t>
  </si>
  <si>
    <t>DAX-WAVE-Put (Dt.Bk), 11/11, 6200 - DE1ABT</t>
  </si>
  <si>
    <t>DAX-Call Dez./6400 (Stillhalter)</t>
  </si>
  <si>
    <t>DAX-WAVE-Call (Dt.Bk), 11/11, 5800 - DE15HP</t>
  </si>
  <si>
    <t>DAX-Turbo-Bull (Co..Bk), 11/11, 5805 - CK56EA</t>
  </si>
  <si>
    <t>Infineon-open end-Turbo-Put (UBS), 7,17 - UB80E9</t>
  </si>
  <si>
    <t>DAX-Call Dez./6800 (Stillhalter)</t>
  </si>
  <si>
    <t>DAX-WAVE-Put (Dt.Bk), 11/11, 6250 - DE1ABV</t>
  </si>
  <si>
    <t>Dialog Semic. BEST Ultd.-Turbo-Bull (Co.Bk.), 9,63 - CK23ET</t>
  </si>
  <si>
    <t>Fielmann Mini Future-Long (BNP), 58,63/64,49- BP0KBJ</t>
  </si>
  <si>
    <t>DAX-WAVE-Put (Dt.Bk), 11/11, 6325 - DE1ABY</t>
  </si>
  <si>
    <t>S&amp;P 500-WAVE-Call (Dt.Bk), 03/12, 1150 - DE12MV</t>
  </si>
  <si>
    <t>DAX-WAVE-Put (Dt.Bk), 11/11, 6325 - DE1AC0</t>
  </si>
  <si>
    <t>BTP-WAVE-Put (DT.Bk.) 104,00 % - DE1EWY</t>
  </si>
  <si>
    <t>DAX-Put Dez./6000 (Stillhalter)</t>
  </si>
  <si>
    <t>S&amp;P 500-WAVE-XXL-Call (Dt.Bk.), 1133/1156 - DE12QA</t>
  </si>
  <si>
    <t>DAX-WAVE-XXL-Call (Dt.Bk.), 5610/5710 - DE132W</t>
  </si>
  <si>
    <t xml:space="preserve">DAX-Turbo-Long (BNP), 12/11, 6150 - BP1SFA </t>
  </si>
  <si>
    <t>Gold Turbo-Call (BNP), 12/11, 1630 - BP1Q6X</t>
  </si>
  <si>
    <t>BMW Open end-Turbo-Call (Citi.), 51,63 - CT067K</t>
  </si>
  <si>
    <t>DAX-WAVE-Call (Dt.Bk), 11/11, 5650 - DE13CP</t>
  </si>
  <si>
    <t>DAX-WAVE-Put (Dt.Bk), 11/11, 6150 - DE2CJ2</t>
  </si>
  <si>
    <t>BMW Open end-Turbo-Call (Citi.), 51,67 - CT067K</t>
  </si>
  <si>
    <t>DAX-Put Dez./5600 (Stillhalter)</t>
  </si>
  <si>
    <t>DAX-WAVE-Call (Dt.Bk), 11/11, 5750 - DE18NG</t>
  </si>
  <si>
    <t>S&amp;P 500-WAVE-XXL-Call (Dt.Bk.), 1134/1157 - DE12QA</t>
  </si>
  <si>
    <t>DAX-WAVE-Call (Dt.Bk), 11/11, 5800 - DE2EKR</t>
  </si>
  <si>
    <t>K+S Ultd.-Mini-Fut.Long (BNP), 36,38/37,84 - BP1H05</t>
  </si>
  <si>
    <t>DAX-WAVE-Call (Dt.Bk), 11/11, 5800 - DE2KVS</t>
  </si>
  <si>
    <t>Metro-BEST Ultd.-Turbo-Bear (Co.Bk.), 44,00-CK221A</t>
  </si>
  <si>
    <t>DAX-Call Dez./6500 (Stillhalter)</t>
  </si>
  <si>
    <t>DAX-WAVE-Put (Dt.Bk), 11/11, 6150 - DE2LWA</t>
  </si>
  <si>
    <t>DAX-X:Turbo-Call (BNP), 11/11, 5750- BP1QW8</t>
  </si>
  <si>
    <t>Münch. Rück-BEST Ultd.-Turbo-Bull (Co.Bk.), 75,25-CK4FJM</t>
  </si>
  <si>
    <t>DAX-Turbo-Call (BNP), 11/11, 5820- BP1VGC</t>
  </si>
  <si>
    <t>Metalle + sonst. Rohstoffe</t>
  </si>
  <si>
    <t>Weizen-Mini-Fut.Long (Roy.B.Sc.), 542/596 - AA2HBH</t>
  </si>
  <si>
    <t>DAX-WAVE-Put (Dt.Bk), 03/12, 6075- DE2N2L</t>
  </si>
  <si>
    <t>DAX-Call Dez./6200 (Stillhalter)</t>
  </si>
  <si>
    <t>Eurostoxx50-WAVE Ultd.-Put (Dt.Bk.), 2532 - DE7WLH</t>
  </si>
  <si>
    <t>Eurostoxx50-WAVE-XXL-Put (Dt.Bk.), 2520/2460 - DE2CK0</t>
  </si>
  <si>
    <t>E.On BEST Ultd.-Turbo-Bull (Co.Bk.), 14,86 - CK4FFS</t>
  </si>
  <si>
    <t>Dollar/Yen BEST Ultd.-Turbo-Bear (Co.Bk.), 79,83 -CK299K</t>
  </si>
  <si>
    <t>Gold Mini Future-Long (BNP), 1643/1684- BP1VNZ</t>
  </si>
  <si>
    <t>Euro/Dollar BEST Ultd.-Turbo-Bear (Co.Bk.), 1,4061 -CK5D38</t>
  </si>
  <si>
    <t>DAX-WAVE-Put (Dt.Bk), 11/11, 6300- DE2DJG</t>
  </si>
  <si>
    <t>DAX-WAVE-Put (Dt.Bk), 11/11, 6125- DE2LWB</t>
  </si>
  <si>
    <t>DAX-Call Dez./6600 (Stillhalter)</t>
  </si>
  <si>
    <t>Euro Bund-Endlos-Turbo-Call (HSBC), 134,81 % - TB73GN</t>
  </si>
  <si>
    <t>DAX-WAVE-Put (Dt.Bk), 11/11, 6150- DE2LWA</t>
  </si>
  <si>
    <t>DAX-WAVE-Put (Dt.Bk), 11/11, 6050- DE2Q4K</t>
  </si>
  <si>
    <t>Euro Bund-Endlos-Turbo-Call (HSBC), 135,83 % - TB73FA</t>
  </si>
  <si>
    <t>ThyssenKrupp-Turbo-Short (UBS), 01/12. 24,00 - UU88FW</t>
  </si>
  <si>
    <t>Daimler-Turbo-Put (DZ Bk.), 03/12. 39,00 - DZ7KF3</t>
  </si>
  <si>
    <t>DAX-Turbo-Bear (Co..Bk), 12/11, 5990 - CK5JZF</t>
  </si>
  <si>
    <t>S&amp;P 500 BEST Ultd.-Turbo-Bear (Co.Bk.), 1284, CK5CJ1</t>
  </si>
  <si>
    <t>Euro/Dollar BEST Ultd.-Turbo-Bear (Co.Bk.), 1,3884 -CK5D3F</t>
  </si>
  <si>
    <t>DAX-WAVE-Call (Dt.Bk), 12/11, 5550 - DE12JG</t>
  </si>
  <si>
    <t>Euro Bund-Endlos-Turbo-Put (HSBC), 139,61 % - TB64SA</t>
  </si>
  <si>
    <t>DAX-Put Dez./5000 (Stillhalter)</t>
  </si>
  <si>
    <t>DAX-WAVE-Call (Dt.Bk), 12/11, 5425 - DE11BA</t>
  </si>
  <si>
    <t>Euro/Dollar BEST Ultd.-Turbo-Bull (Co.Bk.), 1,3136 -CM8Z66</t>
  </si>
  <si>
    <t>SAP Turbo-Long (BNP), 36,23- BP094H</t>
  </si>
  <si>
    <t>Euro Bund-Endlos-Turbo-Put (HSBC), 140,90 % - TB64SC</t>
  </si>
  <si>
    <t>Gold Mini Future-Long (BNP), 1583/1622- BP1PVZ</t>
  </si>
  <si>
    <t>S&amp;P 500-WAVE-Call (Dt.Bk), 12/11, 1100 - DE1Y21</t>
  </si>
  <si>
    <t>E.On-Turbo-Call (Vontobel), 14,75 - VT3H95</t>
  </si>
  <si>
    <t>Dt. Bank Mini-Short (Citi.), 29,81/29,00 - CT13N9</t>
  </si>
  <si>
    <t>DAX-WAVE XXL-Put (Dt.Bk.), 6072/5950 - DE2RJ7</t>
  </si>
  <si>
    <t>DAX-WAVE-Put (Dt.Bk), 12/11, 6800- DE2TCE</t>
  </si>
  <si>
    <t>HSCE-WAVE XXL-Put (Dt.Bk.), 10775/10230 - DE2T18</t>
  </si>
  <si>
    <t>K+S-open end-Turbo-Put (Vontobel), 44,96 - VT3KWG</t>
  </si>
  <si>
    <t>Aixtron BEST Ultd.-Turbo-Bear (Co.Bk.), 12,00, CK5GS0</t>
  </si>
  <si>
    <t>DAX-WAVE-Put (Dt.Bk), 12/11, 6925- DE2RUC</t>
  </si>
  <si>
    <t>Platin Ultd.Turbo-Short (BNP), 1628 - BP1067</t>
  </si>
  <si>
    <t>DAX-WAVE-Call (Dt.Bk), 12/11, 5500 - DE71RL</t>
  </si>
  <si>
    <t>Euro Bund-Endlos-Turbo-Put (HSBC), 138,32 % - TB75CW</t>
  </si>
  <si>
    <t>DAX-WAVE XXL-Call (Dt.Bk.), 5368/5480 - DE714H</t>
  </si>
  <si>
    <t>Euro/Dollar BEST Ultd.-Turbo-Bull (Co.Bk.), 1,3104 -CM8Z65</t>
  </si>
  <si>
    <t>DAX-Turbo-Bull (Citi), 03/12, 5860 - CT2R3P</t>
  </si>
  <si>
    <t>DAX-Put Jan./5200 (Stillhalter)</t>
  </si>
  <si>
    <t>Gold Mini Future-Long (BNP), 1622/1663- BP1TH7</t>
  </si>
  <si>
    <t>SAP Ultd. Turbo-Long (BNP), 37,69 - BP1UJG</t>
  </si>
  <si>
    <t>DAX-Put Jan./5400 (Stillhalter)</t>
  </si>
  <si>
    <t>DAX-WAVE-Call (Dt.Bk), 12/11, 5900 - DE74BV</t>
  </si>
  <si>
    <t>DAX-Call Jan./6600 (Stillhalter)</t>
  </si>
  <si>
    <t>Euro/Dollar BEST Ultd.-Turbo-Bear (Co.Bk.), 1,3811 -CK5HJD</t>
  </si>
  <si>
    <t>DAX-WAVE-Put (Dt.Bk), 12/11, 6325- DE2C9T</t>
  </si>
  <si>
    <t>Commerzbank Mini Future-Short (BNP), 2,01/1,93 - BP1XGQ</t>
  </si>
  <si>
    <t>VW Vz. Ultd. Turbo-Long (BNP), 109,21 - BP1RNV</t>
  </si>
  <si>
    <t>E.On-Turbo-Call (Vontobel), 15,50 - VT3H98</t>
  </si>
  <si>
    <t>DAX-WAVE-Put (Dt.Bk), 12/11, 6300- DE2DJH</t>
  </si>
  <si>
    <t>Euro Bund-Turbo-Call (T&amp;B), 03/12, 131,50 % - TB71ML</t>
  </si>
  <si>
    <t>DAX-Call Jan./6400 (Stillhalter)</t>
  </si>
  <si>
    <t>DAX-WAVE-Put (Dt.Bk), 12/11, 6200- DE2DJZ</t>
  </si>
  <si>
    <t>DAX-WAVE -Put (Dt.Bk.), 03/12, 6275 - DE2DJP</t>
  </si>
  <si>
    <t>DAX-WAVE -Put (Dt.Bk.), 01/12, 6025 - DE79K7</t>
  </si>
  <si>
    <t>Eurostoxx50-WAVE-XXL-Put (Dt.Bk.), 2412/2360 - DE79DP</t>
  </si>
  <si>
    <t>SAP long/DAX short Alpha-Turbo (DZ Bk.) Hebel 10-DZ2S7Y</t>
  </si>
  <si>
    <t>HSCE-WAVE XXL-Put (Dt.Bk.), 11.760/11.170 - DE0L11</t>
  </si>
  <si>
    <t>DAX-WAVE-Put (Dt.Bk), 12/11, 6100- DE76XN</t>
  </si>
  <si>
    <t>DAX-WAVE-Put (Dt.Bk), 12/11, 6025- DE79K6</t>
  </si>
  <si>
    <t>E.On long/DAX short Alpha-Turbo (DZ Bk.) Hebel 10-DZ2TBZ</t>
  </si>
  <si>
    <t>DAX-WAVE-Put (Dt.Bk), 12/11, 5950- DE7ZAQ</t>
  </si>
  <si>
    <t>DAX-Call Jan./6200 (Stillhalter)</t>
  </si>
  <si>
    <t>DAX-WAVE-Put (Dt.Bk), 12/11, 5900- DE7ZAY</t>
  </si>
  <si>
    <t>DAX-Turbo-Call (BNP), 12/11, 5440- BP14XQ</t>
  </si>
  <si>
    <t>Commerzbank Mini Future-Short (BNP), 1,72/1,65 - BP1561</t>
  </si>
  <si>
    <t>Nasdaq 100-WAVE-Put (Dt.Bk), 03/12, 2350 - DE2QXJ</t>
  </si>
  <si>
    <t>DAX-WAVE-Put (Dt.Bk), 01/12, 5950- DE7ZAR</t>
  </si>
  <si>
    <t>DAX-WAVE-Put (Dt.Bk), 01/12, 5900- DE7ZAZ</t>
  </si>
  <si>
    <t>Crude Oil Ultd.Turbo-Long (BNP), 93,66 - BP1WQZ</t>
  </si>
  <si>
    <t>Crude Oil Turbo-Call (BNP), 89,00 - BP1WVW</t>
  </si>
  <si>
    <t>Euro/Dollar BEST Ultd.-Turbo-Bull (Co.Bk.), 1,2682 -CM5P29</t>
  </si>
  <si>
    <t>DAX-WAVE-Call (Dt.Bk), 01/12, 5450 - DE7183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</si>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</sst>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.00_ ;[Red]\-0.00\ "/>
    <numFmt numFmtId="166" formatCode="#,##0.00_ ;[Red]\-#,##0.00\ 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0" fontId="4" fillId="0" borderId="8" xfId="1" applyNumberFormat="1" applyFont="1" applyBorder="1"/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10" fontId="4" fillId="0" borderId="11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right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4" fontId="4" fillId="0" borderId="11" xfId="0" applyNumberFormat="1" applyFont="1" applyBorder="1"/>
    <xf numFmtId="0" fontId="11" fillId="0" borderId="1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0" fontId="12" fillId="0" borderId="11" xfId="0" applyNumberFormat="1" applyFont="1" applyBorder="1"/>
    <xf numFmtId="2" fontId="12" fillId="0" borderId="10" xfId="0" applyNumberFormat="1" applyFont="1" applyFill="1" applyBorder="1" applyAlignment="1">
      <alignment horizontal="right"/>
    </xf>
    <xf numFmtId="9" fontId="13" fillId="0" borderId="10" xfId="0" applyNumberFormat="1" applyFont="1" applyFill="1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tabSelected="1" topLeftCell="A577" workbookViewId="0">
      <selection activeCell="F587" sqref="F587"/>
    </sheetView>
  </sheetViews>
  <sheetFormatPr baseColWidth="10" defaultRowHeight="15" x14ac:dyDescent="0.25"/>
  <cols>
    <col min="1" max="1" width="7" style="62" customWidth="1"/>
    <col min="2" max="2" width="11.42578125" style="62"/>
    <col min="3" max="3" width="53" style="62" customWidth="1"/>
    <col min="4" max="8" width="11.42578125" style="62"/>
    <col min="9" max="9" width="14" style="62" customWidth="1"/>
    <col min="10" max="16384" width="11.42578125" style="62"/>
  </cols>
  <sheetData>
    <row r="1" spans="2:9" ht="21" customHeight="1" thickBot="1" x14ac:dyDescent="0.3"/>
    <row r="2" spans="2:9" ht="33" customHeight="1" thickBot="1" x14ac:dyDescent="0.3">
      <c r="B2" s="1"/>
      <c r="C2" s="58" t="s">
        <v>215</v>
      </c>
      <c r="D2" s="2"/>
      <c r="E2" s="2"/>
      <c r="F2" s="3"/>
      <c r="G2" s="2"/>
      <c r="H2" s="2"/>
      <c r="I2" s="4"/>
    </row>
    <row r="3" spans="2:9" x14ac:dyDescent="0.25">
      <c r="B3" s="5"/>
      <c r="C3" s="56" t="s">
        <v>1</v>
      </c>
      <c r="D3" s="86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52</v>
      </c>
      <c r="D4" s="57"/>
      <c r="E4" s="57"/>
      <c r="F4" s="12"/>
      <c r="G4" s="13"/>
      <c r="H4" s="13"/>
      <c r="I4" s="14"/>
    </row>
    <row r="5" spans="2:9" ht="15.75" thickBot="1" x14ac:dyDescent="0.3">
      <c r="B5" s="10"/>
      <c r="C5" s="29"/>
      <c r="D5" s="57"/>
      <c r="E5" s="57"/>
      <c r="F5" s="12"/>
      <c r="G5" s="13"/>
      <c r="H5" s="75" t="s">
        <v>1</v>
      </c>
      <c r="I5" s="90" t="s">
        <v>1</v>
      </c>
    </row>
    <row r="6" spans="2:9" ht="36" customHeight="1" thickBot="1" x14ac:dyDescent="0.3">
      <c r="B6" s="1"/>
      <c r="C6" s="59" t="s">
        <v>18</v>
      </c>
      <c r="D6" s="2"/>
      <c r="E6" s="2"/>
      <c r="F6" s="3"/>
      <c r="G6" s="2"/>
      <c r="H6" s="2"/>
      <c r="I6" s="4"/>
    </row>
    <row r="7" spans="2:9" x14ac:dyDescent="0.25">
      <c r="B7" s="5"/>
      <c r="C7" s="63"/>
      <c r="D7" s="6"/>
      <c r="E7" s="6"/>
      <c r="F7" s="7"/>
      <c r="G7" s="8"/>
      <c r="H7" s="8"/>
      <c r="I7" s="9"/>
    </row>
    <row r="8" spans="2:9" x14ac:dyDescent="0.25">
      <c r="B8" s="10"/>
      <c r="C8" s="74" t="s">
        <v>21</v>
      </c>
      <c r="D8" s="13"/>
      <c r="E8" s="13"/>
      <c r="F8" s="23"/>
      <c r="G8" s="11"/>
      <c r="H8" s="24"/>
      <c r="I8" s="14"/>
    </row>
    <row r="9" spans="2:9" x14ac:dyDescent="0.25">
      <c r="B9" s="65" t="s">
        <v>2</v>
      </c>
      <c r="C9" s="66" t="s">
        <v>3</v>
      </c>
      <c r="D9" s="66" t="s">
        <v>2</v>
      </c>
      <c r="E9" s="66" t="s">
        <v>22</v>
      </c>
      <c r="F9" s="67" t="s">
        <v>4</v>
      </c>
      <c r="G9" s="66" t="s">
        <v>4</v>
      </c>
      <c r="H9" s="66" t="s">
        <v>5</v>
      </c>
      <c r="I9" s="68" t="s">
        <v>5</v>
      </c>
    </row>
    <row r="10" spans="2:9" x14ac:dyDescent="0.25">
      <c r="B10" s="65" t="s">
        <v>6</v>
      </c>
      <c r="C10" s="69"/>
      <c r="D10" s="66" t="s">
        <v>7</v>
      </c>
      <c r="E10" s="66" t="s">
        <v>23</v>
      </c>
      <c r="F10" s="67" t="s">
        <v>6</v>
      </c>
      <c r="G10" s="66" t="s">
        <v>8</v>
      </c>
      <c r="H10" s="66" t="s">
        <v>11</v>
      </c>
      <c r="I10" s="68" t="s">
        <v>24</v>
      </c>
    </row>
    <row r="11" spans="2:9" x14ac:dyDescent="0.25">
      <c r="B11" s="65"/>
      <c r="C11" s="66" t="s">
        <v>49</v>
      </c>
      <c r="D11" s="66"/>
      <c r="E11" s="66"/>
      <c r="F11" s="67"/>
      <c r="G11" s="66"/>
      <c r="H11" s="66"/>
      <c r="I11" s="68"/>
    </row>
    <row r="12" spans="2:9" x14ac:dyDescent="0.25">
      <c r="B12" s="65"/>
      <c r="C12" s="66"/>
      <c r="D12" s="66"/>
      <c r="E12" s="66"/>
      <c r="F12" s="67"/>
      <c r="G12" s="66"/>
      <c r="H12" s="66"/>
      <c r="I12" s="68"/>
    </row>
    <row r="13" spans="2:9" x14ac:dyDescent="0.25">
      <c r="B13" s="10">
        <v>40561</v>
      </c>
      <c r="C13" s="13" t="s">
        <v>35</v>
      </c>
      <c r="D13" s="16">
        <v>2.2799999999999998</v>
      </c>
      <c r="E13" s="16">
        <v>2.02</v>
      </c>
      <c r="F13" s="12">
        <v>40561</v>
      </c>
      <c r="G13" s="25">
        <v>2.66</v>
      </c>
      <c r="H13" s="18">
        <f t="shared" ref="H13:H23" si="0">(G13/D13-1)</f>
        <v>0.16666666666666674</v>
      </c>
      <c r="I13" s="83">
        <f t="shared" ref="I13:I19" si="1">(G13-D13)/(D13-E13)</f>
        <v>1.4615384615384641</v>
      </c>
    </row>
    <row r="14" spans="2:9" x14ac:dyDescent="0.25">
      <c r="B14" s="10">
        <v>40561</v>
      </c>
      <c r="C14" s="13" t="s">
        <v>39</v>
      </c>
      <c r="D14" s="16">
        <v>2.0099999999999998</v>
      </c>
      <c r="E14" s="16">
        <v>1.32</v>
      </c>
      <c r="F14" s="12">
        <v>40562</v>
      </c>
      <c r="G14" s="25">
        <v>2.58</v>
      </c>
      <c r="H14" s="18">
        <f t="shared" si="0"/>
        <v>0.28358208955223896</v>
      </c>
      <c r="I14" s="84">
        <f t="shared" si="1"/>
        <v>0.82608695652173991</v>
      </c>
    </row>
    <row r="15" spans="2:9" x14ac:dyDescent="0.25">
      <c r="B15" s="10">
        <v>40564</v>
      </c>
      <c r="C15" s="13" t="s">
        <v>44</v>
      </c>
      <c r="D15" s="16">
        <v>2.09</v>
      </c>
      <c r="E15" s="16">
        <v>1.53</v>
      </c>
      <c r="F15" s="12">
        <v>40564</v>
      </c>
      <c r="G15" s="25">
        <v>2.39</v>
      </c>
      <c r="H15" s="18">
        <f t="shared" si="0"/>
        <v>0.14354066985645941</v>
      </c>
      <c r="I15" s="84">
        <f t="shared" si="1"/>
        <v>0.53571428571428636</v>
      </c>
    </row>
    <row r="16" spans="2:9" x14ac:dyDescent="0.25">
      <c r="B16" s="10">
        <v>40567</v>
      </c>
      <c r="C16" s="13" t="s">
        <v>50</v>
      </c>
      <c r="D16" s="16">
        <v>2.29</v>
      </c>
      <c r="E16" s="16">
        <v>1.66</v>
      </c>
      <c r="F16" s="12">
        <v>40567</v>
      </c>
      <c r="G16" s="25">
        <v>2.25</v>
      </c>
      <c r="H16" s="18">
        <f t="shared" si="0"/>
        <v>-1.7467248908296984E-2</v>
      </c>
      <c r="I16" s="83">
        <f t="shared" si="1"/>
        <v>-6.349206349206353E-2</v>
      </c>
    </row>
    <row r="17" spans="2:9" x14ac:dyDescent="0.25">
      <c r="B17" s="10">
        <v>40567</v>
      </c>
      <c r="C17" s="13" t="s">
        <v>56</v>
      </c>
      <c r="D17" s="16">
        <v>2.14</v>
      </c>
      <c r="E17" s="16">
        <v>1.7</v>
      </c>
      <c r="F17" s="12">
        <v>40568</v>
      </c>
      <c r="G17" s="25">
        <v>2.04</v>
      </c>
      <c r="H17" s="18">
        <f t="shared" si="0"/>
        <v>-4.6728971962616828E-2</v>
      </c>
      <c r="I17" s="83">
        <f t="shared" si="1"/>
        <v>-0.22727272727272738</v>
      </c>
    </row>
    <row r="18" spans="2:9" x14ac:dyDescent="0.25">
      <c r="B18" s="10">
        <v>40569</v>
      </c>
      <c r="C18" s="13" t="s">
        <v>35</v>
      </c>
      <c r="D18" s="16">
        <v>2.67</v>
      </c>
      <c r="E18" s="16">
        <v>2.0099999999999998</v>
      </c>
      <c r="F18" s="12">
        <v>40571</v>
      </c>
      <c r="G18" s="25">
        <v>2.4900000000000002</v>
      </c>
      <c r="H18" s="18">
        <f t="shared" si="0"/>
        <v>-6.7415730337078594E-2</v>
      </c>
      <c r="I18" s="83">
        <f t="shared" si="1"/>
        <v>-0.27272727272727226</v>
      </c>
    </row>
    <row r="19" spans="2:9" x14ac:dyDescent="0.25">
      <c r="B19" s="10">
        <v>40574</v>
      </c>
      <c r="C19" s="13" t="s">
        <v>35</v>
      </c>
      <c r="D19" s="16">
        <v>2.14</v>
      </c>
      <c r="E19" s="16">
        <v>1.47</v>
      </c>
      <c r="F19" s="12">
        <v>40574</v>
      </c>
      <c r="G19" s="25">
        <v>1.81</v>
      </c>
      <c r="H19" s="18">
        <f t="shared" si="0"/>
        <v>-0.15420560747663559</v>
      </c>
      <c r="I19" s="83">
        <f t="shared" si="1"/>
        <v>-0.4925373134328358</v>
      </c>
    </row>
    <row r="20" spans="2:9" x14ac:dyDescent="0.25">
      <c r="B20" s="10">
        <v>40574</v>
      </c>
      <c r="C20" s="13" t="s">
        <v>35</v>
      </c>
      <c r="D20" s="16">
        <v>2</v>
      </c>
      <c r="E20" s="16">
        <v>1.47</v>
      </c>
      <c r="F20" s="12">
        <v>40575</v>
      </c>
      <c r="G20" s="25">
        <v>2.39</v>
      </c>
      <c r="H20" s="18">
        <f t="shared" si="0"/>
        <v>0.19500000000000006</v>
      </c>
      <c r="I20" s="83">
        <f t="shared" ref="I20:I28" si="2">(G20-D20)/(D20-E20)</f>
        <v>0.73584905660377375</v>
      </c>
    </row>
    <row r="21" spans="2:9" x14ac:dyDescent="0.25">
      <c r="B21" s="10">
        <v>40575</v>
      </c>
      <c r="C21" s="13" t="s">
        <v>66</v>
      </c>
      <c r="D21" s="16">
        <v>1.44</v>
      </c>
      <c r="E21" s="16">
        <v>0.99</v>
      </c>
      <c r="F21" s="12">
        <v>40575</v>
      </c>
      <c r="G21" s="25">
        <v>1.22</v>
      </c>
      <c r="H21" s="18">
        <f t="shared" si="0"/>
        <v>-0.15277777777777779</v>
      </c>
      <c r="I21" s="84">
        <f t="shared" si="2"/>
        <v>-0.48888888888888887</v>
      </c>
    </row>
    <row r="22" spans="2:9" x14ac:dyDescent="0.25">
      <c r="B22" s="10">
        <v>40576</v>
      </c>
      <c r="C22" s="13" t="s">
        <v>67</v>
      </c>
      <c r="D22" s="16">
        <v>1.94</v>
      </c>
      <c r="E22" s="16">
        <v>1.41</v>
      </c>
      <c r="F22" s="12">
        <v>40582</v>
      </c>
      <c r="G22" s="25">
        <v>3.07</v>
      </c>
      <c r="H22" s="18">
        <f t="shared" si="0"/>
        <v>0.58247422680412364</v>
      </c>
      <c r="I22" s="83">
        <f t="shared" si="2"/>
        <v>2.132075471698113</v>
      </c>
    </row>
    <row r="23" spans="2:9" x14ac:dyDescent="0.25">
      <c r="B23" s="10">
        <v>40583</v>
      </c>
      <c r="C23" s="13" t="s">
        <v>72</v>
      </c>
      <c r="D23" s="16">
        <v>2.17</v>
      </c>
      <c r="E23" s="16">
        <v>1.69</v>
      </c>
      <c r="F23" s="12">
        <v>40584</v>
      </c>
      <c r="G23" s="25">
        <v>2.25</v>
      </c>
      <c r="H23" s="18">
        <f t="shared" si="0"/>
        <v>3.6866359447004671E-2</v>
      </c>
      <c r="I23" s="83">
        <f t="shared" si="2"/>
        <v>0.16666666666666682</v>
      </c>
    </row>
    <row r="24" spans="2:9" x14ac:dyDescent="0.25">
      <c r="B24" s="10">
        <v>40584</v>
      </c>
      <c r="C24" s="13" t="s">
        <v>75</v>
      </c>
      <c r="D24" s="16">
        <v>2.37</v>
      </c>
      <c r="E24" s="16">
        <v>1.95</v>
      </c>
      <c r="F24" s="12">
        <v>40584</v>
      </c>
      <c r="G24" s="25">
        <v>1.95</v>
      </c>
      <c r="H24" s="18">
        <f>(G24/D24-1)</f>
        <v>-0.17721518987341778</v>
      </c>
      <c r="I24" s="84">
        <f t="shared" si="2"/>
        <v>-1</v>
      </c>
    </row>
    <row r="25" spans="2:9" x14ac:dyDescent="0.25">
      <c r="B25" s="10">
        <v>40585</v>
      </c>
      <c r="C25" s="13" t="s">
        <v>75</v>
      </c>
      <c r="D25" s="16">
        <v>2.1800000000000002</v>
      </c>
      <c r="E25" s="16">
        <v>1.71</v>
      </c>
      <c r="F25" s="12">
        <v>40585</v>
      </c>
      <c r="G25" s="25">
        <v>1.71</v>
      </c>
      <c r="H25" s="18">
        <f>(G25/D25-1)</f>
        <v>-0.2155963302752294</v>
      </c>
      <c r="I25" s="84">
        <f t="shared" si="2"/>
        <v>-1</v>
      </c>
    </row>
    <row r="26" spans="2:9" x14ac:dyDescent="0.25">
      <c r="B26" s="10">
        <v>40589</v>
      </c>
      <c r="C26" s="13" t="s">
        <v>83</v>
      </c>
      <c r="D26" s="16">
        <v>2.19</v>
      </c>
      <c r="E26" s="16">
        <v>1.78</v>
      </c>
      <c r="F26" s="12">
        <v>40589</v>
      </c>
      <c r="G26" s="25">
        <v>2.25</v>
      </c>
      <c r="H26" s="18">
        <f t="shared" ref="H26:H36" si="3">(G26/D26-1)</f>
        <v>2.7397260273972712E-2</v>
      </c>
      <c r="I26" s="83">
        <f t="shared" si="2"/>
        <v>0.1463414634146343</v>
      </c>
    </row>
    <row r="27" spans="2:9" x14ac:dyDescent="0.25">
      <c r="B27" s="10">
        <v>40589</v>
      </c>
      <c r="C27" s="13" t="s">
        <v>84</v>
      </c>
      <c r="D27" s="16">
        <v>2.27</v>
      </c>
      <c r="E27" s="16">
        <v>1.69</v>
      </c>
      <c r="F27" s="12">
        <v>40590</v>
      </c>
      <c r="G27" s="25">
        <v>2.19</v>
      </c>
      <c r="H27" s="18">
        <f t="shared" si="3"/>
        <v>-3.524229074889873E-2</v>
      </c>
      <c r="I27" s="84">
        <f t="shared" si="2"/>
        <v>-0.13793103448275873</v>
      </c>
    </row>
    <row r="28" spans="2:9" x14ac:dyDescent="0.25">
      <c r="B28" s="10">
        <v>40591</v>
      </c>
      <c r="C28" s="13" t="s">
        <v>84</v>
      </c>
      <c r="D28" s="16">
        <v>2.5099999999999998</v>
      </c>
      <c r="E28" s="16">
        <v>2.17</v>
      </c>
      <c r="F28" s="12">
        <v>40592</v>
      </c>
      <c r="G28" s="25">
        <v>2.21</v>
      </c>
      <c r="H28" s="18">
        <f t="shared" si="3"/>
        <v>-0.1195219123505975</v>
      </c>
      <c r="I28" s="84">
        <f t="shared" si="2"/>
        <v>-0.88235294117647045</v>
      </c>
    </row>
    <row r="29" spans="2:9" x14ac:dyDescent="0.25">
      <c r="B29" s="10">
        <v>40592</v>
      </c>
      <c r="C29" s="13" t="s">
        <v>83</v>
      </c>
      <c r="D29" s="16">
        <v>2.12</v>
      </c>
      <c r="E29" s="16">
        <v>1.63</v>
      </c>
      <c r="F29" s="12">
        <v>40595</v>
      </c>
      <c r="G29" s="25">
        <v>2.08</v>
      </c>
      <c r="H29" s="18">
        <f t="shared" si="3"/>
        <v>-1.8867924528301883E-2</v>
      </c>
      <c r="I29" s="83">
        <f t="shared" ref="I29:I36" si="4">(G29-D29)/(D29-E29)</f>
        <v>-8.1632653061224525E-2</v>
      </c>
    </row>
    <row r="30" spans="2:9" x14ac:dyDescent="0.25">
      <c r="B30" s="10">
        <v>40596</v>
      </c>
      <c r="C30" s="13" t="s">
        <v>92</v>
      </c>
      <c r="D30" s="16">
        <v>2.38</v>
      </c>
      <c r="E30" s="16">
        <v>1.75</v>
      </c>
      <c r="F30" s="12">
        <v>40596</v>
      </c>
      <c r="G30" s="25">
        <v>2.37</v>
      </c>
      <c r="H30" s="18">
        <f t="shared" si="3"/>
        <v>-4.2016806722687816E-3</v>
      </c>
      <c r="I30" s="83">
        <f t="shared" si="4"/>
        <v>-1.5873015873015539E-2</v>
      </c>
    </row>
    <row r="31" spans="2:9" x14ac:dyDescent="0.25">
      <c r="B31" s="10">
        <v>40597</v>
      </c>
      <c r="C31" s="13" t="s">
        <v>92</v>
      </c>
      <c r="D31" s="16">
        <v>1.91</v>
      </c>
      <c r="E31" s="16">
        <v>1.21</v>
      </c>
      <c r="F31" s="12">
        <v>40597</v>
      </c>
      <c r="G31" s="25">
        <v>1.21</v>
      </c>
      <c r="H31" s="18">
        <f t="shared" si="3"/>
        <v>-0.36649214659685858</v>
      </c>
      <c r="I31" s="83">
        <f t="shared" si="4"/>
        <v>-1</v>
      </c>
    </row>
    <row r="32" spans="2:9" x14ac:dyDescent="0.25">
      <c r="B32" s="10">
        <v>40598</v>
      </c>
      <c r="C32" s="13" t="s">
        <v>35</v>
      </c>
      <c r="D32" s="16">
        <v>2.35</v>
      </c>
      <c r="E32" s="16">
        <v>1.69</v>
      </c>
      <c r="F32" s="12">
        <v>40598</v>
      </c>
      <c r="G32" s="25">
        <v>2.35</v>
      </c>
      <c r="H32" s="18">
        <f t="shared" si="3"/>
        <v>0</v>
      </c>
      <c r="I32" s="83">
        <f t="shared" si="4"/>
        <v>0</v>
      </c>
    </row>
    <row r="33" spans="2:9" x14ac:dyDescent="0.25">
      <c r="B33" s="10">
        <v>40599</v>
      </c>
      <c r="C33" s="13" t="s">
        <v>98</v>
      </c>
      <c r="D33" s="16">
        <v>2.1800000000000002</v>
      </c>
      <c r="E33" s="16">
        <v>1.52</v>
      </c>
      <c r="F33" s="12">
        <v>40602</v>
      </c>
      <c r="G33" s="25">
        <v>3.65</v>
      </c>
      <c r="H33" s="18">
        <f t="shared" si="3"/>
        <v>0.67431192660550443</v>
      </c>
      <c r="I33" s="83">
        <f t="shared" si="4"/>
        <v>2.2272727272727266</v>
      </c>
    </row>
    <row r="34" spans="2:9" x14ac:dyDescent="0.25">
      <c r="B34" s="10">
        <v>40603</v>
      </c>
      <c r="C34" s="13" t="s">
        <v>102</v>
      </c>
      <c r="D34" s="16">
        <v>2.34</v>
      </c>
      <c r="E34" s="16">
        <v>1.69</v>
      </c>
      <c r="F34" s="12">
        <v>40603</v>
      </c>
      <c r="G34" s="25">
        <v>1.46</v>
      </c>
      <c r="H34" s="18">
        <f t="shared" si="3"/>
        <v>-0.37606837606837606</v>
      </c>
      <c r="I34" s="83">
        <f t="shared" si="4"/>
        <v>-1.3538461538461539</v>
      </c>
    </row>
    <row r="35" spans="2:9" x14ac:dyDescent="0.25">
      <c r="B35" s="10">
        <v>40604</v>
      </c>
      <c r="C35" s="13" t="s">
        <v>106</v>
      </c>
      <c r="D35" s="16">
        <v>2.06</v>
      </c>
      <c r="E35" s="16">
        <v>1.46</v>
      </c>
      <c r="F35" s="12">
        <v>40604</v>
      </c>
      <c r="G35" s="25">
        <v>2.16</v>
      </c>
      <c r="H35" s="18">
        <f t="shared" si="3"/>
        <v>4.8543689320388328E-2</v>
      </c>
      <c r="I35" s="84">
        <f t="shared" si="4"/>
        <v>0.1666666666666668</v>
      </c>
    </row>
    <row r="36" spans="2:9" x14ac:dyDescent="0.25">
      <c r="B36" s="10">
        <v>40604</v>
      </c>
      <c r="C36" s="13" t="s">
        <v>108</v>
      </c>
      <c r="D36" s="16">
        <v>2.11</v>
      </c>
      <c r="E36" s="16">
        <v>1.6</v>
      </c>
      <c r="F36" s="12">
        <v>40605</v>
      </c>
      <c r="G36" s="25">
        <v>1.8</v>
      </c>
      <c r="H36" s="18">
        <f t="shared" si="3"/>
        <v>-0.14691943127962082</v>
      </c>
      <c r="I36" s="84">
        <f t="shared" si="4"/>
        <v>-0.60784313725490191</v>
      </c>
    </row>
    <row r="37" spans="2:9" x14ac:dyDescent="0.25">
      <c r="B37" s="10">
        <v>40584</v>
      </c>
      <c r="C37" s="13" t="s">
        <v>109</v>
      </c>
      <c r="D37" s="16">
        <v>2.02</v>
      </c>
      <c r="E37" s="16">
        <v>1.55</v>
      </c>
      <c r="F37" s="12">
        <v>40605</v>
      </c>
      <c r="G37" s="25">
        <v>1.55</v>
      </c>
      <c r="H37" s="18">
        <f t="shared" ref="H37:H43" si="5">(G37/D37-1)</f>
        <v>-0.23267326732673266</v>
      </c>
      <c r="I37" s="84">
        <f t="shared" ref="I37:I43" si="6">(G37-D37)/(D37-E37)</f>
        <v>-1</v>
      </c>
    </row>
    <row r="38" spans="2:9" x14ac:dyDescent="0.25">
      <c r="B38" s="10">
        <v>40606</v>
      </c>
      <c r="C38" s="13" t="s">
        <v>109</v>
      </c>
      <c r="D38" s="16">
        <v>1.79</v>
      </c>
      <c r="E38" s="16">
        <v>1.22</v>
      </c>
      <c r="F38" s="12">
        <v>40606</v>
      </c>
      <c r="G38" s="25">
        <v>1.45</v>
      </c>
      <c r="H38" s="18">
        <f t="shared" si="5"/>
        <v>-0.18994413407821231</v>
      </c>
      <c r="I38" s="84">
        <f t="shared" si="6"/>
        <v>-0.59649122807017552</v>
      </c>
    </row>
    <row r="39" spans="2:9" x14ac:dyDescent="0.25">
      <c r="B39" s="10">
        <v>40609</v>
      </c>
      <c r="C39" s="13" t="s">
        <v>114</v>
      </c>
      <c r="D39" s="16">
        <v>1.6</v>
      </c>
      <c r="E39" s="16">
        <v>1.04</v>
      </c>
      <c r="F39" s="12">
        <v>40609</v>
      </c>
      <c r="G39" s="25">
        <v>1.04</v>
      </c>
      <c r="H39" s="18">
        <f t="shared" si="5"/>
        <v>-0.35</v>
      </c>
      <c r="I39" s="84">
        <f t="shared" si="6"/>
        <v>-1</v>
      </c>
    </row>
    <row r="40" spans="2:9" x14ac:dyDescent="0.25">
      <c r="B40" s="10">
        <v>40610</v>
      </c>
      <c r="C40" s="13" t="s">
        <v>66</v>
      </c>
      <c r="D40" s="16">
        <v>2.08</v>
      </c>
      <c r="E40" s="16">
        <v>1.47</v>
      </c>
      <c r="F40" s="12">
        <v>40610</v>
      </c>
      <c r="G40" s="25">
        <v>1.65</v>
      </c>
      <c r="H40" s="18">
        <f t="shared" si="5"/>
        <v>-0.20673076923076927</v>
      </c>
      <c r="I40" s="84">
        <f t="shared" si="6"/>
        <v>-0.70491803278688536</v>
      </c>
    </row>
    <row r="41" spans="2:9" x14ac:dyDescent="0.25">
      <c r="B41" s="10">
        <v>40611</v>
      </c>
      <c r="C41" s="13" t="s">
        <v>98</v>
      </c>
      <c r="D41" s="16">
        <v>2.2999999999999998</v>
      </c>
      <c r="E41" s="16">
        <v>1.81</v>
      </c>
      <c r="F41" s="12">
        <v>40611</v>
      </c>
      <c r="G41" s="25">
        <v>1.81</v>
      </c>
      <c r="H41" s="18">
        <f t="shared" si="5"/>
        <v>-0.21304347826086945</v>
      </c>
      <c r="I41" s="83">
        <f t="shared" si="6"/>
        <v>-1</v>
      </c>
    </row>
    <row r="42" spans="2:9" x14ac:dyDescent="0.25">
      <c r="B42" s="10">
        <v>40612</v>
      </c>
      <c r="C42" s="13" t="s">
        <v>66</v>
      </c>
      <c r="D42" s="16">
        <v>2.35</v>
      </c>
      <c r="E42" s="16">
        <v>1.83</v>
      </c>
      <c r="F42" s="12">
        <v>40610</v>
      </c>
      <c r="G42" s="25">
        <v>2.08</v>
      </c>
      <c r="H42" s="18">
        <f t="shared" si="5"/>
        <v>-0.11489361702127665</v>
      </c>
      <c r="I42" s="84">
        <f t="shared" si="6"/>
        <v>-0.51923076923076927</v>
      </c>
    </row>
    <row r="43" spans="2:9" x14ac:dyDescent="0.25">
      <c r="B43" s="10">
        <v>40611</v>
      </c>
      <c r="C43" s="13" t="s">
        <v>125</v>
      </c>
      <c r="D43" s="16">
        <v>2.4</v>
      </c>
      <c r="E43" s="16">
        <v>1.9</v>
      </c>
      <c r="F43" s="12">
        <v>40613</v>
      </c>
      <c r="G43" s="25">
        <v>2.35</v>
      </c>
      <c r="H43" s="18">
        <f t="shared" si="5"/>
        <v>-2.0833333333333259E-2</v>
      </c>
      <c r="I43" s="83">
        <f t="shared" si="6"/>
        <v>-9.9999999999999645E-2</v>
      </c>
    </row>
    <row r="44" spans="2:9" x14ac:dyDescent="0.25">
      <c r="B44" s="10">
        <v>40616</v>
      </c>
      <c r="C44" s="13" t="s">
        <v>129</v>
      </c>
      <c r="D44" s="16">
        <v>2.4500000000000002</v>
      </c>
      <c r="E44" s="16">
        <v>1.67</v>
      </c>
      <c r="F44" s="12">
        <v>40616</v>
      </c>
      <c r="G44" s="25">
        <v>2.4500000000000002</v>
      </c>
      <c r="H44" s="18">
        <f t="shared" ref="H44:H52" si="7">(G44/D44-1)</f>
        <v>0</v>
      </c>
      <c r="I44" s="84">
        <f t="shared" ref="I44:I65" si="8">(G44-D44)/(D44-E44)</f>
        <v>0</v>
      </c>
    </row>
    <row r="45" spans="2:9" x14ac:dyDescent="0.25">
      <c r="B45" s="10">
        <v>40616</v>
      </c>
      <c r="C45" s="13" t="s">
        <v>129</v>
      </c>
      <c r="D45" s="16">
        <v>2.89</v>
      </c>
      <c r="E45" s="16">
        <v>2.3199999999999998</v>
      </c>
      <c r="F45" s="12">
        <v>40616</v>
      </c>
      <c r="G45" s="25">
        <v>3.02</v>
      </c>
      <c r="H45" s="18">
        <f>(G45/D45-1)</f>
        <v>4.4982698961937739E-2</v>
      </c>
      <c r="I45" s="84">
        <f>(G45-D45)/(D45-E45)</f>
        <v>0.2280701754385962</v>
      </c>
    </row>
    <row r="46" spans="2:9" x14ac:dyDescent="0.25">
      <c r="B46" s="10">
        <v>40617</v>
      </c>
      <c r="C46" s="13" t="s">
        <v>131</v>
      </c>
      <c r="D46" s="16">
        <v>2.38</v>
      </c>
      <c r="E46" s="16">
        <v>1.7</v>
      </c>
      <c r="F46" s="12">
        <v>40617</v>
      </c>
      <c r="G46" s="25">
        <v>4.0999999999999996</v>
      </c>
      <c r="H46" s="18">
        <f>(G46/D46-1)</f>
        <v>0.72268907563025198</v>
      </c>
      <c r="I46" s="84">
        <f>(G46-D46)/(D46-E46)</f>
        <v>2.5294117647058822</v>
      </c>
    </row>
    <row r="47" spans="2:9" x14ac:dyDescent="0.25">
      <c r="B47" s="10">
        <v>40617</v>
      </c>
      <c r="C47" s="13" t="s">
        <v>131</v>
      </c>
      <c r="D47" s="16">
        <v>4</v>
      </c>
      <c r="E47" s="16">
        <v>3.21</v>
      </c>
      <c r="F47" s="12">
        <v>40617</v>
      </c>
      <c r="G47" s="25">
        <v>3.21</v>
      </c>
      <c r="H47" s="18">
        <f t="shared" si="7"/>
        <v>-0.19750000000000001</v>
      </c>
      <c r="I47" s="84">
        <f t="shared" si="8"/>
        <v>-1</v>
      </c>
    </row>
    <row r="48" spans="2:9" x14ac:dyDescent="0.25">
      <c r="B48" s="10">
        <v>40618</v>
      </c>
      <c r="C48" s="13" t="s">
        <v>131</v>
      </c>
      <c r="D48" s="16">
        <v>2.13</v>
      </c>
      <c r="E48" s="16">
        <v>1.4</v>
      </c>
      <c r="F48" s="12">
        <v>40618</v>
      </c>
      <c r="G48" s="25">
        <v>2.9</v>
      </c>
      <c r="H48" s="18">
        <f t="shared" si="7"/>
        <v>0.36150234741784049</v>
      </c>
      <c r="I48" s="84">
        <f t="shared" si="8"/>
        <v>1.0547945205479452</v>
      </c>
    </row>
    <row r="49" spans="1:9" x14ac:dyDescent="0.25">
      <c r="B49" s="10">
        <v>40618</v>
      </c>
      <c r="C49" s="13" t="s">
        <v>133</v>
      </c>
      <c r="D49" s="16">
        <v>2.62</v>
      </c>
      <c r="E49" s="16">
        <v>1.89</v>
      </c>
      <c r="F49" s="12">
        <v>40619</v>
      </c>
      <c r="G49" s="25">
        <v>2.25</v>
      </c>
      <c r="H49" s="18">
        <f t="shared" si="7"/>
        <v>-0.1412213740458016</v>
      </c>
      <c r="I49" s="84">
        <f t="shared" si="8"/>
        <v>-0.50684931506849318</v>
      </c>
    </row>
    <row r="50" spans="1:9" x14ac:dyDescent="0.25">
      <c r="B50" s="10">
        <v>40619</v>
      </c>
      <c r="C50" s="13" t="s">
        <v>133</v>
      </c>
      <c r="D50" s="16">
        <v>1.9</v>
      </c>
      <c r="E50" s="16">
        <v>1.23</v>
      </c>
      <c r="F50" s="12">
        <v>40619</v>
      </c>
      <c r="G50" s="25">
        <v>1.53</v>
      </c>
      <c r="H50" s="18">
        <f t="shared" si="7"/>
        <v>-0.1947368421052631</v>
      </c>
      <c r="I50" s="84">
        <f t="shared" si="8"/>
        <v>-0.55223880597014918</v>
      </c>
    </row>
    <row r="51" spans="1:9" x14ac:dyDescent="0.25">
      <c r="B51" s="10">
        <v>40624</v>
      </c>
      <c r="C51" s="13" t="s">
        <v>134</v>
      </c>
      <c r="D51" s="16">
        <v>2</v>
      </c>
      <c r="E51" s="16">
        <v>1.31</v>
      </c>
      <c r="F51" s="12">
        <v>40624</v>
      </c>
      <c r="G51" s="25">
        <v>2.13</v>
      </c>
      <c r="H51" s="18">
        <f t="shared" si="7"/>
        <v>6.4999999999999947E-2</v>
      </c>
      <c r="I51" s="84">
        <f t="shared" si="8"/>
        <v>0.18840579710144914</v>
      </c>
    </row>
    <row r="52" spans="1:9" x14ac:dyDescent="0.25">
      <c r="B52" s="10">
        <v>40625</v>
      </c>
      <c r="C52" s="13" t="s">
        <v>134</v>
      </c>
      <c r="D52" s="16">
        <v>2.58</v>
      </c>
      <c r="E52" s="16">
        <v>1.99</v>
      </c>
      <c r="F52" s="12">
        <v>40625</v>
      </c>
      <c r="G52" s="25">
        <v>1.98</v>
      </c>
      <c r="H52" s="18">
        <f t="shared" si="7"/>
        <v>-0.2325581395348838</v>
      </c>
      <c r="I52" s="84">
        <f t="shared" si="8"/>
        <v>-1.0169491525423728</v>
      </c>
    </row>
    <row r="53" spans="1:9" x14ac:dyDescent="0.25">
      <c r="B53" s="10">
        <v>40626</v>
      </c>
      <c r="C53" s="13" t="s">
        <v>141</v>
      </c>
      <c r="D53" s="16">
        <v>1.82</v>
      </c>
      <c r="E53" s="16">
        <v>1.39</v>
      </c>
      <c r="F53" s="12">
        <v>40626</v>
      </c>
      <c r="G53" s="25">
        <v>1.39</v>
      </c>
      <c r="H53" s="18">
        <f>(G53/D53-1)</f>
        <v>-0.23626373626373631</v>
      </c>
      <c r="I53" s="84">
        <f t="shared" si="8"/>
        <v>-1</v>
      </c>
    </row>
    <row r="54" spans="1:9" x14ac:dyDescent="0.25">
      <c r="A54" s="62" t="s">
        <v>281</v>
      </c>
      <c r="B54" s="10">
        <v>40631</v>
      </c>
      <c r="C54" s="13" t="s">
        <v>147</v>
      </c>
      <c r="D54" s="16">
        <v>2.21</v>
      </c>
      <c r="E54" s="16">
        <v>1.58</v>
      </c>
      <c r="F54" s="12">
        <v>40631</v>
      </c>
      <c r="G54" s="25">
        <v>2.2599999999999998</v>
      </c>
      <c r="H54" s="18">
        <f t="shared" ref="H54:H65" si="9">(G54/D54-1)</f>
        <v>2.2624434389140191E-2</v>
      </c>
      <c r="I54" s="84">
        <f t="shared" si="8"/>
        <v>7.9365079365079097E-2</v>
      </c>
    </row>
    <row r="55" spans="1:9" x14ac:dyDescent="0.25">
      <c r="B55" s="10">
        <v>40632</v>
      </c>
      <c r="C55" s="13" t="s">
        <v>148</v>
      </c>
      <c r="D55" s="16">
        <v>2.59</v>
      </c>
      <c r="E55" s="16">
        <v>2.17</v>
      </c>
      <c r="F55" s="12">
        <v>40633</v>
      </c>
      <c r="G55" s="25">
        <v>3.07</v>
      </c>
      <c r="H55" s="18">
        <f t="shared" si="9"/>
        <v>0.1853281853281854</v>
      </c>
      <c r="I55" s="83">
        <f t="shared" si="8"/>
        <v>1.142857142857143</v>
      </c>
    </row>
    <row r="56" spans="1:9" x14ac:dyDescent="0.25">
      <c r="B56" s="10">
        <v>40637</v>
      </c>
      <c r="C56" s="13" t="s">
        <v>155</v>
      </c>
      <c r="D56" s="16">
        <v>2.27</v>
      </c>
      <c r="E56" s="16">
        <v>1.71</v>
      </c>
      <c r="F56" s="12">
        <v>40638</v>
      </c>
      <c r="G56" s="25">
        <v>2.69</v>
      </c>
      <c r="H56" s="18">
        <f t="shared" si="9"/>
        <v>0.18502202643171795</v>
      </c>
      <c r="I56" s="84">
        <f t="shared" si="8"/>
        <v>0.74999999999999978</v>
      </c>
    </row>
    <row r="57" spans="1:9" x14ac:dyDescent="0.25">
      <c r="B57" s="10">
        <v>40638</v>
      </c>
      <c r="C57" s="13" t="s">
        <v>157</v>
      </c>
      <c r="D57" s="16">
        <v>2.2000000000000002</v>
      </c>
      <c r="E57" s="16">
        <v>1.78</v>
      </c>
      <c r="F57" s="12">
        <v>40638</v>
      </c>
      <c r="G57" s="25">
        <v>1.78</v>
      </c>
      <c r="H57" s="18">
        <f t="shared" si="9"/>
        <v>-0.19090909090909092</v>
      </c>
      <c r="I57" s="84">
        <f t="shared" si="8"/>
        <v>-1</v>
      </c>
    </row>
    <row r="58" spans="1:9" x14ac:dyDescent="0.25">
      <c r="B58" s="10">
        <v>40639</v>
      </c>
      <c r="C58" s="13" t="s">
        <v>155</v>
      </c>
      <c r="D58" s="16">
        <v>2.4500000000000002</v>
      </c>
      <c r="E58" s="16">
        <v>2.0699999999999998</v>
      </c>
      <c r="F58" s="12">
        <v>40639</v>
      </c>
      <c r="G58" s="25">
        <v>2.29</v>
      </c>
      <c r="H58" s="18">
        <f t="shared" si="9"/>
        <v>-6.5306122448979598E-2</v>
      </c>
      <c r="I58" s="84">
        <f t="shared" si="8"/>
        <v>-0.42105263157894735</v>
      </c>
    </row>
    <row r="59" spans="1:9" x14ac:dyDescent="0.25">
      <c r="B59" s="10">
        <v>40640</v>
      </c>
      <c r="C59" s="13" t="s">
        <v>162</v>
      </c>
      <c r="D59" s="16">
        <v>2.23</v>
      </c>
      <c r="E59" s="16">
        <v>1.61</v>
      </c>
      <c r="F59" s="12">
        <v>40640</v>
      </c>
      <c r="G59" s="25">
        <v>2.06</v>
      </c>
      <c r="H59" s="18">
        <f t="shared" si="9"/>
        <v>-7.623318385650224E-2</v>
      </c>
      <c r="I59" s="83">
        <f t="shared" si="8"/>
        <v>-0.2741935483870967</v>
      </c>
    </row>
    <row r="60" spans="1:9" x14ac:dyDescent="0.25">
      <c r="B60" s="10">
        <v>40640</v>
      </c>
      <c r="C60" s="13" t="s">
        <v>162</v>
      </c>
      <c r="D60" s="16">
        <v>2.25</v>
      </c>
      <c r="E60" s="16">
        <v>1.82</v>
      </c>
      <c r="F60" s="12">
        <v>40644</v>
      </c>
      <c r="G60" s="25">
        <v>1.91</v>
      </c>
      <c r="H60" s="18">
        <f t="shared" si="9"/>
        <v>-0.1511111111111112</v>
      </c>
      <c r="I60" s="83">
        <f t="shared" si="8"/>
        <v>-0.79069767441860495</v>
      </c>
    </row>
    <row r="61" spans="1:9" x14ac:dyDescent="0.25">
      <c r="B61" s="10">
        <v>40645</v>
      </c>
      <c r="C61" s="13" t="s">
        <v>168</v>
      </c>
      <c r="D61" s="16">
        <v>2.37</v>
      </c>
      <c r="E61" s="16">
        <v>1.68</v>
      </c>
      <c r="F61" s="12">
        <v>40646</v>
      </c>
      <c r="G61" s="25">
        <v>2.4500000000000002</v>
      </c>
      <c r="H61" s="18">
        <f t="shared" si="9"/>
        <v>3.3755274261603407E-2</v>
      </c>
      <c r="I61" s="84">
        <f t="shared" si="8"/>
        <v>0.11594202898550732</v>
      </c>
    </row>
    <row r="62" spans="1:9" x14ac:dyDescent="0.25">
      <c r="B62" s="10">
        <v>40646</v>
      </c>
      <c r="C62" s="13" t="s">
        <v>162</v>
      </c>
      <c r="D62" s="16">
        <v>2.14</v>
      </c>
      <c r="E62" s="16">
        <v>1.57</v>
      </c>
      <c r="F62" s="12">
        <v>40646</v>
      </c>
      <c r="G62" s="25">
        <v>1.77</v>
      </c>
      <c r="H62" s="18">
        <f t="shared" si="9"/>
        <v>-0.17289719626168232</v>
      </c>
      <c r="I62" s="83">
        <f t="shared" si="8"/>
        <v>-0.64912280701754399</v>
      </c>
    </row>
    <row r="63" spans="1:9" x14ac:dyDescent="0.25">
      <c r="B63" s="10">
        <v>40647</v>
      </c>
      <c r="C63" s="13" t="s">
        <v>157</v>
      </c>
      <c r="D63" s="16">
        <v>2.35</v>
      </c>
      <c r="E63" s="16">
        <v>1.59</v>
      </c>
      <c r="F63" s="12">
        <v>40651</v>
      </c>
      <c r="G63" s="25">
        <v>3.1</v>
      </c>
      <c r="H63" s="18">
        <f t="shared" si="9"/>
        <v>0.31914893617021267</v>
      </c>
      <c r="I63" s="84">
        <f t="shared" si="8"/>
        <v>0.98684210526315785</v>
      </c>
    </row>
    <row r="64" spans="1:9" x14ac:dyDescent="0.25">
      <c r="B64" s="10">
        <v>40647</v>
      </c>
      <c r="C64" s="13" t="s">
        <v>177</v>
      </c>
      <c r="D64" s="16">
        <v>2.14</v>
      </c>
      <c r="E64" s="16">
        <v>1.41</v>
      </c>
      <c r="F64" s="12">
        <v>40653</v>
      </c>
      <c r="G64" s="25">
        <v>1.53</v>
      </c>
      <c r="H64" s="18">
        <f t="shared" si="9"/>
        <v>-0.28504672897196259</v>
      </c>
      <c r="I64" s="84">
        <f t="shared" si="8"/>
        <v>-0.83561643835616428</v>
      </c>
    </row>
    <row r="65" spans="2:9" x14ac:dyDescent="0.25">
      <c r="B65" s="10">
        <v>40659</v>
      </c>
      <c r="C65" s="13" t="s">
        <v>186</v>
      </c>
      <c r="D65" s="16">
        <v>2.1</v>
      </c>
      <c r="E65" s="16">
        <v>1.55</v>
      </c>
      <c r="F65" s="12">
        <v>40659</v>
      </c>
      <c r="G65" s="25">
        <v>1.85</v>
      </c>
      <c r="H65" s="18">
        <f t="shared" si="9"/>
        <v>-0.11904761904761907</v>
      </c>
      <c r="I65" s="84">
        <f t="shared" si="8"/>
        <v>-0.45454545454545453</v>
      </c>
    </row>
    <row r="66" spans="2:9" x14ac:dyDescent="0.25">
      <c r="B66" s="10">
        <v>40660</v>
      </c>
      <c r="C66" s="13" t="s">
        <v>189</v>
      </c>
      <c r="D66" s="16">
        <v>0.69</v>
      </c>
      <c r="E66" s="16">
        <v>0.28000000000000003</v>
      </c>
      <c r="F66" s="12">
        <v>40661</v>
      </c>
      <c r="G66" s="25">
        <v>0.28000000000000003</v>
      </c>
      <c r="H66" s="18">
        <f>(G66/D66-1)</f>
        <v>-0.59420289855072461</v>
      </c>
      <c r="I66" s="84">
        <f>(G66-D66)/(D66-E66)</f>
        <v>-1</v>
      </c>
    </row>
    <row r="67" spans="2:9" x14ac:dyDescent="0.25">
      <c r="B67" s="10">
        <v>40661</v>
      </c>
      <c r="C67" s="13" t="s">
        <v>191</v>
      </c>
      <c r="D67" s="16">
        <v>2</v>
      </c>
      <c r="E67" s="16">
        <v>1.37</v>
      </c>
      <c r="F67" s="12">
        <v>40661</v>
      </c>
      <c r="G67" s="25">
        <v>1.85</v>
      </c>
      <c r="H67" s="18">
        <f>(G67/D67-1)</f>
        <v>-7.4999999999999956E-2</v>
      </c>
      <c r="I67" s="84">
        <f>(G67-D67)/(D67-E67)</f>
        <v>-0.238095238095238</v>
      </c>
    </row>
    <row r="68" spans="2:9" x14ac:dyDescent="0.25">
      <c r="B68" s="10">
        <v>40665</v>
      </c>
      <c r="C68" s="13" t="s">
        <v>196</v>
      </c>
      <c r="D68" s="16">
        <v>2.12</v>
      </c>
      <c r="E68" s="16">
        <v>1.47</v>
      </c>
      <c r="F68" s="12">
        <v>40665</v>
      </c>
      <c r="G68" s="25">
        <v>1.47</v>
      </c>
      <c r="H68" s="18">
        <f t="shared" ref="H68:H79" si="10">(G68/D68-1)</f>
        <v>-0.30660377358490576</v>
      </c>
      <c r="I68" s="83">
        <f t="shared" ref="I68:I79" si="11">(G68-D68)/(D68-E68)</f>
        <v>-1</v>
      </c>
    </row>
    <row r="69" spans="2:9" x14ac:dyDescent="0.25">
      <c r="B69" s="10">
        <v>40667</v>
      </c>
      <c r="C69" s="13" t="s">
        <v>195</v>
      </c>
      <c r="D69" s="16">
        <v>2.9</v>
      </c>
      <c r="E69" s="16">
        <v>2.2000000000000002</v>
      </c>
      <c r="F69" s="12">
        <v>40667</v>
      </c>
      <c r="G69" s="25">
        <v>3.36</v>
      </c>
      <c r="H69" s="18">
        <f t="shared" si="10"/>
        <v>0.15862068965517251</v>
      </c>
      <c r="I69" s="83">
        <f t="shared" si="11"/>
        <v>0.65714285714285736</v>
      </c>
    </row>
    <row r="70" spans="2:9" x14ac:dyDescent="0.25">
      <c r="B70" s="10">
        <v>40668</v>
      </c>
      <c r="C70" s="13" t="s">
        <v>195</v>
      </c>
      <c r="D70" s="16">
        <v>1.77</v>
      </c>
      <c r="E70" s="16">
        <v>1.1200000000000001</v>
      </c>
      <c r="F70" s="12">
        <v>40669</v>
      </c>
      <c r="G70" s="25">
        <v>2.17</v>
      </c>
      <c r="H70" s="18">
        <f t="shared" si="10"/>
        <v>0.22598870056497167</v>
      </c>
      <c r="I70" s="83">
        <f t="shared" si="11"/>
        <v>0.61538461538461531</v>
      </c>
    </row>
    <row r="71" spans="2:9" x14ac:dyDescent="0.25">
      <c r="B71" s="10">
        <v>40672</v>
      </c>
      <c r="C71" s="13" t="s">
        <v>198</v>
      </c>
      <c r="D71" s="16">
        <v>2.57</v>
      </c>
      <c r="E71" s="16">
        <v>2.0699999999999998</v>
      </c>
      <c r="F71" s="12">
        <v>40672</v>
      </c>
      <c r="G71" s="25">
        <v>2.4700000000000002</v>
      </c>
      <c r="H71" s="18">
        <f t="shared" si="10"/>
        <v>-3.8910505836575737E-2</v>
      </c>
      <c r="I71" s="83">
        <f t="shared" si="11"/>
        <v>-0.19999999999999929</v>
      </c>
    </row>
    <row r="72" spans="2:9" x14ac:dyDescent="0.25">
      <c r="B72" s="10">
        <v>40672</v>
      </c>
      <c r="C72" s="13" t="s">
        <v>200</v>
      </c>
      <c r="D72" s="16">
        <v>2.2400000000000002</v>
      </c>
      <c r="E72" s="16">
        <v>1.56</v>
      </c>
      <c r="F72" s="12">
        <v>40673</v>
      </c>
      <c r="G72" s="25">
        <v>1.97</v>
      </c>
      <c r="H72" s="18">
        <f t="shared" si="10"/>
        <v>-0.12053571428571441</v>
      </c>
      <c r="I72" s="83">
        <f t="shared" si="11"/>
        <v>-0.39705882352941202</v>
      </c>
    </row>
    <row r="73" spans="2:9" x14ac:dyDescent="0.25">
      <c r="B73" s="10">
        <v>40673</v>
      </c>
      <c r="C73" s="13" t="s">
        <v>200</v>
      </c>
      <c r="D73" s="16">
        <v>1.98</v>
      </c>
      <c r="E73" s="16">
        <v>1.45</v>
      </c>
      <c r="F73" s="12">
        <v>40673</v>
      </c>
      <c r="G73" s="25">
        <v>1.45</v>
      </c>
      <c r="H73" s="18">
        <f t="shared" si="10"/>
        <v>-0.26767676767676774</v>
      </c>
      <c r="I73" s="83">
        <f t="shared" si="11"/>
        <v>-1</v>
      </c>
    </row>
    <row r="74" spans="2:9" x14ac:dyDescent="0.25">
      <c r="B74" s="10">
        <v>40674</v>
      </c>
      <c r="C74" s="13" t="s">
        <v>207</v>
      </c>
      <c r="D74" s="16">
        <v>2.0299999999999998</v>
      </c>
      <c r="E74" s="16">
        <v>1.58</v>
      </c>
      <c r="F74" s="12">
        <v>40675</v>
      </c>
      <c r="G74" s="25">
        <v>3.05</v>
      </c>
      <c r="H74" s="18">
        <f t="shared" si="10"/>
        <v>0.50246305418719217</v>
      </c>
      <c r="I74" s="83">
        <f t="shared" si="11"/>
        <v>2.2666666666666679</v>
      </c>
    </row>
    <row r="75" spans="2:9" x14ac:dyDescent="0.25">
      <c r="B75" s="10">
        <v>40675</v>
      </c>
      <c r="C75" s="13" t="s">
        <v>208</v>
      </c>
      <c r="D75" s="16">
        <v>2.0499999999999998</v>
      </c>
      <c r="E75" s="16">
        <v>1.35</v>
      </c>
      <c r="F75" s="12">
        <v>40675</v>
      </c>
      <c r="G75" s="25">
        <v>1.35</v>
      </c>
      <c r="H75" s="18">
        <f t="shared" si="10"/>
        <v>-0.3414634146341462</v>
      </c>
      <c r="I75" s="83">
        <f t="shared" si="11"/>
        <v>-1</v>
      </c>
    </row>
    <row r="76" spans="2:9" x14ac:dyDescent="0.25">
      <c r="B76" s="10">
        <v>40676</v>
      </c>
      <c r="C76" s="13" t="s">
        <v>211</v>
      </c>
      <c r="D76" s="16">
        <v>2.38</v>
      </c>
      <c r="E76" s="16">
        <v>1.76</v>
      </c>
      <c r="F76" s="12">
        <v>40676</v>
      </c>
      <c r="G76" s="25">
        <v>1.76</v>
      </c>
      <c r="H76" s="18">
        <f t="shared" si="10"/>
        <v>-0.26050420168067223</v>
      </c>
      <c r="I76" s="83">
        <f t="shared" si="11"/>
        <v>-1</v>
      </c>
    </row>
    <row r="77" spans="2:9" x14ac:dyDescent="0.25">
      <c r="B77" s="10">
        <v>40676</v>
      </c>
      <c r="C77" s="13" t="s">
        <v>211</v>
      </c>
      <c r="D77" s="16">
        <v>1.66</v>
      </c>
      <c r="E77" s="16">
        <v>1.1200000000000001</v>
      </c>
      <c r="F77" s="12">
        <v>40676</v>
      </c>
      <c r="G77" s="25">
        <v>1.1200000000000001</v>
      </c>
      <c r="H77" s="18">
        <f t="shared" si="10"/>
        <v>-0.32530120481927705</v>
      </c>
      <c r="I77" s="83">
        <f t="shared" si="11"/>
        <v>-1</v>
      </c>
    </row>
    <row r="78" spans="2:9" x14ac:dyDescent="0.25">
      <c r="B78" s="10">
        <v>40681</v>
      </c>
      <c r="C78" s="13" t="s">
        <v>214</v>
      </c>
      <c r="D78" s="16">
        <v>2.46</v>
      </c>
      <c r="E78" s="16">
        <v>1.8</v>
      </c>
      <c r="F78" s="12">
        <v>40681</v>
      </c>
      <c r="G78" s="25">
        <v>1.93</v>
      </c>
      <c r="H78" s="18">
        <f t="shared" si="10"/>
        <v>-0.21544715447154472</v>
      </c>
      <c r="I78" s="83">
        <f t="shared" si="11"/>
        <v>-0.80303030303030321</v>
      </c>
    </row>
    <row r="79" spans="2:9" x14ac:dyDescent="0.25">
      <c r="B79" s="10">
        <v>40682</v>
      </c>
      <c r="C79" s="13" t="s">
        <v>220</v>
      </c>
      <c r="D79" s="16">
        <v>0.93</v>
      </c>
      <c r="E79" s="16">
        <v>0.49</v>
      </c>
      <c r="F79" s="12">
        <v>40682</v>
      </c>
      <c r="G79" s="25">
        <v>0.77</v>
      </c>
      <c r="H79" s="18">
        <f t="shared" si="10"/>
        <v>-0.17204301075268824</v>
      </c>
      <c r="I79" s="83">
        <f t="shared" si="11"/>
        <v>-0.36363636363636365</v>
      </c>
    </row>
    <row r="80" spans="2:9" x14ac:dyDescent="0.25">
      <c r="B80" s="10">
        <v>40683</v>
      </c>
      <c r="C80" s="13" t="s">
        <v>222</v>
      </c>
      <c r="D80" s="16">
        <v>2.33</v>
      </c>
      <c r="E80" s="16">
        <v>1.59</v>
      </c>
      <c r="F80" s="12">
        <v>40683</v>
      </c>
      <c r="G80" s="25">
        <v>1.57</v>
      </c>
      <c r="H80" s="18">
        <f>(G80/D80-1)</f>
        <v>-0.32618025751072965</v>
      </c>
      <c r="I80" s="83">
        <f>(G80-D80)/(D80-E80)</f>
        <v>-1.027027027027027</v>
      </c>
    </row>
    <row r="81" spans="2:11" x14ac:dyDescent="0.25">
      <c r="B81" s="10" t="s">
        <v>225</v>
      </c>
      <c r="C81" s="13" t="s">
        <v>224</v>
      </c>
      <c r="D81" s="16">
        <v>3.37</v>
      </c>
      <c r="E81" s="16">
        <v>2.59</v>
      </c>
      <c r="F81" s="12">
        <v>40689</v>
      </c>
      <c r="G81" s="25">
        <v>3.04</v>
      </c>
      <c r="H81" s="18">
        <f>(G81/D81-1)</f>
        <v>-9.7922848664688478E-2</v>
      </c>
      <c r="I81" s="84">
        <f>(G81-D81)/(D81-E81)</f>
        <v>-0.42307692307692302</v>
      </c>
      <c r="K81" s="62" t="s">
        <v>1</v>
      </c>
    </row>
    <row r="82" spans="2:11" x14ac:dyDescent="0.25">
      <c r="B82" s="10">
        <v>40690</v>
      </c>
      <c r="C82" s="13" t="s">
        <v>224</v>
      </c>
      <c r="D82" s="16">
        <v>3.91</v>
      </c>
      <c r="E82" s="16">
        <v>2.98</v>
      </c>
      <c r="F82" s="12">
        <v>40693</v>
      </c>
      <c r="G82" s="25">
        <v>3.67</v>
      </c>
      <c r="H82" s="18">
        <f>(G82/D82-1)</f>
        <v>-6.1381074168798011E-2</v>
      </c>
      <c r="I82" s="84">
        <f>(G82-D82)/(D82-E82)</f>
        <v>-0.25806451612903242</v>
      </c>
      <c r="K82" s="62" t="s">
        <v>1</v>
      </c>
    </row>
    <row r="83" spans="2:11" x14ac:dyDescent="0.25">
      <c r="B83" s="10">
        <v>40693</v>
      </c>
      <c r="C83" s="13" t="s">
        <v>231</v>
      </c>
      <c r="D83" s="16">
        <v>2.61</v>
      </c>
      <c r="E83" s="16">
        <v>2.11</v>
      </c>
      <c r="F83" s="12">
        <v>40693</v>
      </c>
      <c r="G83" s="25">
        <v>2.27</v>
      </c>
      <c r="H83" s="18">
        <f t="shared" ref="H83:H96" si="12">(G83/D83-1)</f>
        <v>-0.13026819923371646</v>
      </c>
      <c r="I83" s="83">
        <f t="shared" ref="I83:I96" si="13">(G83-D83)/(D83-E83)</f>
        <v>-0.67999999999999972</v>
      </c>
    </row>
    <row r="84" spans="2:11" x14ac:dyDescent="0.25">
      <c r="B84" s="10">
        <v>40690</v>
      </c>
      <c r="C84" s="13" t="s">
        <v>233</v>
      </c>
      <c r="D84" s="16">
        <v>5.14</v>
      </c>
      <c r="E84" s="16">
        <v>4.03</v>
      </c>
      <c r="F84" s="12">
        <v>40695</v>
      </c>
      <c r="G84" s="25">
        <v>4.3</v>
      </c>
      <c r="H84" s="18">
        <f t="shared" si="12"/>
        <v>-0.16342412451361865</v>
      </c>
      <c r="I84" s="84">
        <f t="shared" si="13"/>
        <v>-0.75675675675675702</v>
      </c>
      <c r="K84" s="62" t="s">
        <v>1</v>
      </c>
    </row>
    <row r="85" spans="2:11" x14ac:dyDescent="0.25">
      <c r="B85" s="10">
        <v>40694</v>
      </c>
      <c r="C85" s="13" t="s">
        <v>234</v>
      </c>
      <c r="D85" s="16">
        <v>2.4</v>
      </c>
      <c r="E85" s="16">
        <v>1.64</v>
      </c>
      <c r="F85" s="12">
        <v>40695</v>
      </c>
      <c r="G85" s="25">
        <v>1.88</v>
      </c>
      <c r="H85" s="18">
        <f t="shared" si="12"/>
        <v>-0.21666666666666667</v>
      </c>
      <c r="I85" s="83">
        <f t="shared" si="13"/>
        <v>-0.68421052631578949</v>
      </c>
    </row>
    <row r="86" spans="2:11" x14ac:dyDescent="0.25">
      <c r="B86" s="10">
        <v>40700</v>
      </c>
      <c r="C86" s="13" t="s">
        <v>238</v>
      </c>
      <c r="D86" s="16">
        <v>2.52</v>
      </c>
      <c r="E86" s="16">
        <v>1.89</v>
      </c>
      <c r="F86" s="12">
        <v>40701</v>
      </c>
      <c r="G86" s="25">
        <v>2.41</v>
      </c>
      <c r="H86" s="18">
        <f t="shared" si="12"/>
        <v>-4.3650793650793607E-2</v>
      </c>
      <c r="I86" s="83">
        <f t="shared" si="13"/>
        <v>-0.17460317460317437</v>
      </c>
    </row>
    <row r="87" spans="2:11" x14ac:dyDescent="0.25">
      <c r="B87" s="10">
        <v>40702</v>
      </c>
      <c r="C87" s="13" t="s">
        <v>241</v>
      </c>
      <c r="D87" s="16">
        <v>2.11</v>
      </c>
      <c r="E87" s="16">
        <v>1.6</v>
      </c>
      <c r="F87" s="12">
        <v>40703</v>
      </c>
      <c r="G87" s="25">
        <v>1.69</v>
      </c>
      <c r="H87" s="18">
        <f t="shared" si="12"/>
        <v>-0.19905213270142175</v>
      </c>
      <c r="I87" s="83">
        <f t="shared" si="13"/>
        <v>-0.82352941176470607</v>
      </c>
    </row>
    <row r="88" spans="2:11" x14ac:dyDescent="0.25">
      <c r="B88" s="10">
        <v>40703</v>
      </c>
      <c r="C88" s="13" t="s">
        <v>241</v>
      </c>
      <c r="D88" s="16">
        <v>1.93</v>
      </c>
      <c r="E88" s="16">
        <v>1.61</v>
      </c>
      <c r="F88" s="12">
        <v>40703</v>
      </c>
      <c r="G88" s="25">
        <v>1.59</v>
      </c>
      <c r="H88" s="18">
        <f>(G88/D88-1)</f>
        <v>-0.17616580310880825</v>
      </c>
      <c r="I88" s="83">
        <f>(G88-D88)/(D88-E88)</f>
        <v>-1.0625</v>
      </c>
    </row>
    <row r="89" spans="2:11" x14ac:dyDescent="0.25">
      <c r="B89" s="10">
        <v>40707</v>
      </c>
      <c r="C89" s="13" t="s">
        <v>247</v>
      </c>
      <c r="D89" s="16">
        <v>2.04</v>
      </c>
      <c r="E89" s="16">
        <v>1.53</v>
      </c>
      <c r="F89" s="12">
        <v>40708</v>
      </c>
      <c r="G89" s="25">
        <v>1.75</v>
      </c>
      <c r="H89" s="18">
        <f t="shared" si="12"/>
        <v>-0.14215686274509809</v>
      </c>
      <c r="I89" s="83">
        <f t="shared" si="13"/>
        <v>-0.56862745098039225</v>
      </c>
    </row>
    <row r="90" spans="2:11" x14ac:dyDescent="0.25">
      <c r="B90" s="10">
        <v>40704</v>
      </c>
      <c r="C90" s="13" t="s">
        <v>246</v>
      </c>
      <c r="D90" s="16">
        <v>4.41</v>
      </c>
      <c r="E90" s="16">
        <v>2.88</v>
      </c>
      <c r="F90" s="12">
        <v>40708</v>
      </c>
      <c r="G90" s="25">
        <v>4.7</v>
      </c>
      <c r="H90" s="18">
        <f t="shared" si="12"/>
        <v>6.5759637188208542E-2</v>
      </c>
      <c r="I90" s="84">
        <f t="shared" si="13"/>
        <v>0.18954248366013071</v>
      </c>
      <c r="K90" s="62" t="s">
        <v>1</v>
      </c>
    </row>
    <row r="91" spans="2:11" x14ac:dyDescent="0.25">
      <c r="B91" s="10">
        <v>40709</v>
      </c>
      <c r="C91" s="13" t="s">
        <v>250</v>
      </c>
      <c r="D91" s="16">
        <v>2.23</v>
      </c>
      <c r="E91" s="16">
        <v>1.62</v>
      </c>
      <c r="F91" s="12">
        <v>40709</v>
      </c>
      <c r="G91" s="25">
        <v>2.9</v>
      </c>
      <c r="H91" s="18">
        <f t="shared" si="12"/>
        <v>0.30044843049327352</v>
      </c>
      <c r="I91" s="83">
        <f t="shared" si="13"/>
        <v>1.098360655737705</v>
      </c>
    </row>
    <row r="92" spans="2:11" x14ac:dyDescent="0.25">
      <c r="B92" s="10">
        <v>40710</v>
      </c>
      <c r="C92" s="13" t="s">
        <v>247</v>
      </c>
      <c r="D92" s="16">
        <v>2.5</v>
      </c>
      <c r="E92" s="16">
        <v>1.89</v>
      </c>
      <c r="F92" s="12">
        <v>40710</v>
      </c>
      <c r="G92" s="25">
        <v>2.34</v>
      </c>
      <c r="H92" s="18">
        <f t="shared" si="12"/>
        <v>-6.4000000000000057E-2</v>
      </c>
      <c r="I92" s="83">
        <f t="shared" si="13"/>
        <v>-0.26229508196721329</v>
      </c>
    </row>
    <row r="93" spans="2:11" x14ac:dyDescent="0.25">
      <c r="B93" s="10">
        <v>40714</v>
      </c>
      <c r="C93" s="13" t="s">
        <v>257</v>
      </c>
      <c r="D93" s="16">
        <v>2.0499999999999998</v>
      </c>
      <c r="E93" s="16">
        <v>1.56</v>
      </c>
      <c r="F93" s="12">
        <v>40714</v>
      </c>
      <c r="G93" s="25">
        <v>2.48</v>
      </c>
      <c r="H93" s="18">
        <f t="shared" si="12"/>
        <v>0.2097560975609758</v>
      </c>
      <c r="I93" s="83">
        <f t="shared" si="13"/>
        <v>0.87755102040816402</v>
      </c>
    </row>
    <row r="94" spans="2:11" x14ac:dyDescent="0.25">
      <c r="B94" s="10">
        <v>40714</v>
      </c>
      <c r="C94" s="13" t="s">
        <v>258</v>
      </c>
      <c r="D94" s="16">
        <v>1.79</v>
      </c>
      <c r="E94" s="16">
        <v>1.1299999999999999</v>
      </c>
      <c r="F94" s="12">
        <v>40715</v>
      </c>
      <c r="G94" s="25">
        <v>1.4</v>
      </c>
      <c r="H94" s="18">
        <f t="shared" si="12"/>
        <v>-0.21787709497206709</v>
      </c>
      <c r="I94" s="83">
        <f t="shared" si="13"/>
        <v>-0.59090909090909094</v>
      </c>
    </row>
    <row r="95" spans="2:11" x14ac:dyDescent="0.25">
      <c r="B95" s="10">
        <v>40715</v>
      </c>
      <c r="C95" s="13" t="s">
        <v>259</v>
      </c>
      <c r="D95" s="16">
        <v>2.2999999999999998</v>
      </c>
      <c r="E95" s="16">
        <v>1.7</v>
      </c>
      <c r="F95" s="12">
        <v>40716</v>
      </c>
      <c r="G95" s="25">
        <v>3.23</v>
      </c>
      <c r="H95" s="18">
        <f>(G95/D95-1)</f>
        <v>0.40434782608695663</v>
      </c>
      <c r="I95" s="83">
        <f>(G95-D95)/(D95-E95)</f>
        <v>1.5500000000000007</v>
      </c>
    </row>
    <row r="96" spans="2:11" x14ac:dyDescent="0.25">
      <c r="B96" s="10">
        <v>40717</v>
      </c>
      <c r="C96" s="13" t="s">
        <v>262</v>
      </c>
      <c r="D96" s="16">
        <v>1.89</v>
      </c>
      <c r="E96" s="16">
        <v>1.53</v>
      </c>
      <c r="F96" s="12">
        <v>40717</v>
      </c>
      <c r="G96" s="25">
        <v>1.53</v>
      </c>
      <c r="H96" s="18">
        <f t="shared" si="12"/>
        <v>-0.19047619047619047</v>
      </c>
      <c r="I96" s="83">
        <f t="shared" si="13"/>
        <v>-1</v>
      </c>
    </row>
    <row r="97" spans="2:11" x14ac:dyDescent="0.25">
      <c r="B97" s="10">
        <v>40718</v>
      </c>
      <c r="C97" s="13" t="s">
        <v>264</v>
      </c>
      <c r="D97" s="16">
        <v>3.33</v>
      </c>
      <c r="E97" s="16">
        <v>2.0499999999999998</v>
      </c>
      <c r="F97" s="12">
        <v>40721</v>
      </c>
      <c r="G97" s="25">
        <v>2.0499999999999998</v>
      </c>
      <c r="H97" s="18">
        <f t="shared" ref="H97:H102" si="14">(G97/D97-1)</f>
        <v>-0.38438438438438449</v>
      </c>
      <c r="I97" s="84">
        <f t="shared" ref="I97:I102" si="15">(G97-D97)/(D97-E97)</f>
        <v>-1</v>
      </c>
      <c r="K97" s="62" t="s">
        <v>1</v>
      </c>
    </row>
    <row r="98" spans="2:11" x14ac:dyDescent="0.25">
      <c r="B98" s="10">
        <v>40721</v>
      </c>
      <c r="C98" s="13" t="s">
        <v>266</v>
      </c>
      <c r="D98" s="16">
        <v>1.89</v>
      </c>
      <c r="E98" s="16">
        <v>1.46</v>
      </c>
      <c r="F98" s="12">
        <v>40721</v>
      </c>
      <c r="G98" s="25">
        <v>1.71</v>
      </c>
      <c r="H98" s="18">
        <f t="shared" si="14"/>
        <v>-9.5238095238095233E-2</v>
      </c>
      <c r="I98" s="83">
        <f t="shared" si="15"/>
        <v>-0.41860465116279061</v>
      </c>
    </row>
    <row r="99" spans="2:11" x14ac:dyDescent="0.25">
      <c r="B99" s="10">
        <v>40723</v>
      </c>
      <c r="C99" s="13" t="s">
        <v>270</v>
      </c>
      <c r="D99" s="16">
        <v>2.27</v>
      </c>
      <c r="E99" s="16">
        <v>1.61</v>
      </c>
      <c r="F99" s="12">
        <v>40724</v>
      </c>
      <c r="G99" s="25">
        <v>2.0099999999999998</v>
      </c>
      <c r="H99" s="18">
        <f t="shared" si="14"/>
        <v>-0.11453744493392082</v>
      </c>
      <c r="I99" s="83">
        <f t="shared" si="15"/>
        <v>-0.39393939393939431</v>
      </c>
    </row>
    <row r="100" spans="2:11" x14ac:dyDescent="0.25">
      <c r="B100" s="10">
        <v>40729</v>
      </c>
      <c r="C100" s="13" t="s">
        <v>273</v>
      </c>
      <c r="D100" s="16">
        <v>1.58</v>
      </c>
      <c r="E100" s="16">
        <v>1.07</v>
      </c>
      <c r="F100" s="12">
        <v>40730</v>
      </c>
      <c r="G100" s="25">
        <v>1.9</v>
      </c>
      <c r="H100" s="18">
        <f t="shared" si="14"/>
        <v>0.20253164556962022</v>
      </c>
      <c r="I100" s="83">
        <f t="shared" si="15"/>
        <v>0.62745098039215652</v>
      </c>
    </row>
    <row r="101" spans="2:11" x14ac:dyDescent="0.25">
      <c r="B101" s="10">
        <v>40730</v>
      </c>
      <c r="C101" s="13" t="s">
        <v>279</v>
      </c>
      <c r="D101" s="16">
        <v>1.9</v>
      </c>
      <c r="E101" s="16">
        <v>1.1599999999999999</v>
      </c>
      <c r="F101" s="12">
        <v>40732</v>
      </c>
      <c r="G101" s="25">
        <v>2.69</v>
      </c>
      <c r="H101" s="18">
        <f t="shared" si="14"/>
        <v>0.41578947368421049</v>
      </c>
      <c r="I101" s="83">
        <f t="shared" si="15"/>
        <v>1.0675675675675675</v>
      </c>
    </row>
    <row r="102" spans="2:11" x14ac:dyDescent="0.25">
      <c r="B102" s="10">
        <v>40735</v>
      </c>
      <c r="C102" s="13" t="s">
        <v>284</v>
      </c>
      <c r="D102" s="16">
        <v>1.96</v>
      </c>
      <c r="E102" s="16">
        <v>1.1200000000000001</v>
      </c>
      <c r="F102" s="12">
        <v>40735</v>
      </c>
      <c r="G102" s="25">
        <v>1.1200000000000001</v>
      </c>
      <c r="H102" s="18">
        <f t="shared" si="14"/>
        <v>-0.42857142857142849</v>
      </c>
      <c r="I102" s="83">
        <f t="shared" si="15"/>
        <v>-1</v>
      </c>
    </row>
    <row r="103" spans="2:11" x14ac:dyDescent="0.25">
      <c r="B103" s="10">
        <v>40736</v>
      </c>
      <c r="C103" s="13" t="s">
        <v>289</v>
      </c>
      <c r="D103" s="16">
        <v>2.1</v>
      </c>
      <c r="E103" s="16">
        <v>1.45</v>
      </c>
      <c r="F103" s="12">
        <v>40737</v>
      </c>
      <c r="G103" s="25">
        <v>2.74</v>
      </c>
      <c r="H103" s="18">
        <f t="shared" ref="H103:H120" si="16">(G103/D103-1)</f>
        <v>0.30476190476190479</v>
      </c>
      <c r="I103" s="83">
        <f t="shared" ref="I103:I120" si="17">(G103-D103)/(D103-E103)</f>
        <v>0.98461538461538456</v>
      </c>
    </row>
    <row r="104" spans="2:11" x14ac:dyDescent="0.25">
      <c r="B104" s="10">
        <v>40737</v>
      </c>
      <c r="C104" s="13" t="s">
        <v>293</v>
      </c>
      <c r="D104" s="16">
        <v>2.35</v>
      </c>
      <c r="E104" s="16">
        <v>1.79</v>
      </c>
      <c r="F104" s="12">
        <v>40737</v>
      </c>
      <c r="G104" s="25">
        <v>2.4900000000000002</v>
      </c>
      <c r="H104" s="18">
        <f t="shared" si="16"/>
        <v>5.9574468085106469E-2</v>
      </c>
      <c r="I104" s="83">
        <f t="shared" si="17"/>
        <v>0.25000000000000022</v>
      </c>
    </row>
    <row r="105" spans="2:11" x14ac:dyDescent="0.25">
      <c r="B105" s="10">
        <v>40742</v>
      </c>
      <c r="C105" s="13" t="s">
        <v>298</v>
      </c>
      <c r="D105" s="16">
        <v>1.88</v>
      </c>
      <c r="E105" s="16">
        <v>1.3</v>
      </c>
      <c r="F105" s="12">
        <v>40742</v>
      </c>
      <c r="G105" s="25">
        <v>1.63</v>
      </c>
      <c r="H105" s="18">
        <f t="shared" si="16"/>
        <v>-0.13297872340425532</v>
      </c>
      <c r="I105" s="83">
        <f t="shared" si="17"/>
        <v>-0.43103448275862083</v>
      </c>
    </row>
    <row r="106" spans="2:11" x14ac:dyDescent="0.25">
      <c r="B106" s="10" t="s">
        <v>303</v>
      </c>
      <c r="C106" s="13" t="s">
        <v>301</v>
      </c>
      <c r="D106" s="16">
        <v>1.84</v>
      </c>
      <c r="E106" s="16">
        <v>1.1000000000000001</v>
      </c>
      <c r="F106" s="12">
        <v>40745</v>
      </c>
      <c r="G106" s="25">
        <v>1.72</v>
      </c>
      <c r="H106" s="18">
        <f t="shared" si="16"/>
        <v>-6.5217391304347894E-2</v>
      </c>
      <c r="I106" s="83">
        <f t="shared" si="17"/>
        <v>-0.16216216216216231</v>
      </c>
    </row>
    <row r="107" spans="2:11" x14ac:dyDescent="0.25">
      <c r="B107" s="10">
        <v>40746</v>
      </c>
      <c r="C107" s="13" t="s">
        <v>305</v>
      </c>
      <c r="D107" s="16">
        <v>2.14</v>
      </c>
      <c r="E107" s="16">
        <v>1.55</v>
      </c>
      <c r="F107" s="12">
        <v>40746</v>
      </c>
      <c r="G107" s="25">
        <v>2.29</v>
      </c>
      <c r="H107" s="18">
        <f t="shared" si="16"/>
        <v>7.0093457943925186E-2</v>
      </c>
      <c r="I107" s="83">
        <f t="shared" si="17"/>
        <v>0.25423728813559304</v>
      </c>
    </row>
    <row r="108" spans="2:11" x14ac:dyDescent="0.25">
      <c r="B108" s="10">
        <v>40749</v>
      </c>
      <c r="C108" s="13" t="s">
        <v>308</v>
      </c>
      <c r="D108" s="16">
        <v>2.0499999999999998</v>
      </c>
      <c r="E108" s="16">
        <v>1.5</v>
      </c>
      <c r="F108" s="12" t="s">
        <v>309</v>
      </c>
      <c r="G108" s="25">
        <v>1.5</v>
      </c>
      <c r="H108" s="18">
        <f t="shared" si="16"/>
        <v>-0.26829268292682917</v>
      </c>
      <c r="I108" s="83">
        <f t="shared" si="17"/>
        <v>-1</v>
      </c>
    </row>
    <row r="109" spans="2:11" x14ac:dyDescent="0.25">
      <c r="B109" s="10">
        <v>40750</v>
      </c>
      <c r="C109" s="13" t="s">
        <v>310</v>
      </c>
      <c r="D109" s="16">
        <v>2.4700000000000002</v>
      </c>
      <c r="E109" s="16">
        <v>2.04</v>
      </c>
      <c r="F109" s="12">
        <v>40750</v>
      </c>
      <c r="G109" s="25">
        <v>2.04</v>
      </c>
      <c r="H109" s="18">
        <f t="shared" si="16"/>
        <v>-0.17408906882591102</v>
      </c>
      <c r="I109" s="83">
        <f t="shared" si="17"/>
        <v>-1</v>
      </c>
    </row>
    <row r="110" spans="2:11" x14ac:dyDescent="0.25">
      <c r="B110" s="10">
        <v>40750</v>
      </c>
      <c r="C110" s="13" t="s">
        <v>305</v>
      </c>
      <c r="D110" s="16">
        <v>2.31</v>
      </c>
      <c r="E110" s="16">
        <v>1.9</v>
      </c>
      <c r="F110" s="12">
        <v>40751</v>
      </c>
      <c r="G110" s="25">
        <v>2.2599999999999998</v>
      </c>
      <c r="H110" s="18">
        <f t="shared" si="16"/>
        <v>-2.16450216450218E-2</v>
      </c>
      <c r="I110" s="83">
        <f t="shared" si="17"/>
        <v>-0.12195121951219573</v>
      </c>
    </row>
    <row r="111" spans="2:11" x14ac:dyDescent="0.25">
      <c r="B111" s="10">
        <v>40756</v>
      </c>
      <c r="C111" s="13" t="s">
        <v>318</v>
      </c>
      <c r="D111" s="16">
        <v>1.93</v>
      </c>
      <c r="E111" s="16">
        <v>1.27</v>
      </c>
      <c r="F111" s="12">
        <v>40756</v>
      </c>
      <c r="G111" s="25">
        <v>5.01</v>
      </c>
      <c r="H111" s="18">
        <f t="shared" si="16"/>
        <v>1.5958549222797926</v>
      </c>
      <c r="I111" s="83">
        <f t="shared" si="17"/>
        <v>4.666666666666667</v>
      </c>
    </row>
    <row r="112" spans="2:11" x14ac:dyDescent="0.25">
      <c r="B112" s="10">
        <v>40758</v>
      </c>
      <c r="C112" s="13" t="s">
        <v>319</v>
      </c>
      <c r="D112" s="16">
        <v>2.15</v>
      </c>
      <c r="E112" s="16">
        <v>1.5</v>
      </c>
      <c r="F112" s="12">
        <v>40758</v>
      </c>
      <c r="G112" s="25">
        <v>1.85</v>
      </c>
      <c r="H112" s="18">
        <f t="shared" si="16"/>
        <v>-0.13953488372093015</v>
      </c>
      <c r="I112" s="83">
        <f t="shared" si="17"/>
        <v>-0.46153846153846134</v>
      </c>
    </row>
    <row r="113" spans="2:9" x14ac:dyDescent="0.25">
      <c r="B113" s="10">
        <v>40758</v>
      </c>
      <c r="C113" s="13" t="s">
        <v>321</v>
      </c>
      <c r="D113" s="16">
        <v>2.52</v>
      </c>
      <c r="E113" s="16">
        <v>1.82</v>
      </c>
      <c r="F113" s="12">
        <v>40758</v>
      </c>
      <c r="G113" s="25">
        <v>1.75</v>
      </c>
      <c r="H113" s="18">
        <f t="shared" si="16"/>
        <v>-0.30555555555555558</v>
      </c>
      <c r="I113" s="83">
        <f t="shared" si="17"/>
        <v>-1.1000000000000001</v>
      </c>
    </row>
    <row r="114" spans="2:9" x14ac:dyDescent="0.25">
      <c r="B114" s="10">
        <v>40759</v>
      </c>
      <c r="C114" s="13" t="s">
        <v>326</v>
      </c>
      <c r="D114" s="16">
        <v>2.5</v>
      </c>
      <c r="E114" s="16">
        <v>2.2599999999999998</v>
      </c>
      <c r="F114" s="12">
        <v>40759</v>
      </c>
      <c r="G114" s="25">
        <v>4.42</v>
      </c>
      <c r="H114" s="18">
        <f>(G114/D114-1)</f>
        <v>0.76800000000000002</v>
      </c>
      <c r="I114" s="83">
        <f>(G114-D114)/(D114-E114)</f>
        <v>7.9999999999999929</v>
      </c>
    </row>
    <row r="115" spans="2:9" x14ac:dyDescent="0.25">
      <c r="B115" s="10">
        <v>40760</v>
      </c>
      <c r="C115" s="13" t="s">
        <v>328</v>
      </c>
      <c r="D115" s="16">
        <v>3.68</v>
      </c>
      <c r="E115" s="16">
        <v>2.9</v>
      </c>
      <c r="F115" s="12">
        <v>40760</v>
      </c>
      <c r="G115" s="25">
        <v>2.9</v>
      </c>
      <c r="H115" s="18">
        <f t="shared" si="16"/>
        <v>-0.21195652173913049</v>
      </c>
      <c r="I115" s="83">
        <f t="shared" si="17"/>
        <v>-1</v>
      </c>
    </row>
    <row r="116" spans="2:9" x14ac:dyDescent="0.25">
      <c r="B116" s="10">
        <v>40760</v>
      </c>
      <c r="C116" s="13" t="s">
        <v>328</v>
      </c>
      <c r="D116" s="16">
        <v>2.46</v>
      </c>
      <c r="E116" s="16">
        <v>2.1</v>
      </c>
      <c r="F116" s="12">
        <v>40760</v>
      </c>
      <c r="G116" s="25">
        <v>3.41</v>
      </c>
      <c r="H116" s="18">
        <f t="shared" si="16"/>
        <v>0.38617886178861793</v>
      </c>
      <c r="I116" s="83">
        <f t="shared" si="17"/>
        <v>2.6388888888888902</v>
      </c>
    </row>
    <row r="117" spans="2:9" x14ac:dyDescent="0.25">
      <c r="B117" s="10">
        <v>40760</v>
      </c>
      <c r="C117" s="13" t="s">
        <v>328</v>
      </c>
      <c r="D117" s="16">
        <v>2.79</v>
      </c>
      <c r="E117" s="16">
        <v>2.2799999999999998</v>
      </c>
      <c r="F117" s="12">
        <v>40760</v>
      </c>
      <c r="G117" s="25">
        <v>2.2799999999999998</v>
      </c>
      <c r="H117" s="18">
        <f>(G117/D117-1)</f>
        <v>-0.18279569892473124</v>
      </c>
      <c r="I117" s="83">
        <f>(G117-D117)/(D117-E117)</f>
        <v>-1</v>
      </c>
    </row>
    <row r="118" spans="2:9" x14ac:dyDescent="0.25">
      <c r="B118" s="10">
        <v>40760</v>
      </c>
      <c r="C118" s="13" t="s">
        <v>328</v>
      </c>
      <c r="D118" s="16">
        <v>2.77</v>
      </c>
      <c r="E118" s="16">
        <v>2.3199999999999998</v>
      </c>
      <c r="F118" s="12">
        <v>40760</v>
      </c>
      <c r="G118" s="25">
        <v>2.3199999999999998</v>
      </c>
      <c r="H118" s="18">
        <f t="shared" si="16"/>
        <v>-0.16245487364620947</v>
      </c>
      <c r="I118" s="83">
        <f t="shared" si="17"/>
        <v>-1</v>
      </c>
    </row>
    <row r="119" spans="2:9" x14ac:dyDescent="0.25">
      <c r="B119" s="10">
        <v>40763</v>
      </c>
      <c r="C119" s="13" t="s">
        <v>331</v>
      </c>
      <c r="D119" s="16">
        <v>2.77</v>
      </c>
      <c r="E119" s="16">
        <v>1.93</v>
      </c>
      <c r="F119" s="12">
        <v>40763</v>
      </c>
      <c r="G119" s="25">
        <v>2.46</v>
      </c>
      <c r="H119" s="18">
        <f t="shared" si="16"/>
        <v>-0.11191335740072206</v>
      </c>
      <c r="I119" s="83">
        <f t="shared" si="17"/>
        <v>-0.36904761904761907</v>
      </c>
    </row>
    <row r="120" spans="2:9" x14ac:dyDescent="0.25">
      <c r="B120" s="10">
        <v>40763</v>
      </c>
      <c r="C120" s="13" t="s">
        <v>331</v>
      </c>
      <c r="D120" s="16">
        <v>1.88</v>
      </c>
      <c r="E120" s="16">
        <v>1.06</v>
      </c>
      <c r="F120" s="12">
        <v>40763</v>
      </c>
      <c r="G120" s="25">
        <v>1.06</v>
      </c>
      <c r="H120" s="18">
        <f t="shared" si="16"/>
        <v>-0.43617021276595735</v>
      </c>
      <c r="I120" s="83">
        <f t="shared" si="17"/>
        <v>-1</v>
      </c>
    </row>
    <row r="121" spans="2:9" x14ac:dyDescent="0.25">
      <c r="B121" s="10">
        <v>40764</v>
      </c>
      <c r="C121" s="13" t="s">
        <v>333</v>
      </c>
      <c r="D121" s="16">
        <v>3.46</v>
      </c>
      <c r="E121" s="16">
        <v>2.84</v>
      </c>
      <c r="F121" s="12">
        <v>40764</v>
      </c>
      <c r="G121" s="25">
        <v>2.84</v>
      </c>
      <c r="H121" s="18">
        <f>(G121/D121-1)</f>
        <v>-0.17919075144508678</v>
      </c>
      <c r="I121" s="83">
        <f>(G121-D121)/(D121-E121)</f>
        <v>-1</v>
      </c>
    </row>
    <row r="122" spans="2:9" x14ac:dyDescent="0.25">
      <c r="B122" s="10">
        <v>40764</v>
      </c>
      <c r="C122" s="13" t="s">
        <v>334</v>
      </c>
      <c r="D122" s="16">
        <v>5.0199999999999996</v>
      </c>
      <c r="E122" s="16">
        <v>2.82</v>
      </c>
      <c r="F122" s="12">
        <v>40764</v>
      </c>
      <c r="G122" s="25">
        <v>2.82</v>
      </c>
      <c r="H122" s="18">
        <f>(G122/D122-1)</f>
        <v>-0.43824701195219118</v>
      </c>
      <c r="I122" s="83">
        <f>(G122-D122)/(D122-E122)</f>
        <v>-1</v>
      </c>
    </row>
    <row r="123" spans="2:9" x14ac:dyDescent="0.25">
      <c r="B123" s="10">
        <v>40770</v>
      </c>
      <c r="C123" s="13" t="s">
        <v>340</v>
      </c>
      <c r="D123" s="16">
        <v>2.25</v>
      </c>
      <c r="E123" s="16">
        <v>1.46</v>
      </c>
      <c r="F123" s="12">
        <v>40771</v>
      </c>
      <c r="G123" s="25">
        <v>3.51</v>
      </c>
      <c r="H123" s="18">
        <f t="shared" ref="H123:H133" si="18">(G123/D123-1)</f>
        <v>0.55999999999999983</v>
      </c>
      <c r="I123" s="83">
        <f t="shared" ref="I123:I133" si="19">(G123-D123)/(D123-E123)</f>
        <v>1.5949367088607591</v>
      </c>
    </row>
    <row r="124" spans="2:9" x14ac:dyDescent="0.25">
      <c r="B124" s="10">
        <v>40771</v>
      </c>
      <c r="C124" s="13" t="s">
        <v>341</v>
      </c>
      <c r="D124" s="16">
        <v>2.2999999999999998</v>
      </c>
      <c r="E124" s="16">
        <v>1.78</v>
      </c>
      <c r="F124" s="12">
        <v>40771</v>
      </c>
      <c r="G124" s="25">
        <v>1.78</v>
      </c>
      <c r="H124" s="18">
        <f t="shared" si="18"/>
        <v>-0.22608695652173905</v>
      </c>
      <c r="I124" s="83">
        <f t="shared" si="19"/>
        <v>-1</v>
      </c>
    </row>
    <row r="125" spans="2:9" x14ac:dyDescent="0.25">
      <c r="B125" s="10">
        <v>40772</v>
      </c>
      <c r="C125" s="13" t="s">
        <v>343</v>
      </c>
      <c r="D125" s="16">
        <v>2.74</v>
      </c>
      <c r="E125" s="16">
        <v>2.14</v>
      </c>
      <c r="F125" s="12">
        <v>40772</v>
      </c>
      <c r="G125" s="25">
        <v>3.09</v>
      </c>
      <c r="H125" s="18">
        <f t="shared" si="18"/>
        <v>0.12773722627737216</v>
      </c>
      <c r="I125" s="83">
        <f t="shared" si="19"/>
        <v>0.5833333333333327</v>
      </c>
    </row>
    <row r="126" spans="2:9" x14ac:dyDescent="0.25">
      <c r="B126" s="10">
        <v>40773</v>
      </c>
      <c r="C126" s="13" t="s">
        <v>345</v>
      </c>
      <c r="D126" s="16">
        <v>2.11</v>
      </c>
      <c r="E126" s="16">
        <v>1.33</v>
      </c>
      <c r="F126" s="12">
        <v>40774</v>
      </c>
      <c r="G126" s="25">
        <v>6.94</v>
      </c>
      <c r="H126" s="18">
        <f t="shared" si="18"/>
        <v>2.2890995260663511</v>
      </c>
      <c r="I126" s="83">
        <f t="shared" si="19"/>
        <v>6.1923076923076943</v>
      </c>
    </row>
    <row r="127" spans="2:9" x14ac:dyDescent="0.25">
      <c r="B127" s="10">
        <v>40778</v>
      </c>
      <c r="C127" s="13" t="s">
        <v>354</v>
      </c>
      <c r="D127" s="16">
        <v>2.4900000000000002</v>
      </c>
      <c r="E127" s="16">
        <v>1.9</v>
      </c>
      <c r="F127" s="12">
        <v>40778</v>
      </c>
      <c r="G127" s="25">
        <v>1.9</v>
      </c>
      <c r="H127" s="18">
        <f t="shared" si="18"/>
        <v>-0.23694779116465869</v>
      </c>
      <c r="I127" s="83">
        <f t="shared" si="19"/>
        <v>-1</v>
      </c>
    </row>
    <row r="128" spans="2:9" x14ac:dyDescent="0.25">
      <c r="B128" s="10">
        <v>40779</v>
      </c>
      <c r="C128" s="13" t="s">
        <v>354</v>
      </c>
      <c r="D128" s="16">
        <v>2.2000000000000002</v>
      </c>
      <c r="E128" s="16">
        <v>1.91</v>
      </c>
      <c r="F128" s="12">
        <v>40779</v>
      </c>
      <c r="G128" s="25">
        <v>3.35</v>
      </c>
      <c r="H128" s="18">
        <f t="shared" si="18"/>
        <v>0.52272727272727271</v>
      </c>
      <c r="I128" s="83">
        <f t="shared" si="19"/>
        <v>3.9655172413793065</v>
      </c>
    </row>
    <row r="129" spans="2:9" x14ac:dyDescent="0.25">
      <c r="B129" s="10">
        <v>40780</v>
      </c>
      <c r="C129" s="13" t="s">
        <v>355</v>
      </c>
      <c r="D129" s="16">
        <v>2.16</v>
      </c>
      <c r="E129" s="16">
        <v>1.51</v>
      </c>
      <c r="F129" s="12">
        <v>40780</v>
      </c>
      <c r="G129" s="25">
        <v>1.51</v>
      </c>
      <c r="H129" s="18">
        <f t="shared" si="18"/>
        <v>-0.30092592592592593</v>
      </c>
      <c r="I129" s="83">
        <f t="shared" si="19"/>
        <v>-1</v>
      </c>
    </row>
    <row r="130" spans="2:9" x14ac:dyDescent="0.25">
      <c r="B130" s="10">
        <v>40780</v>
      </c>
      <c r="C130" s="13" t="s">
        <v>355</v>
      </c>
      <c r="D130" s="16">
        <v>2.02</v>
      </c>
      <c r="E130" s="16">
        <v>1.52</v>
      </c>
      <c r="F130" s="12">
        <v>40780</v>
      </c>
      <c r="G130" s="25">
        <v>3.7</v>
      </c>
      <c r="H130" s="18">
        <f t="shared" si="18"/>
        <v>0.83168316831683176</v>
      </c>
      <c r="I130" s="83">
        <f t="shared" si="19"/>
        <v>3.3600000000000003</v>
      </c>
    </row>
    <row r="131" spans="2:9" x14ac:dyDescent="0.25">
      <c r="B131" s="10">
        <v>40786</v>
      </c>
      <c r="C131" s="13" t="s">
        <v>360</v>
      </c>
      <c r="D131" s="16">
        <v>2.2799999999999998</v>
      </c>
      <c r="E131" s="16">
        <v>1.58</v>
      </c>
      <c r="F131" s="12">
        <v>40779</v>
      </c>
      <c r="G131" s="25">
        <v>2.88</v>
      </c>
      <c r="H131" s="18">
        <f>(G131/D131-1)</f>
        <v>0.26315789473684226</v>
      </c>
      <c r="I131" s="83">
        <f>(G131-D131)/(D131-E131)</f>
        <v>0.85714285714285765</v>
      </c>
    </row>
    <row r="132" spans="2:9" x14ac:dyDescent="0.25">
      <c r="B132" s="10">
        <v>40787</v>
      </c>
      <c r="C132" s="13" t="s">
        <v>358</v>
      </c>
      <c r="D132" s="16">
        <v>2.4</v>
      </c>
      <c r="E132" s="16">
        <v>1.64</v>
      </c>
      <c r="F132" s="12">
        <v>40787</v>
      </c>
      <c r="G132" s="25">
        <v>3.64</v>
      </c>
      <c r="H132" s="18">
        <f t="shared" si="18"/>
        <v>0.51666666666666683</v>
      </c>
      <c r="I132" s="83">
        <f t="shared" si="19"/>
        <v>1.6315789473684212</v>
      </c>
    </row>
    <row r="133" spans="2:9" x14ac:dyDescent="0.25">
      <c r="B133" s="10">
        <v>40787</v>
      </c>
      <c r="C133" s="13" t="s">
        <v>355</v>
      </c>
      <c r="D133" s="16">
        <v>2.0699999999999998</v>
      </c>
      <c r="E133" s="16">
        <v>1.48</v>
      </c>
      <c r="F133" s="12">
        <v>40787</v>
      </c>
      <c r="G133" s="25">
        <v>1.48</v>
      </c>
      <c r="H133" s="18">
        <f t="shared" si="18"/>
        <v>-0.28502415458937191</v>
      </c>
      <c r="I133" s="83">
        <f t="shared" si="19"/>
        <v>-1</v>
      </c>
    </row>
    <row r="134" spans="2:9" x14ac:dyDescent="0.25">
      <c r="B134" s="10">
        <v>40792</v>
      </c>
      <c r="C134" s="13" t="s">
        <v>363</v>
      </c>
      <c r="D134" s="16">
        <v>1.86</v>
      </c>
      <c r="E134" s="16">
        <v>1.1299999999999999</v>
      </c>
      <c r="F134" s="12">
        <v>40792</v>
      </c>
      <c r="G134" s="25">
        <v>1.79</v>
      </c>
      <c r="H134" s="18">
        <f t="shared" ref="H134:H163" si="20">(G134/D134-1)</f>
        <v>-3.7634408602150615E-2</v>
      </c>
      <c r="I134" s="83">
        <f t="shared" ref="I134:I163" si="21">(G134-D134)/(D134-E134)</f>
        <v>-9.5890410958904174E-2</v>
      </c>
    </row>
    <row r="135" spans="2:9" x14ac:dyDescent="0.25">
      <c r="B135" s="10">
        <v>40792</v>
      </c>
      <c r="C135" s="13" t="s">
        <v>363</v>
      </c>
      <c r="D135" s="16">
        <v>2.2999999999999998</v>
      </c>
      <c r="E135" s="16">
        <v>1.62</v>
      </c>
      <c r="F135" s="12">
        <v>40793</v>
      </c>
      <c r="G135" s="25">
        <v>1.62</v>
      </c>
      <c r="H135" s="18">
        <f t="shared" si="20"/>
        <v>-0.29565217391304333</v>
      </c>
      <c r="I135" s="83">
        <f t="shared" si="21"/>
        <v>-1</v>
      </c>
    </row>
    <row r="136" spans="2:9" x14ac:dyDescent="0.25">
      <c r="B136" s="10">
        <v>40793</v>
      </c>
      <c r="C136" s="13" t="s">
        <v>370</v>
      </c>
      <c r="D136" s="16">
        <v>2.42</v>
      </c>
      <c r="E136" s="16">
        <v>1.67</v>
      </c>
      <c r="F136" s="12">
        <v>40793</v>
      </c>
      <c r="G136" s="25">
        <v>2.08</v>
      </c>
      <c r="H136" s="18">
        <f t="shared" si="20"/>
        <v>-0.14049586776859502</v>
      </c>
      <c r="I136" s="83">
        <f t="shared" si="21"/>
        <v>-0.45333333333333314</v>
      </c>
    </row>
    <row r="137" spans="2:9" x14ac:dyDescent="0.25">
      <c r="B137" s="10">
        <v>40793</v>
      </c>
      <c r="C137" s="13" t="s">
        <v>373</v>
      </c>
      <c r="D137" s="16">
        <v>2.5499999999999998</v>
      </c>
      <c r="E137" s="16">
        <v>2.09</v>
      </c>
      <c r="F137" s="12">
        <v>40793</v>
      </c>
      <c r="G137" s="25">
        <v>2.4</v>
      </c>
      <c r="H137" s="18">
        <f t="shared" si="20"/>
        <v>-5.8823529411764719E-2</v>
      </c>
      <c r="I137" s="83">
        <f t="shared" si="21"/>
        <v>-0.32608695652173897</v>
      </c>
    </row>
    <row r="138" spans="2:9" x14ac:dyDescent="0.25">
      <c r="B138" s="10">
        <v>40798</v>
      </c>
      <c r="C138" s="13" t="s">
        <v>374</v>
      </c>
      <c r="D138" s="16">
        <v>3.18</v>
      </c>
      <c r="E138" s="16">
        <v>2.2200000000000002</v>
      </c>
      <c r="F138" s="12">
        <v>40798</v>
      </c>
      <c r="G138" s="25">
        <v>3.46</v>
      </c>
      <c r="H138" s="18">
        <f t="shared" si="20"/>
        <v>8.8050314465408785E-2</v>
      </c>
      <c r="I138" s="83">
        <f t="shared" si="21"/>
        <v>0.29166666666666646</v>
      </c>
    </row>
    <row r="139" spans="2:9" x14ac:dyDescent="0.25">
      <c r="B139" s="10">
        <v>40798</v>
      </c>
      <c r="C139" s="13" t="s">
        <v>374</v>
      </c>
      <c r="D139" s="16">
        <v>2.57</v>
      </c>
      <c r="E139" s="16">
        <v>1.8</v>
      </c>
      <c r="F139" s="12">
        <v>40799</v>
      </c>
      <c r="G139" s="25">
        <v>1.8</v>
      </c>
      <c r="H139" s="18">
        <f t="shared" si="20"/>
        <v>-0.29961089494163418</v>
      </c>
      <c r="I139" s="83">
        <f t="shared" si="21"/>
        <v>-1</v>
      </c>
    </row>
    <row r="140" spans="2:9" x14ac:dyDescent="0.25">
      <c r="B140" s="10">
        <v>40799</v>
      </c>
      <c r="C140" s="13" t="s">
        <v>376</v>
      </c>
      <c r="D140" s="16">
        <v>2.67</v>
      </c>
      <c r="E140" s="16">
        <v>2.29</v>
      </c>
      <c r="F140" s="12">
        <v>40799</v>
      </c>
      <c r="G140" s="25">
        <v>3.69</v>
      </c>
      <c r="H140" s="18">
        <f t="shared" si="20"/>
        <v>0.3820224719101124</v>
      </c>
      <c r="I140" s="83">
        <f t="shared" si="21"/>
        <v>2.6842105263157903</v>
      </c>
    </row>
    <row r="141" spans="2:9" x14ac:dyDescent="0.25">
      <c r="B141" s="10">
        <v>40799</v>
      </c>
      <c r="C141" s="13" t="s">
        <v>379</v>
      </c>
      <c r="D141" s="16">
        <v>2.15</v>
      </c>
      <c r="E141" s="16">
        <v>1.49</v>
      </c>
      <c r="F141" s="12">
        <v>40800</v>
      </c>
      <c r="G141" s="25">
        <v>2.2400000000000002</v>
      </c>
      <c r="H141" s="18">
        <f t="shared" si="20"/>
        <v>4.1860465116279277E-2</v>
      </c>
      <c r="I141" s="83">
        <f t="shared" si="21"/>
        <v>0.13636363636363683</v>
      </c>
    </row>
    <row r="142" spans="2:9" x14ac:dyDescent="0.25">
      <c r="B142" s="10">
        <v>40800</v>
      </c>
      <c r="C142" s="13" t="s">
        <v>379</v>
      </c>
      <c r="D142" s="16">
        <v>3.02</v>
      </c>
      <c r="E142" s="16">
        <v>2.52</v>
      </c>
      <c r="F142" s="12">
        <v>40800</v>
      </c>
      <c r="G142" s="25">
        <v>4.13</v>
      </c>
      <c r="H142" s="18">
        <f t="shared" si="20"/>
        <v>0.36754966887417218</v>
      </c>
      <c r="I142" s="83">
        <f t="shared" si="21"/>
        <v>2.2199999999999998</v>
      </c>
    </row>
    <row r="143" spans="2:9" x14ac:dyDescent="0.25">
      <c r="B143" s="10">
        <v>40801</v>
      </c>
      <c r="C143" s="13" t="s">
        <v>384</v>
      </c>
      <c r="D143" s="16">
        <v>2.1</v>
      </c>
      <c r="E143" s="16">
        <v>1.46</v>
      </c>
      <c r="F143" s="12">
        <v>40801</v>
      </c>
      <c r="G143" s="25">
        <v>1.9</v>
      </c>
      <c r="H143" s="18">
        <f t="shared" si="20"/>
        <v>-9.5238095238095344E-2</v>
      </c>
      <c r="I143" s="83">
        <f t="shared" si="21"/>
        <v>-0.31250000000000022</v>
      </c>
    </row>
    <row r="144" spans="2:9" x14ac:dyDescent="0.25">
      <c r="B144" s="10">
        <v>40801</v>
      </c>
      <c r="C144" s="13" t="s">
        <v>385</v>
      </c>
      <c r="D144" s="16">
        <v>2.2999999999999998</v>
      </c>
      <c r="E144" s="16">
        <v>1.56</v>
      </c>
      <c r="F144" s="12">
        <v>40802</v>
      </c>
      <c r="G144" s="25">
        <v>1.56</v>
      </c>
      <c r="H144" s="18">
        <f t="shared" si="20"/>
        <v>-0.32173913043478253</v>
      </c>
      <c r="I144" s="83">
        <f t="shared" si="21"/>
        <v>-1</v>
      </c>
    </row>
    <row r="145" spans="2:9" x14ac:dyDescent="0.25">
      <c r="B145" s="10">
        <v>40805</v>
      </c>
      <c r="C145" s="13" t="s">
        <v>388</v>
      </c>
      <c r="D145" s="16">
        <v>2.13</v>
      </c>
      <c r="E145" s="16">
        <v>1.42</v>
      </c>
      <c r="F145" s="12">
        <v>40805</v>
      </c>
      <c r="G145" s="25">
        <v>3.02</v>
      </c>
      <c r="H145" s="18">
        <f t="shared" si="20"/>
        <v>0.4178403755868545</v>
      </c>
      <c r="I145" s="83">
        <f t="shared" si="21"/>
        <v>1.2535211267605637</v>
      </c>
    </row>
    <row r="146" spans="2:9" x14ac:dyDescent="0.25">
      <c r="B146" s="10">
        <v>40806</v>
      </c>
      <c r="C146" s="13" t="s">
        <v>391</v>
      </c>
      <c r="D146" s="16">
        <v>2.84</v>
      </c>
      <c r="E146" s="16">
        <v>2.4500000000000002</v>
      </c>
      <c r="F146" s="12">
        <v>40806</v>
      </c>
      <c r="G146" s="25">
        <v>3.53</v>
      </c>
      <c r="H146" s="18">
        <f t="shared" si="20"/>
        <v>0.24295774647887325</v>
      </c>
      <c r="I146" s="83">
        <f t="shared" si="21"/>
        <v>1.7692307692307705</v>
      </c>
    </row>
    <row r="147" spans="2:9" x14ac:dyDescent="0.25">
      <c r="B147" s="10">
        <v>40808</v>
      </c>
      <c r="C147" s="13" t="s">
        <v>393</v>
      </c>
      <c r="D147" s="16">
        <v>2.65</v>
      </c>
      <c r="E147" s="16">
        <v>2.15</v>
      </c>
      <c r="F147" s="12">
        <v>40808</v>
      </c>
      <c r="G147" s="25">
        <v>2.84</v>
      </c>
      <c r="H147" s="18">
        <f t="shared" si="20"/>
        <v>7.1698113207547154E-2</v>
      </c>
      <c r="I147" s="83">
        <f t="shared" si="21"/>
        <v>0.37999999999999989</v>
      </c>
    </row>
    <row r="148" spans="2:9" x14ac:dyDescent="0.25">
      <c r="B148" s="10">
        <v>40808</v>
      </c>
      <c r="C148" s="13" t="s">
        <v>394</v>
      </c>
      <c r="D148" s="16">
        <v>2.2400000000000002</v>
      </c>
      <c r="E148" s="16">
        <v>1.64</v>
      </c>
      <c r="F148" s="12">
        <v>40809</v>
      </c>
      <c r="G148" s="25">
        <v>3.24</v>
      </c>
      <c r="H148" s="18">
        <f t="shared" si="20"/>
        <v>0.4464285714285714</v>
      </c>
      <c r="I148" s="83">
        <f t="shared" si="21"/>
        <v>1.6666666666666659</v>
      </c>
    </row>
    <row r="149" spans="2:9" x14ac:dyDescent="0.25">
      <c r="B149" s="10">
        <v>40809</v>
      </c>
      <c r="C149" s="13" t="s">
        <v>398</v>
      </c>
      <c r="D149" s="16">
        <v>2.57</v>
      </c>
      <c r="E149" s="16">
        <v>1.73</v>
      </c>
      <c r="F149" s="12">
        <v>40809</v>
      </c>
      <c r="G149" s="25">
        <v>1.73</v>
      </c>
      <c r="H149" s="18">
        <f t="shared" si="20"/>
        <v>-0.3268482490272373</v>
      </c>
      <c r="I149" s="83">
        <f t="shared" si="21"/>
        <v>-1</v>
      </c>
    </row>
    <row r="150" spans="2:9" x14ac:dyDescent="0.25">
      <c r="B150" s="10">
        <v>40812</v>
      </c>
      <c r="C150" s="13" t="s">
        <v>399</v>
      </c>
      <c r="D150" s="16">
        <v>2.37</v>
      </c>
      <c r="E150" s="16">
        <v>1.82</v>
      </c>
      <c r="F150" s="12">
        <v>40812</v>
      </c>
      <c r="G150" s="25">
        <v>2.35</v>
      </c>
      <c r="H150" s="18">
        <f t="shared" si="20"/>
        <v>-8.4388185654008518E-3</v>
      </c>
      <c r="I150" s="83">
        <f t="shared" si="21"/>
        <v>-3.636363636363639E-2</v>
      </c>
    </row>
    <row r="151" spans="2:9" x14ac:dyDescent="0.25">
      <c r="B151" s="10">
        <v>40812</v>
      </c>
      <c r="C151" s="13" t="s">
        <v>402</v>
      </c>
      <c r="D151" s="16">
        <v>2.84</v>
      </c>
      <c r="E151" s="16">
        <v>2.0099999999999998</v>
      </c>
      <c r="F151" s="12">
        <v>40812</v>
      </c>
      <c r="G151" s="25">
        <v>3.9</v>
      </c>
      <c r="H151" s="18">
        <f t="shared" si="20"/>
        <v>0.37323943661971826</v>
      </c>
      <c r="I151" s="83">
        <f t="shared" si="21"/>
        <v>1.2771084337349397</v>
      </c>
    </row>
    <row r="152" spans="2:9" x14ac:dyDescent="0.25">
      <c r="B152" s="10">
        <v>40813</v>
      </c>
      <c r="C152" s="13" t="s">
        <v>404</v>
      </c>
      <c r="D152" s="16">
        <v>2.2000000000000002</v>
      </c>
      <c r="E152" s="16">
        <v>1.48</v>
      </c>
      <c r="F152" s="12">
        <v>40813</v>
      </c>
      <c r="G152" s="25">
        <v>1.78</v>
      </c>
      <c r="H152" s="18">
        <f t="shared" si="20"/>
        <v>-0.19090909090909092</v>
      </c>
      <c r="I152" s="83">
        <f t="shared" si="21"/>
        <v>-0.58333333333333337</v>
      </c>
    </row>
    <row r="153" spans="2:9" x14ac:dyDescent="0.25">
      <c r="B153" s="10">
        <v>40814</v>
      </c>
      <c r="C153" s="13" t="s">
        <v>406</v>
      </c>
      <c r="D153" s="16">
        <v>2.64</v>
      </c>
      <c r="E153" s="16">
        <v>1.91</v>
      </c>
      <c r="F153" s="12">
        <v>40814</v>
      </c>
      <c r="G153" s="25">
        <v>2.7</v>
      </c>
      <c r="H153" s="18">
        <f t="shared" si="20"/>
        <v>2.2727272727272707E-2</v>
      </c>
      <c r="I153" s="83">
        <f t="shared" si="21"/>
        <v>8.2191780821917859E-2</v>
      </c>
    </row>
    <row r="154" spans="2:9" x14ac:dyDescent="0.25">
      <c r="B154" s="10">
        <v>40815</v>
      </c>
      <c r="C154" s="13" t="s">
        <v>407</v>
      </c>
      <c r="D154" s="16">
        <v>2.72</v>
      </c>
      <c r="E154" s="16">
        <v>2.11</v>
      </c>
      <c r="F154" s="12">
        <v>40815</v>
      </c>
      <c r="G154" s="25">
        <v>3.43</v>
      </c>
      <c r="H154" s="18">
        <f t="shared" si="20"/>
        <v>0.26102941176470584</v>
      </c>
      <c r="I154" s="83">
        <f t="shared" si="21"/>
        <v>1.1639344262295075</v>
      </c>
    </row>
    <row r="155" spans="2:9" x14ac:dyDescent="0.25">
      <c r="B155" s="10">
        <v>40815</v>
      </c>
      <c r="C155" s="13" t="s">
        <v>408</v>
      </c>
      <c r="D155" s="16">
        <v>2.41</v>
      </c>
      <c r="E155" s="16">
        <v>1.67</v>
      </c>
      <c r="F155" s="12">
        <v>40819</v>
      </c>
      <c r="G155" s="25">
        <v>5.12</v>
      </c>
      <c r="H155" s="18">
        <f>(G155/D155-1)</f>
        <v>1.1244813278008299</v>
      </c>
      <c r="I155" s="83">
        <f>(G155-D155)/(D155-E155)</f>
        <v>3.6621621621621609</v>
      </c>
    </row>
    <row r="156" spans="2:9" x14ac:dyDescent="0.25">
      <c r="B156" s="10">
        <v>40819</v>
      </c>
      <c r="C156" s="13" t="s">
        <v>414</v>
      </c>
      <c r="D156" s="16">
        <v>2.17</v>
      </c>
      <c r="E156" s="16">
        <v>1.53</v>
      </c>
      <c r="F156" s="12">
        <v>40819</v>
      </c>
      <c r="G156" s="25">
        <v>1.53</v>
      </c>
      <c r="H156" s="18">
        <f t="shared" si="20"/>
        <v>-0.29493087557603681</v>
      </c>
      <c r="I156" s="83">
        <f t="shared" si="21"/>
        <v>-1</v>
      </c>
    </row>
    <row r="157" spans="2:9" x14ac:dyDescent="0.25">
      <c r="B157" s="10">
        <v>40820</v>
      </c>
      <c r="C157" s="13" t="s">
        <v>415</v>
      </c>
      <c r="D157" s="16">
        <v>2</v>
      </c>
      <c r="E157" s="16">
        <v>1.26</v>
      </c>
      <c r="F157" s="12">
        <v>40820</v>
      </c>
      <c r="G157" s="25">
        <v>2.29</v>
      </c>
      <c r="H157" s="18">
        <f t="shared" si="20"/>
        <v>0.14500000000000002</v>
      </c>
      <c r="I157" s="83">
        <f t="shared" si="21"/>
        <v>0.39189189189189194</v>
      </c>
    </row>
    <row r="158" spans="2:9" x14ac:dyDescent="0.25">
      <c r="B158" s="10">
        <v>40820</v>
      </c>
      <c r="C158" s="13" t="s">
        <v>416</v>
      </c>
      <c r="D158" s="16">
        <v>2.29</v>
      </c>
      <c r="E158" s="16">
        <v>1.53</v>
      </c>
      <c r="F158" s="12">
        <v>40820</v>
      </c>
      <c r="G158" s="25">
        <v>3.17</v>
      </c>
      <c r="H158" s="18">
        <f t="shared" si="20"/>
        <v>0.38427947598253276</v>
      </c>
      <c r="I158" s="83">
        <f t="shared" si="21"/>
        <v>1.1578947368421051</v>
      </c>
    </row>
    <row r="159" spans="2:9" x14ac:dyDescent="0.25">
      <c r="B159" s="10">
        <v>40822</v>
      </c>
      <c r="C159" s="13" t="s">
        <v>418</v>
      </c>
      <c r="D159" s="16">
        <v>2.85</v>
      </c>
      <c r="E159" s="16">
        <v>2.02</v>
      </c>
      <c r="F159" s="12">
        <v>40823</v>
      </c>
      <c r="G159" s="25">
        <v>4.22</v>
      </c>
      <c r="H159" s="18">
        <f t="shared" si="20"/>
        <v>0.48070175438596485</v>
      </c>
      <c r="I159" s="83">
        <f t="shared" si="21"/>
        <v>1.6506024096385536</v>
      </c>
    </row>
    <row r="160" spans="2:9" x14ac:dyDescent="0.25">
      <c r="B160" s="10">
        <v>40826</v>
      </c>
      <c r="C160" s="13" t="s">
        <v>424</v>
      </c>
      <c r="D160" s="16">
        <v>2.52</v>
      </c>
      <c r="E160" s="16">
        <v>1.72</v>
      </c>
      <c r="F160" s="12">
        <v>40826</v>
      </c>
      <c r="G160" s="25">
        <v>2.81</v>
      </c>
      <c r="H160" s="18">
        <f t="shared" si="20"/>
        <v>0.11507936507936511</v>
      </c>
      <c r="I160" s="83">
        <f t="shared" si="21"/>
        <v>0.36250000000000004</v>
      </c>
    </row>
    <row r="161" spans="2:9" x14ac:dyDescent="0.25">
      <c r="B161" s="10">
        <v>40828</v>
      </c>
      <c r="C161" s="13" t="s">
        <v>426</v>
      </c>
      <c r="D161" s="16">
        <v>2.17</v>
      </c>
      <c r="E161" s="16">
        <v>1.45</v>
      </c>
      <c r="F161" s="12">
        <v>40828</v>
      </c>
      <c r="G161" s="25">
        <v>3.35</v>
      </c>
      <c r="H161" s="18">
        <f t="shared" si="20"/>
        <v>0.54377880184331806</v>
      </c>
      <c r="I161" s="83">
        <f t="shared" si="21"/>
        <v>1.6388888888888891</v>
      </c>
    </row>
    <row r="162" spans="2:9" x14ac:dyDescent="0.25">
      <c r="B162" s="10">
        <v>40829</v>
      </c>
      <c r="C162" s="13" t="s">
        <v>430</v>
      </c>
      <c r="D162" s="16">
        <v>2.2200000000000002</v>
      </c>
      <c r="E162" s="16">
        <v>1.51</v>
      </c>
      <c r="F162" s="12">
        <v>40829</v>
      </c>
      <c r="G162" s="25">
        <v>2.67</v>
      </c>
      <c r="H162" s="18">
        <f t="shared" si="20"/>
        <v>0.20270270270270263</v>
      </c>
      <c r="I162" s="83">
        <f t="shared" si="21"/>
        <v>0.63380281690140794</v>
      </c>
    </row>
    <row r="163" spans="2:9" x14ac:dyDescent="0.25">
      <c r="B163" s="10">
        <v>40833</v>
      </c>
      <c r="C163" s="13" t="s">
        <v>432</v>
      </c>
      <c r="D163" s="16">
        <v>2.84</v>
      </c>
      <c r="E163" s="16">
        <v>2.17</v>
      </c>
      <c r="F163" s="12">
        <v>40833</v>
      </c>
      <c r="G163" s="25">
        <v>2.17</v>
      </c>
      <c r="H163" s="18">
        <f t="shared" si="20"/>
        <v>-0.2359154929577465</v>
      </c>
      <c r="I163" s="83">
        <f t="shared" si="21"/>
        <v>-1</v>
      </c>
    </row>
    <row r="164" spans="2:9" x14ac:dyDescent="0.25">
      <c r="B164" s="10">
        <v>40840</v>
      </c>
      <c r="C164" s="13" t="s">
        <v>433</v>
      </c>
      <c r="D164" s="16">
        <v>2.34</v>
      </c>
      <c r="E164" s="16">
        <v>1.78</v>
      </c>
      <c r="F164" s="12">
        <v>40840</v>
      </c>
      <c r="G164" s="25">
        <v>2.4</v>
      </c>
      <c r="H164" s="18">
        <f t="shared" ref="H164:H169" si="22">(G164/D164-1)</f>
        <v>2.5641025641025772E-2</v>
      </c>
      <c r="I164" s="83">
        <f t="shared" ref="I164:I169" si="23">(G164-D164)/(D164-E164)</f>
        <v>0.10714285714285728</v>
      </c>
    </row>
    <row r="165" spans="2:9" x14ac:dyDescent="0.25">
      <c r="B165" s="10">
        <v>40840</v>
      </c>
      <c r="C165" s="13" t="s">
        <v>436</v>
      </c>
      <c r="D165" s="16">
        <v>2.69</v>
      </c>
      <c r="E165" s="16">
        <v>1.92</v>
      </c>
      <c r="F165" s="12">
        <v>40841</v>
      </c>
      <c r="G165" s="25">
        <v>2.5099999999999998</v>
      </c>
      <c r="H165" s="18">
        <f t="shared" si="22"/>
        <v>-6.6914498141264045E-2</v>
      </c>
      <c r="I165" s="83">
        <f t="shared" si="23"/>
        <v>-0.23376623376623396</v>
      </c>
    </row>
    <row r="166" spans="2:9" x14ac:dyDescent="0.25">
      <c r="B166" s="10">
        <v>40841</v>
      </c>
      <c r="C166" s="13" t="s">
        <v>439</v>
      </c>
      <c r="D166" s="16">
        <v>2.0299999999999998</v>
      </c>
      <c r="E166" s="16">
        <v>1.35</v>
      </c>
      <c r="F166" s="12">
        <v>40841</v>
      </c>
      <c r="G166" s="25">
        <v>3.24</v>
      </c>
      <c r="H166" s="18">
        <f>(G166/D166-1)</f>
        <v>0.59605911330049288</v>
      </c>
      <c r="I166" s="83">
        <f>(G166-D166)/(D166-E166)</f>
        <v>1.7794117647058838</v>
      </c>
    </row>
    <row r="167" spans="2:9" x14ac:dyDescent="0.25">
      <c r="B167" s="10">
        <v>40843</v>
      </c>
      <c r="C167" s="13" t="s">
        <v>441</v>
      </c>
      <c r="D167" s="16">
        <v>1.7</v>
      </c>
      <c r="E167" s="16">
        <v>0.94</v>
      </c>
      <c r="F167" s="12">
        <v>40841</v>
      </c>
      <c r="G167" s="25">
        <v>0.94</v>
      </c>
      <c r="H167" s="18">
        <f t="shared" si="22"/>
        <v>-0.44705882352941173</v>
      </c>
      <c r="I167" s="83">
        <f t="shared" si="23"/>
        <v>-1</v>
      </c>
    </row>
    <row r="168" spans="2:9" x14ac:dyDescent="0.25">
      <c r="B168" s="10">
        <v>40844</v>
      </c>
      <c r="C168" s="13" t="s">
        <v>446</v>
      </c>
      <c r="D168" s="16">
        <v>2.38</v>
      </c>
      <c r="E168" s="16">
        <v>1.53</v>
      </c>
      <c r="F168" s="12">
        <v>40847</v>
      </c>
      <c r="G168" s="25">
        <v>1.51</v>
      </c>
      <c r="H168" s="18">
        <f t="shared" si="22"/>
        <v>-0.36554621848739488</v>
      </c>
      <c r="I168" s="83">
        <f t="shared" si="23"/>
        <v>-1.0235294117647058</v>
      </c>
    </row>
    <row r="169" spans="2:9" x14ac:dyDescent="0.25">
      <c r="B169" s="10">
        <v>40849</v>
      </c>
      <c r="C169" s="13" t="s">
        <v>449</v>
      </c>
      <c r="D169" s="16">
        <v>2.56</v>
      </c>
      <c r="E169" s="16">
        <v>1.89</v>
      </c>
      <c r="F169" s="12">
        <v>40849</v>
      </c>
      <c r="G169" s="25">
        <v>3.47</v>
      </c>
      <c r="H169" s="18">
        <f t="shared" si="22"/>
        <v>0.35546875</v>
      </c>
      <c r="I169" s="83">
        <f t="shared" si="23"/>
        <v>1.3582089552238805</v>
      </c>
    </row>
    <row r="170" spans="2:9" x14ac:dyDescent="0.25">
      <c r="B170" s="10">
        <v>40849</v>
      </c>
      <c r="C170" s="13" t="s">
        <v>450</v>
      </c>
      <c r="D170" s="16">
        <v>2.2000000000000002</v>
      </c>
      <c r="E170" s="16">
        <v>1.37</v>
      </c>
      <c r="F170" s="12">
        <v>40850</v>
      </c>
      <c r="G170" s="25">
        <v>3.6</v>
      </c>
      <c r="H170" s="18">
        <f t="shared" ref="H170:H177" si="24">(G170/D170-1)</f>
        <v>0.63636363636363624</v>
      </c>
      <c r="I170" s="83">
        <f t="shared" ref="I170:I177" si="25">(G170-D170)/(D170-E170)</f>
        <v>1.6867469879518069</v>
      </c>
    </row>
    <row r="171" spans="2:9" x14ac:dyDescent="0.25">
      <c r="B171" s="10">
        <v>40850</v>
      </c>
      <c r="C171" s="13" t="s">
        <v>453</v>
      </c>
      <c r="D171" s="16">
        <v>2.25</v>
      </c>
      <c r="E171" s="16">
        <v>1.54</v>
      </c>
      <c r="F171" s="12">
        <v>40850</v>
      </c>
      <c r="G171" s="25">
        <v>3.59</v>
      </c>
      <c r="H171" s="18">
        <f t="shared" si="24"/>
        <v>0.59555555555555539</v>
      </c>
      <c r="I171" s="83">
        <f t="shared" si="25"/>
        <v>1.8873239436619718</v>
      </c>
    </row>
    <row r="172" spans="2:9" x14ac:dyDescent="0.25">
      <c r="B172" s="10">
        <v>40850</v>
      </c>
      <c r="C172" s="13" t="s">
        <v>455</v>
      </c>
      <c r="D172" s="16">
        <v>2.65</v>
      </c>
      <c r="E172" s="16">
        <v>1.89</v>
      </c>
      <c r="F172" s="12">
        <v>40850</v>
      </c>
      <c r="G172" s="25">
        <v>3.47</v>
      </c>
      <c r="H172" s="18">
        <f t="shared" si="24"/>
        <v>0.3094339622641511</v>
      </c>
      <c r="I172" s="83">
        <f t="shared" si="25"/>
        <v>1.0789473684210531</v>
      </c>
    </row>
    <row r="173" spans="2:9" x14ac:dyDescent="0.25">
      <c r="B173" s="10">
        <v>40851</v>
      </c>
      <c r="C173" s="13" t="s">
        <v>457</v>
      </c>
      <c r="D173" s="16">
        <v>2.11</v>
      </c>
      <c r="E173" s="16">
        <v>1.21</v>
      </c>
      <c r="F173" s="12">
        <v>40851</v>
      </c>
      <c r="G173" s="25">
        <v>1.21</v>
      </c>
      <c r="H173" s="18">
        <f t="shared" si="24"/>
        <v>-0.42654028436018954</v>
      </c>
      <c r="I173" s="83">
        <f t="shared" si="25"/>
        <v>-1</v>
      </c>
    </row>
    <row r="174" spans="2:9" x14ac:dyDescent="0.25">
      <c r="B174" s="10">
        <v>40854</v>
      </c>
      <c r="C174" s="13" t="s">
        <v>460</v>
      </c>
      <c r="D174" s="16">
        <v>1.9</v>
      </c>
      <c r="E174" s="16">
        <v>1.1599999999999999</v>
      </c>
      <c r="F174" s="12">
        <v>40854</v>
      </c>
      <c r="G174" s="25">
        <v>1.91</v>
      </c>
      <c r="H174" s="18">
        <f t="shared" si="24"/>
        <v>5.2631578947368585E-3</v>
      </c>
      <c r="I174" s="83">
        <f t="shared" si="25"/>
        <v>1.3513513513513526E-2</v>
      </c>
    </row>
    <row r="175" spans="2:9" x14ac:dyDescent="0.25">
      <c r="B175" s="10">
        <v>40855</v>
      </c>
      <c r="C175" s="13" t="s">
        <v>461</v>
      </c>
      <c r="D175" s="16">
        <v>2.16</v>
      </c>
      <c r="E175" s="16">
        <v>1.92</v>
      </c>
      <c r="F175" s="12">
        <v>40855</v>
      </c>
      <c r="G175" s="25">
        <v>2.97</v>
      </c>
      <c r="H175" s="18">
        <f t="shared" si="24"/>
        <v>0.375</v>
      </c>
      <c r="I175" s="83">
        <f t="shared" si="25"/>
        <v>3.3749999999999973</v>
      </c>
    </row>
    <row r="176" spans="2:9" x14ac:dyDescent="0.25">
      <c r="B176" s="10">
        <v>40855</v>
      </c>
      <c r="C176" s="13" t="s">
        <v>463</v>
      </c>
      <c r="D176" s="16">
        <v>2.13</v>
      </c>
      <c r="E176" s="16">
        <v>1.49</v>
      </c>
      <c r="F176" s="12">
        <v>40855</v>
      </c>
      <c r="G176" s="25">
        <v>1.48</v>
      </c>
      <c r="H176" s="18">
        <f t="shared" si="24"/>
        <v>-0.30516431924882625</v>
      </c>
      <c r="I176" s="83">
        <f t="shared" si="25"/>
        <v>-1.015625</v>
      </c>
    </row>
    <row r="177" spans="2:9" x14ac:dyDescent="0.25">
      <c r="B177" s="10">
        <v>40856</v>
      </c>
      <c r="C177" s="13" t="s">
        <v>463</v>
      </c>
      <c r="D177" s="16">
        <v>2.82</v>
      </c>
      <c r="E177" s="16">
        <v>2.21</v>
      </c>
      <c r="F177" s="12">
        <v>40856</v>
      </c>
      <c r="G177" s="25">
        <v>2.21</v>
      </c>
      <c r="H177" s="18">
        <f t="shared" si="24"/>
        <v>-0.21631205673758858</v>
      </c>
      <c r="I177" s="83">
        <f t="shared" si="25"/>
        <v>-1</v>
      </c>
    </row>
    <row r="178" spans="2:9" x14ac:dyDescent="0.25">
      <c r="B178" s="10">
        <v>40856</v>
      </c>
      <c r="C178" s="13" t="s">
        <v>466</v>
      </c>
      <c r="D178" s="16">
        <v>2.2999999999999998</v>
      </c>
      <c r="E178" s="16">
        <v>1.52</v>
      </c>
      <c r="F178" s="12">
        <v>40857</v>
      </c>
      <c r="G178" s="25">
        <v>4.16</v>
      </c>
      <c r="H178" s="18">
        <f t="shared" ref="H178:H201" si="26">(G178/D178-1)</f>
        <v>0.80869565217391326</v>
      </c>
      <c r="I178" s="83">
        <f t="shared" ref="I178:I201" si="27">(G178-D178)/(D178-E178)</f>
        <v>2.3846153846153855</v>
      </c>
    </row>
    <row r="179" spans="2:9" x14ac:dyDescent="0.25">
      <c r="B179" s="10">
        <v>40858</v>
      </c>
      <c r="C179" s="13" t="s">
        <v>475</v>
      </c>
      <c r="D179" s="16">
        <v>2.96</v>
      </c>
      <c r="E179" s="16">
        <v>2.34</v>
      </c>
      <c r="F179" s="12">
        <v>40858</v>
      </c>
      <c r="G179" s="25">
        <v>2.5499999999999998</v>
      </c>
      <c r="H179" s="18">
        <f t="shared" si="26"/>
        <v>-0.1385135135135136</v>
      </c>
      <c r="I179" s="83">
        <f t="shared" si="27"/>
        <v>-0.66129032258064524</v>
      </c>
    </row>
    <row r="180" spans="2:9" x14ac:dyDescent="0.25">
      <c r="B180" s="10">
        <v>40861</v>
      </c>
      <c r="C180" s="13" t="s">
        <v>474</v>
      </c>
      <c r="D180" s="16">
        <v>2.11</v>
      </c>
      <c r="E180" s="16">
        <v>1.4</v>
      </c>
      <c r="F180" s="12">
        <v>40861</v>
      </c>
      <c r="G180" s="25">
        <v>3.4</v>
      </c>
      <c r="H180" s="18">
        <f t="shared" si="26"/>
        <v>0.61137440758293837</v>
      </c>
      <c r="I180" s="83">
        <f t="shared" si="27"/>
        <v>1.8169014084507045</v>
      </c>
    </row>
    <row r="181" spans="2:9" x14ac:dyDescent="0.25">
      <c r="B181" s="10">
        <v>40862</v>
      </c>
      <c r="C181" s="13" t="s">
        <v>478</v>
      </c>
      <c r="D181" s="16">
        <v>2.37</v>
      </c>
      <c r="E181" s="16">
        <v>1.77</v>
      </c>
      <c r="F181" s="12">
        <v>40862</v>
      </c>
      <c r="G181" s="25">
        <v>2.37</v>
      </c>
      <c r="H181" s="18">
        <f t="shared" si="26"/>
        <v>0</v>
      </c>
      <c r="I181" s="83">
        <f t="shared" si="27"/>
        <v>0</v>
      </c>
    </row>
    <row r="182" spans="2:9" x14ac:dyDescent="0.25">
      <c r="B182" s="10">
        <v>40862</v>
      </c>
      <c r="C182" s="13" t="s">
        <v>478</v>
      </c>
      <c r="D182" s="16">
        <v>2.59</v>
      </c>
      <c r="E182" s="16">
        <v>2.17</v>
      </c>
      <c r="F182" s="12">
        <v>40862</v>
      </c>
      <c r="G182" s="25">
        <v>2.17</v>
      </c>
      <c r="H182" s="18">
        <f t="shared" si="26"/>
        <v>-0.16216216216216217</v>
      </c>
      <c r="I182" s="83">
        <f t="shared" si="27"/>
        <v>-1</v>
      </c>
    </row>
    <row r="183" spans="2:9" x14ac:dyDescent="0.25">
      <c r="B183" s="10">
        <v>40862</v>
      </c>
      <c r="C183" s="13" t="s">
        <v>478</v>
      </c>
      <c r="D183" s="16">
        <v>2.2999999999999998</v>
      </c>
      <c r="E183" s="16">
        <v>1.85</v>
      </c>
      <c r="F183" s="12">
        <v>40862</v>
      </c>
      <c r="G183" s="25">
        <v>1.85</v>
      </c>
      <c r="H183" s="18">
        <f t="shared" si="26"/>
        <v>-0.19565217391304335</v>
      </c>
      <c r="I183" s="83">
        <f t="shared" si="27"/>
        <v>-1</v>
      </c>
    </row>
    <row r="184" spans="2:9" x14ac:dyDescent="0.25">
      <c r="B184" s="10">
        <v>40863</v>
      </c>
      <c r="C184" s="13" t="s">
        <v>479</v>
      </c>
      <c r="D184" s="16">
        <v>2.2000000000000002</v>
      </c>
      <c r="E184" s="16">
        <v>1.61</v>
      </c>
      <c r="F184" s="12">
        <v>40863</v>
      </c>
      <c r="G184" s="25">
        <v>1.61</v>
      </c>
      <c r="H184" s="18">
        <f t="shared" si="26"/>
        <v>-0.26818181818181819</v>
      </c>
      <c r="I184" s="83">
        <f t="shared" si="27"/>
        <v>-1</v>
      </c>
    </row>
    <row r="185" spans="2:9" x14ac:dyDescent="0.25">
      <c r="B185" s="10">
        <v>40864</v>
      </c>
      <c r="C185" s="13" t="s">
        <v>479</v>
      </c>
      <c r="D185" s="16">
        <v>1.91</v>
      </c>
      <c r="E185" s="16">
        <v>1.46</v>
      </c>
      <c r="F185" s="12">
        <v>40864</v>
      </c>
      <c r="G185" s="25">
        <v>2.9</v>
      </c>
      <c r="H185" s="18">
        <f t="shared" si="26"/>
        <v>0.51832460732984287</v>
      </c>
      <c r="I185" s="83">
        <f t="shared" si="27"/>
        <v>2.2000000000000002</v>
      </c>
    </row>
    <row r="186" spans="2:9" x14ac:dyDescent="0.25">
      <c r="B186" s="10">
        <v>40865</v>
      </c>
      <c r="C186" s="13" t="s">
        <v>483</v>
      </c>
      <c r="D186" s="16">
        <v>2.0699999999999998</v>
      </c>
      <c r="E186" s="16">
        <v>1.41</v>
      </c>
      <c r="F186" s="12">
        <v>40865</v>
      </c>
      <c r="G186" s="25">
        <v>1.92</v>
      </c>
      <c r="H186" s="18">
        <f t="shared" si="26"/>
        <v>-7.2463768115942018E-2</v>
      </c>
      <c r="I186" s="83">
        <f t="shared" si="27"/>
        <v>-0.22727272727272715</v>
      </c>
    </row>
    <row r="187" spans="2:9" x14ac:dyDescent="0.25">
      <c r="B187" s="10">
        <v>40868</v>
      </c>
      <c r="C187" s="13" t="s">
        <v>486</v>
      </c>
      <c r="D187" s="16">
        <v>2.41</v>
      </c>
      <c r="E187" s="16">
        <v>1.82</v>
      </c>
      <c r="F187" s="12">
        <v>40868</v>
      </c>
      <c r="G187" s="25">
        <v>1.82</v>
      </c>
      <c r="H187" s="18">
        <f t="shared" si="26"/>
        <v>-0.24481327800829877</v>
      </c>
      <c r="I187" s="83">
        <f t="shared" si="27"/>
        <v>-1</v>
      </c>
    </row>
    <row r="188" spans="2:9" x14ac:dyDescent="0.25">
      <c r="B188" s="10">
        <v>40869</v>
      </c>
      <c r="C188" s="13" t="s">
        <v>489</v>
      </c>
      <c r="D188" s="16">
        <v>2.42</v>
      </c>
      <c r="E188" s="16">
        <v>1.67</v>
      </c>
      <c r="F188" s="12">
        <v>40869</v>
      </c>
      <c r="G188" s="25">
        <v>1.67</v>
      </c>
      <c r="H188" s="18">
        <f t="shared" si="26"/>
        <v>-0.30991735537190079</v>
      </c>
      <c r="I188" s="83">
        <f t="shared" si="27"/>
        <v>-1</v>
      </c>
    </row>
    <row r="189" spans="2:9" x14ac:dyDescent="0.25">
      <c r="B189" s="10">
        <v>40869</v>
      </c>
      <c r="C189" s="13" t="s">
        <v>489</v>
      </c>
      <c r="D189" s="16">
        <v>1.79</v>
      </c>
      <c r="E189" s="16">
        <v>1.43</v>
      </c>
      <c r="F189" s="12">
        <v>40869</v>
      </c>
      <c r="G189" s="25">
        <v>1.43</v>
      </c>
      <c r="H189" s="18">
        <f t="shared" si="26"/>
        <v>-0.2011173184357542</v>
      </c>
      <c r="I189" s="83">
        <f t="shared" si="27"/>
        <v>-1</v>
      </c>
    </row>
    <row r="190" spans="2:9" x14ac:dyDescent="0.25">
      <c r="B190" s="10">
        <v>40875</v>
      </c>
      <c r="C190" s="13" t="s">
        <v>498</v>
      </c>
      <c r="D190" s="16">
        <v>2.19</v>
      </c>
      <c r="E190" s="16">
        <v>1.43</v>
      </c>
      <c r="F190" s="12">
        <v>40875</v>
      </c>
      <c r="G190" s="25">
        <v>1.82</v>
      </c>
      <c r="H190" s="18">
        <f t="shared" si="26"/>
        <v>-0.16894977168949765</v>
      </c>
      <c r="I190" s="83">
        <f t="shared" si="27"/>
        <v>-0.48684210526315774</v>
      </c>
    </row>
    <row r="191" spans="2:9" x14ac:dyDescent="0.25">
      <c r="B191" s="10">
        <v>40875</v>
      </c>
      <c r="C191" s="13" t="s">
        <v>502</v>
      </c>
      <c r="D191" s="16">
        <v>2.33</v>
      </c>
      <c r="E191" s="16">
        <v>1.58</v>
      </c>
      <c r="F191" s="12">
        <v>40876</v>
      </c>
      <c r="G191" s="25">
        <v>1.68</v>
      </c>
      <c r="H191" s="18">
        <f t="shared" si="26"/>
        <v>-0.27896995708154515</v>
      </c>
      <c r="I191" s="83">
        <f t="shared" si="27"/>
        <v>-0.86666666666666681</v>
      </c>
    </row>
    <row r="192" spans="2:9" x14ac:dyDescent="0.25">
      <c r="B192" s="10">
        <v>40877</v>
      </c>
      <c r="C192" s="13" t="s">
        <v>504</v>
      </c>
      <c r="D192" s="16">
        <v>2.54</v>
      </c>
      <c r="E192" s="16">
        <v>2.12</v>
      </c>
      <c r="F192" s="12">
        <v>40877</v>
      </c>
      <c r="G192" s="25">
        <v>2.84</v>
      </c>
      <c r="H192" s="18">
        <f t="shared" si="26"/>
        <v>0.11811023622047245</v>
      </c>
      <c r="I192" s="83">
        <f t="shared" si="27"/>
        <v>0.71428571428571397</v>
      </c>
    </row>
    <row r="193" spans="2:9" x14ac:dyDescent="0.25">
      <c r="B193" s="10">
        <v>40878</v>
      </c>
      <c r="C193" s="13" t="s">
        <v>508</v>
      </c>
      <c r="D193" s="16">
        <v>2.16</v>
      </c>
      <c r="E193" s="16">
        <v>1.44</v>
      </c>
      <c r="F193" s="12">
        <v>40878</v>
      </c>
      <c r="G193" s="25">
        <v>2.5</v>
      </c>
      <c r="H193" s="18">
        <f t="shared" si="26"/>
        <v>0.15740740740740744</v>
      </c>
      <c r="I193" s="83">
        <f t="shared" si="27"/>
        <v>0.47222222222222188</v>
      </c>
    </row>
    <row r="194" spans="2:9" x14ac:dyDescent="0.25">
      <c r="B194" s="10">
        <v>40878</v>
      </c>
      <c r="C194" s="13" t="s">
        <v>508</v>
      </c>
      <c r="D194" s="16">
        <v>1.91</v>
      </c>
      <c r="E194" s="16">
        <v>1.1299999999999999</v>
      </c>
      <c r="F194" s="12">
        <v>40879</v>
      </c>
      <c r="G194" s="25">
        <v>2.94</v>
      </c>
      <c r="H194" s="18">
        <f t="shared" si="26"/>
        <v>0.53926701570680624</v>
      </c>
      <c r="I194" s="83">
        <f t="shared" si="27"/>
        <v>1.3205128205128205</v>
      </c>
    </row>
    <row r="195" spans="2:9" x14ac:dyDescent="0.25">
      <c r="B195" s="10">
        <v>40879</v>
      </c>
      <c r="C195" s="13" t="s">
        <v>513</v>
      </c>
      <c r="D195" s="16">
        <v>2.19</v>
      </c>
      <c r="E195" s="16">
        <v>1.4</v>
      </c>
      <c r="F195" s="12">
        <v>40882</v>
      </c>
      <c r="G195" s="25">
        <v>2.34</v>
      </c>
      <c r="H195" s="18">
        <f t="shared" si="26"/>
        <v>6.8493150684931559E-2</v>
      </c>
      <c r="I195" s="83">
        <f t="shared" si="27"/>
        <v>0.18987341772151886</v>
      </c>
    </row>
    <row r="196" spans="2:9" x14ac:dyDescent="0.25">
      <c r="B196" s="10">
        <v>40882</v>
      </c>
      <c r="C196" s="13" t="s">
        <v>516</v>
      </c>
      <c r="D196" s="16">
        <v>2.15</v>
      </c>
      <c r="E196" s="16">
        <v>1.72</v>
      </c>
      <c r="F196" s="12">
        <v>40882</v>
      </c>
      <c r="G196" s="25">
        <v>2.66</v>
      </c>
      <c r="H196" s="18">
        <f t="shared" si="26"/>
        <v>0.23720930232558146</v>
      </c>
      <c r="I196" s="83">
        <f t="shared" si="27"/>
        <v>1.1860465116279078</v>
      </c>
    </row>
    <row r="197" spans="2:9" x14ac:dyDescent="0.25">
      <c r="B197" s="10">
        <v>40884</v>
      </c>
      <c r="C197" s="13" t="s">
        <v>520</v>
      </c>
      <c r="D197" s="16">
        <v>2.1</v>
      </c>
      <c r="E197" s="16">
        <v>1.59</v>
      </c>
      <c r="F197" s="12">
        <v>40884</v>
      </c>
      <c r="G197" s="25">
        <v>3.59</v>
      </c>
      <c r="H197" s="18">
        <f t="shared" si="26"/>
        <v>0.70952380952380945</v>
      </c>
      <c r="I197" s="83">
        <f t="shared" si="27"/>
        <v>2.9215686274509798</v>
      </c>
    </row>
    <row r="198" spans="2:9" x14ac:dyDescent="0.25">
      <c r="B198" s="10">
        <v>40884</v>
      </c>
      <c r="C198" s="13" t="s">
        <v>523</v>
      </c>
      <c r="D198" s="16">
        <v>2.36</v>
      </c>
      <c r="E198" s="16">
        <v>1.73</v>
      </c>
      <c r="F198" s="12">
        <v>40884</v>
      </c>
      <c r="G198" s="25">
        <v>1.73</v>
      </c>
      <c r="H198" s="18">
        <f t="shared" si="26"/>
        <v>-0.26694915254237284</v>
      </c>
      <c r="I198" s="83">
        <f t="shared" si="27"/>
        <v>-1</v>
      </c>
    </row>
    <row r="199" spans="2:9" x14ac:dyDescent="0.25">
      <c r="B199" s="10">
        <v>40889</v>
      </c>
      <c r="C199" s="13" t="s">
        <v>529</v>
      </c>
      <c r="D199" s="16">
        <v>2.34</v>
      </c>
      <c r="E199" s="16">
        <v>1.65</v>
      </c>
      <c r="F199" s="12">
        <v>40890</v>
      </c>
      <c r="G199" s="25">
        <v>3.21</v>
      </c>
      <c r="H199" s="18">
        <f t="shared" si="26"/>
        <v>0.37179487179487181</v>
      </c>
      <c r="I199" s="83">
        <f t="shared" si="27"/>
        <v>1.2608695652173916</v>
      </c>
    </row>
    <row r="200" spans="2:9" x14ac:dyDescent="0.25">
      <c r="B200" s="10">
        <v>40890</v>
      </c>
      <c r="C200" s="13" t="s">
        <v>530</v>
      </c>
      <c r="D200" s="16">
        <v>1.98</v>
      </c>
      <c r="E200" s="16">
        <v>1.28</v>
      </c>
      <c r="F200" s="12">
        <v>40890</v>
      </c>
      <c r="G200" s="25">
        <v>2.95</v>
      </c>
      <c r="H200" s="18">
        <f t="shared" si="26"/>
        <v>0.48989898989899006</v>
      </c>
      <c r="I200" s="83">
        <f t="shared" si="27"/>
        <v>1.3857142857142861</v>
      </c>
    </row>
    <row r="201" spans="2:9" x14ac:dyDescent="0.25">
      <c r="B201" s="10">
        <v>40891</v>
      </c>
      <c r="C201" s="13" t="s">
        <v>532</v>
      </c>
      <c r="D201" s="16">
        <v>2.4700000000000002</v>
      </c>
      <c r="E201" s="16">
        <v>1.77</v>
      </c>
      <c r="F201" s="12">
        <v>40891</v>
      </c>
      <c r="G201" s="25">
        <v>2.19</v>
      </c>
      <c r="H201" s="18">
        <f t="shared" si="26"/>
        <v>-0.11336032388663975</v>
      </c>
      <c r="I201" s="83">
        <f t="shared" si="27"/>
        <v>-0.40000000000000024</v>
      </c>
    </row>
    <row r="202" spans="2:9" x14ac:dyDescent="0.25">
      <c r="B202" s="10">
        <v>40891</v>
      </c>
      <c r="C202" s="13" t="s">
        <v>534</v>
      </c>
      <c r="D202" s="16">
        <v>2.15</v>
      </c>
      <c r="E202" s="16">
        <v>1.46</v>
      </c>
      <c r="F202" s="12">
        <v>40892</v>
      </c>
      <c r="G202" s="25">
        <v>2.19</v>
      </c>
      <c r="H202" s="18">
        <f>(G202/D202-1)</f>
        <v>1.8604651162790642E-2</v>
      </c>
      <c r="I202" s="83">
        <f>(G202-D202)/(D202-E202)</f>
        <v>5.7971014492753679E-2</v>
      </c>
    </row>
    <row r="203" spans="2:9" x14ac:dyDescent="0.25">
      <c r="B203" s="10">
        <v>40892</v>
      </c>
      <c r="C203" s="13" t="s">
        <v>535</v>
      </c>
      <c r="D203" s="16">
        <v>1.68</v>
      </c>
      <c r="E203" s="16">
        <v>1.1200000000000001</v>
      </c>
      <c r="F203" s="12">
        <v>40892</v>
      </c>
      <c r="G203" s="25">
        <v>2.48</v>
      </c>
      <c r="H203" s="18">
        <f t="shared" ref="H203" si="28">(G203/D203-1)</f>
        <v>0.47619047619047628</v>
      </c>
      <c r="I203" s="83">
        <f t="shared" ref="I203" si="29">(G203-D203)/(D203-E203)</f>
        <v>1.428571428571429</v>
      </c>
    </row>
    <row r="204" spans="2:9" x14ac:dyDescent="0.25">
      <c r="B204" s="10">
        <v>40893</v>
      </c>
      <c r="C204" s="13" t="s">
        <v>538</v>
      </c>
      <c r="D204" s="16">
        <v>2.02</v>
      </c>
      <c r="E204" s="16">
        <v>1.37</v>
      </c>
      <c r="F204" s="12">
        <v>40896</v>
      </c>
      <c r="G204" s="25">
        <v>2.95</v>
      </c>
      <c r="H204" s="18">
        <f>(G204/D204-1)</f>
        <v>0.46039603960396036</v>
      </c>
      <c r="I204" s="83">
        <f>(G204-D204)/(D204-E204)</f>
        <v>1.4307692307692312</v>
      </c>
    </row>
    <row r="205" spans="2:9" x14ac:dyDescent="0.25">
      <c r="B205" s="10">
        <v>40896</v>
      </c>
      <c r="C205" s="13" t="s">
        <v>539</v>
      </c>
      <c r="D205" s="16">
        <v>2.15</v>
      </c>
      <c r="E205" s="16">
        <v>1.7</v>
      </c>
      <c r="F205" s="12">
        <v>40896</v>
      </c>
      <c r="G205" s="25">
        <v>1.97</v>
      </c>
      <c r="H205" s="18">
        <f>(G205/D205-1)</f>
        <v>-8.3720930232558111E-2</v>
      </c>
      <c r="I205" s="83">
        <f>(G205-D205)/(D205-E205)</f>
        <v>-0.39999999999999991</v>
      </c>
    </row>
    <row r="206" spans="2:9" x14ac:dyDescent="0.25">
      <c r="B206" s="10">
        <v>40897</v>
      </c>
      <c r="C206" s="13" t="s">
        <v>543</v>
      </c>
      <c r="D206" s="16">
        <v>2.2400000000000002</v>
      </c>
      <c r="E206" s="16">
        <v>1.72</v>
      </c>
      <c r="F206" s="12">
        <v>40897</v>
      </c>
      <c r="G206" s="25">
        <v>2.96</v>
      </c>
      <c r="H206" s="18">
        <f t="shared" ref="H206" si="30">(G206/D206-1)</f>
        <v>0.3214285714285714</v>
      </c>
      <c r="I206" s="83">
        <f t="shared" ref="I206" si="31">(G206-D206)/(D206-E206)</f>
        <v>1.3846153846153835</v>
      </c>
    </row>
    <row r="207" spans="2:9" x14ac:dyDescent="0.25">
      <c r="B207" s="10"/>
      <c r="C207" s="13"/>
      <c r="D207" s="16"/>
      <c r="E207" s="16"/>
      <c r="F207" s="12"/>
      <c r="G207" s="25"/>
      <c r="H207" s="18"/>
      <c r="I207" s="83"/>
    </row>
    <row r="208" spans="2:9" x14ac:dyDescent="0.25">
      <c r="B208" s="10"/>
      <c r="C208" s="13"/>
      <c r="D208" s="19"/>
      <c r="E208" s="19"/>
      <c r="F208" s="12"/>
      <c r="G208" s="21" t="s">
        <v>1</v>
      </c>
      <c r="H208" s="18"/>
      <c r="I208" s="83"/>
    </row>
    <row r="209" spans="2:9" x14ac:dyDescent="0.25">
      <c r="B209" s="10"/>
      <c r="C209" s="22" t="s">
        <v>25</v>
      </c>
      <c r="D209" s="13"/>
      <c r="E209" s="13"/>
      <c r="F209" s="23" t="s">
        <v>1</v>
      </c>
      <c r="G209" s="75" t="s">
        <v>12</v>
      </c>
      <c r="H209" s="76" t="s">
        <v>10</v>
      </c>
      <c r="I209" s="88">
        <f>SUM(I11:I208)</f>
        <v>35.325759696776039</v>
      </c>
    </row>
    <row r="210" spans="2:9" x14ac:dyDescent="0.25">
      <c r="B210" s="10"/>
      <c r="C210" s="22" t="s">
        <v>26</v>
      </c>
      <c r="D210" s="13"/>
      <c r="E210" s="13"/>
      <c r="F210" s="23"/>
      <c r="G210" s="75"/>
      <c r="H210" s="76" t="s">
        <v>27</v>
      </c>
      <c r="I210" s="87">
        <f>I209*2/100</f>
        <v>0.70651519393552076</v>
      </c>
    </row>
    <row r="211" spans="2:9" s="70" customFormat="1" x14ac:dyDescent="0.25">
      <c r="B211" s="10"/>
      <c r="C211" s="22"/>
      <c r="D211" s="13"/>
      <c r="E211" s="13"/>
      <c r="F211" s="23"/>
      <c r="G211" s="75"/>
      <c r="H211" s="76"/>
      <c r="I211" s="73"/>
    </row>
    <row r="212" spans="2:9" ht="15.75" thickBot="1" x14ac:dyDescent="0.3">
      <c r="B212" s="27"/>
      <c r="C212" s="29" t="s">
        <v>1</v>
      </c>
      <c r="D212" s="29"/>
      <c r="E212" s="29"/>
      <c r="F212" s="49"/>
      <c r="G212" s="29"/>
      <c r="H212" s="77" t="s">
        <v>1</v>
      </c>
      <c r="I212" s="33"/>
    </row>
    <row r="213" spans="2:9" x14ac:dyDescent="0.25">
      <c r="B213" s="5"/>
      <c r="C213" s="63"/>
      <c r="D213" s="6"/>
      <c r="E213" s="6"/>
      <c r="F213" s="7"/>
      <c r="G213" s="8"/>
      <c r="H213" s="8"/>
      <c r="I213" s="9"/>
    </row>
    <row r="214" spans="2:9" x14ac:dyDescent="0.25">
      <c r="B214" s="10"/>
      <c r="C214" s="74" t="s">
        <v>28</v>
      </c>
      <c r="D214" s="13"/>
      <c r="E214" s="13"/>
      <c r="F214" s="23"/>
      <c r="G214" s="11"/>
      <c r="H214" s="24"/>
      <c r="I214" s="14"/>
    </row>
    <row r="215" spans="2:9" x14ac:dyDescent="0.25">
      <c r="B215" s="65" t="s">
        <v>2</v>
      </c>
      <c r="C215" s="66" t="s">
        <v>3</v>
      </c>
      <c r="D215" s="66" t="s">
        <v>2</v>
      </c>
      <c r="E215" s="66" t="s">
        <v>22</v>
      </c>
      <c r="F215" s="67" t="s">
        <v>4</v>
      </c>
      <c r="G215" s="66" t="s">
        <v>4</v>
      </c>
      <c r="H215" s="66" t="s">
        <v>5</v>
      </c>
      <c r="I215" s="68" t="s">
        <v>5</v>
      </c>
    </row>
    <row r="216" spans="2:9" x14ac:dyDescent="0.25">
      <c r="B216" s="65" t="s">
        <v>6</v>
      </c>
      <c r="C216" s="69"/>
      <c r="D216" s="66" t="s">
        <v>7</v>
      </c>
      <c r="E216" s="66" t="s">
        <v>23</v>
      </c>
      <c r="F216" s="67" t="s">
        <v>6</v>
      </c>
      <c r="G216" s="66" t="s">
        <v>8</v>
      </c>
      <c r="H216" s="66" t="s">
        <v>11</v>
      </c>
      <c r="I216" s="68" t="s">
        <v>24</v>
      </c>
    </row>
    <row r="217" spans="2:9" x14ac:dyDescent="0.25">
      <c r="B217" s="65"/>
      <c r="C217" s="66" t="s">
        <v>49</v>
      </c>
      <c r="D217" s="66"/>
      <c r="E217" s="66"/>
      <c r="F217" s="67"/>
      <c r="G217" s="66"/>
      <c r="H217" s="66"/>
      <c r="I217" s="68"/>
    </row>
    <row r="218" spans="2:9" x14ac:dyDescent="0.25">
      <c r="B218" s="65"/>
      <c r="C218" s="66"/>
      <c r="D218" s="66"/>
      <c r="E218" s="66"/>
      <c r="F218" s="67"/>
      <c r="G218" s="66"/>
      <c r="H218" s="66"/>
      <c r="I218" s="68"/>
    </row>
    <row r="219" spans="2:9" x14ac:dyDescent="0.25">
      <c r="B219" s="10">
        <v>40575</v>
      </c>
      <c r="C219" s="13" t="s">
        <v>71</v>
      </c>
      <c r="D219" s="16">
        <v>1.18</v>
      </c>
      <c r="E219" s="16">
        <v>1.03</v>
      </c>
      <c r="F219" s="12">
        <v>40590</v>
      </c>
      <c r="G219" s="25">
        <v>1.25</v>
      </c>
      <c r="H219" s="18">
        <f t="shared" ref="H219:H225" si="32">(G219/D219-1)</f>
        <v>5.9322033898305149E-2</v>
      </c>
      <c r="I219" s="84">
        <f t="shared" ref="I219:I225" si="33">(G219-D219)/(D219-E219)</f>
        <v>0.46666666666666734</v>
      </c>
    </row>
    <row r="220" spans="2:9" x14ac:dyDescent="0.25">
      <c r="B220" s="10">
        <v>40651</v>
      </c>
      <c r="C220" s="13" t="s">
        <v>174</v>
      </c>
      <c r="D220" s="16">
        <v>2.58</v>
      </c>
      <c r="E220" s="16">
        <v>2.4300000000000002</v>
      </c>
      <c r="F220" s="12">
        <v>40654</v>
      </c>
      <c r="G220" s="25">
        <v>2.85</v>
      </c>
      <c r="H220" s="18">
        <f t="shared" si="32"/>
        <v>0.10465116279069764</v>
      </c>
      <c r="I220" s="84">
        <f t="shared" si="33"/>
        <v>1.8000000000000012</v>
      </c>
    </row>
    <row r="221" spans="2:9" x14ac:dyDescent="0.25">
      <c r="B221" s="10">
        <v>40690</v>
      </c>
      <c r="C221" s="13" t="s">
        <v>230</v>
      </c>
      <c r="D221" s="16">
        <v>4.37</v>
      </c>
      <c r="E221" s="16">
        <v>3.34</v>
      </c>
      <c r="F221" s="12">
        <v>40695</v>
      </c>
      <c r="G221" s="25">
        <v>4.55</v>
      </c>
      <c r="H221" s="18">
        <f t="shared" si="32"/>
        <v>4.1189931350114284E-2</v>
      </c>
      <c r="I221" s="84">
        <f t="shared" si="33"/>
        <v>0.17475728155339773</v>
      </c>
    </row>
    <row r="222" spans="2:9" x14ac:dyDescent="0.25">
      <c r="B222" s="10">
        <v>40701</v>
      </c>
      <c r="C222" s="13" t="s">
        <v>291</v>
      </c>
      <c r="D222" s="16">
        <v>0.28999999999999998</v>
      </c>
      <c r="E222" s="16">
        <v>0.22</v>
      </c>
      <c r="F222" s="12">
        <v>40702</v>
      </c>
      <c r="G222" s="25">
        <v>0.26</v>
      </c>
      <c r="H222" s="18">
        <f t="shared" si="32"/>
        <v>-0.10344827586206884</v>
      </c>
      <c r="I222" s="83">
        <f t="shared" si="33"/>
        <v>-0.42857142857142827</v>
      </c>
    </row>
    <row r="223" spans="2:9" x14ac:dyDescent="0.25">
      <c r="B223" s="10">
        <v>40709</v>
      </c>
      <c r="C223" s="13" t="s">
        <v>251</v>
      </c>
      <c r="D223" s="16">
        <v>4.26</v>
      </c>
      <c r="E223" s="16">
        <v>3.14</v>
      </c>
      <c r="F223" s="12">
        <v>40710</v>
      </c>
      <c r="G223" s="25">
        <v>5.25</v>
      </c>
      <c r="H223" s="18">
        <f t="shared" si="32"/>
        <v>0.23239436619718323</v>
      </c>
      <c r="I223" s="84">
        <f t="shared" si="33"/>
        <v>0.88392857142857184</v>
      </c>
    </row>
    <row r="224" spans="2:9" x14ac:dyDescent="0.25">
      <c r="B224" s="10">
        <v>40714</v>
      </c>
      <c r="C224" s="13" t="s">
        <v>254</v>
      </c>
      <c r="D224" s="16">
        <v>1.29</v>
      </c>
      <c r="E224" s="16">
        <v>1.1000000000000001</v>
      </c>
      <c r="F224" s="12">
        <v>40715</v>
      </c>
      <c r="G224" s="25">
        <v>1.1000000000000001</v>
      </c>
      <c r="H224" s="18">
        <f t="shared" si="32"/>
        <v>-0.14728682170542629</v>
      </c>
      <c r="I224" s="84">
        <f t="shared" si="33"/>
        <v>-1</v>
      </c>
    </row>
    <row r="225" spans="2:9" x14ac:dyDescent="0.25">
      <c r="B225" s="10">
        <v>40735</v>
      </c>
      <c r="C225" s="13" t="s">
        <v>285</v>
      </c>
      <c r="D225" s="16">
        <v>0.28999999999999998</v>
      </c>
      <c r="E225" s="16">
        <v>0.21</v>
      </c>
      <c r="F225" s="12">
        <v>40735</v>
      </c>
      <c r="G225" s="25">
        <v>0.21</v>
      </c>
      <c r="H225" s="18">
        <f t="shared" si="32"/>
        <v>-0.27586206896551724</v>
      </c>
      <c r="I225" s="84">
        <f t="shared" si="33"/>
        <v>-1</v>
      </c>
    </row>
    <row r="226" spans="2:9" x14ac:dyDescent="0.25">
      <c r="B226" s="10">
        <v>40736</v>
      </c>
      <c r="C226" s="13" t="s">
        <v>290</v>
      </c>
      <c r="D226" s="16">
        <v>0.47</v>
      </c>
      <c r="E226" s="16">
        <v>0.35</v>
      </c>
      <c r="F226" s="12">
        <v>40737</v>
      </c>
      <c r="G226" s="25">
        <v>0.48</v>
      </c>
      <c r="H226" s="18">
        <f>(G226/D226-1)</f>
        <v>2.1276595744680771E-2</v>
      </c>
      <c r="I226" s="83">
        <f>(G226-D226)/(D226-E226)</f>
        <v>8.3333333333333412E-2</v>
      </c>
    </row>
    <row r="227" spans="2:9" x14ac:dyDescent="0.25">
      <c r="B227" s="10">
        <v>40763</v>
      </c>
      <c r="C227" s="13" t="s">
        <v>330</v>
      </c>
      <c r="D227" s="16">
        <v>0.56000000000000005</v>
      </c>
      <c r="E227" s="16">
        <v>0.4</v>
      </c>
      <c r="F227" s="12">
        <v>40763</v>
      </c>
      <c r="G227" s="25">
        <v>0.4</v>
      </c>
      <c r="H227" s="18">
        <f>(G227/D227-1)</f>
        <v>-0.2857142857142857</v>
      </c>
      <c r="I227" s="83">
        <f>(G227-D227)/(D227-E227)</f>
        <v>-1</v>
      </c>
    </row>
    <row r="228" spans="2:9" x14ac:dyDescent="0.25">
      <c r="B228" s="10">
        <v>40779</v>
      </c>
      <c r="C228" s="13" t="s">
        <v>353</v>
      </c>
      <c r="D228" s="16">
        <v>0.68</v>
      </c>
      <c r="E228" s="16">
        <v>0.54</v>
      </c>
      <c r="F228" s="12">
        <v>40780</v>
      </c>
      <c r="G228" s="25">
        <v>0.8</v>
      </c>
      <c r="H228" s="18">
        <f>(G228/D228-1)</f>
        <v>0.17647058823529416</v>
      </c>
      <c r="I228" s="83">
        <f>(G228-D228)/(D228-E228)</f>
        <v>0.85714285714285698</v>
      </c>
    </row>
    <row r="229" spans="2:9" x14ac:dyDescent="0.25">
      <c r="B229" s="10">
        <v>40842</v>
      </c>
      <c r="C229" s="13" t="s">
        <v>440</v>
      </c>
      <c r="D229" s="16">
        <v>0.6</v>
      </c>
      <c r="E229" s="16">
        <v>0.47</v>
      </c>
      <c r="F229" s="12">
        <v>40843</v>
      </c>
      <c r="G229" s="25">
        <v>0.78</v>
      </c>
      <c r="H229" s="18">
        <f>(G229/D229-1)</f>
        <v>0.30000000000000004</v>
      </c>
      <c r="I229" s="83">
        <f>(G229-D229)/(D229-E229)</f>
        <v>1.384615384615385</v>
      </c>
    </row>
    <row r="230" spans="2:9" x14ac:dyDescent="0.25">
      <c r="B230" s="10">
        <v>40870</v>
      </c>
      <c r="C230" s="13" t="s">
        <v>494</v>
      </c>
      <c r="D230" s="16">
        <v>0.56000000000000005</v>
      </c>
      <c r="E230" s="16">
        <v>0.41</v>
      </c>
      <c r="F230" s="12">
        <v>40872</v>
      </c>
      <c r="G230" s="25">
        <v>0.44</v>
      </c>
      <c r="H230" s="18">
        <f>(G230/D230-1)</f>
        <v>-0.2142857142857143</v>
      </c>
      <c r="I230" s="83">
        <f>(G230-D230)/(D230-E230)</f>
        <v>-0.79999999999999993</v>
      </c>
    </row>
    <row r="231" spans="2:9" x14ac:dyDescent="0.25">
      <c r="B231" s="10">
        <v>40893</v>
      </c>
      <c r="C231" s="13" t="s">
        <v>537</v>
      </c>
      <c r="D231" s="16">
        <v>0.88</v>
      </c>
      <c r="E231" s="16">
        <v>0.74</v>
      </c>
      <c r="F231" s="12">
        <v>40893</v>
      </c>
      <c r="G231" s="25">
        <v>0.74</v>
      </c>
      <c r="H231" s="18">
        <f>(G231/D231-1)</f>
        <v>-0.15909090909090906</v>
      </c>
      <c r="I231" s="83">
        <f>(G231-D231)/(D231-E231)</f>
        <v>-1</v>
      </c>
    </row>
    <row r="232" spans="2:9" x14ac:dyDescent="0.25">
      <c r="B232" s="10" t="s">
        <v>1</v>
      </c>
      <c r="C232" s="13" t="s">
        <v>1</v>
      </c>
      <c r="D232" s="16" t="s">
        <v>1</v>
      </c>
      <c r="E232" s="16" t="s">
        <v>1</v>
      </c>
      <c r="F232" s="12" t="s">
        <v>1</v>
      </c>
      <c r="G232" s="17" t="s">
        <v>1</v>
      </c>
      <c r="H232" s="18" t="s">
        <v>1</v>
      </c>
      <c r="I232" s="73" t="s">
        <v>1</v>
      </c>
    </row>
    <row r="233" spans="2:9" x14ac:dyDescent="0.25">
      <c r="B233" s="10"/>
      <c r="C233" s="13"/>
      <c r="D233" s="19"/>
      <c r="E233" s="19"/>
      <c r="F233" s="12"/>
      <c r="G233" s="21" t="s">
        <v>1</v>
      </c>
      <c r="H233" s="18"/>
      <c r="I233" s="14"/>
    </row>
    <row r="234" spans="2:9" x14ac:dyDescent="0.25">
      <c r="B234" s="10"/>
      <c r="C234" s="22" t="s">
        <v>25</v>
      </c>
      <c r="D234" s="13"/>
      <c r="E234" s="13"/>
      <c r="F234" s="23" t="s">
        <v>1</v>
      </c>
      <c r="G234" s="75" t="s">
        <v>12</v>
      </c>
      <c r="H234" s="76" t="s">
        <v>10</v>
      </c>
      <c r="I234" s="89">
        <f>SUM(I218:I233)</f>
        <v>0.42187266616878505</v>
      </c>
    </row>
    <row r="235" spans="2:9" x14ac:dyDescent="0.25">
      <c r="B235" s="10"/>
      <c r="C235" s="22" t="s">
        <v>26</v>
      </c>
      <c r="D235" s="13"/>
      <c r="E235" s="13"/>
      <c r="F235" s="23"/>
      <c r="G235" s="75"/>
      <c r="H235" s="76" t="s">
        <v>27</v>
      </c>
      <c r="I235" s="87">
        <f>I234*2/100</f>
        <v>8.4374533233757005E-3</v>
      </c>
    </row>
    <row r="236" spans="2:9" s="70" customFormat="1" ht="15.75" thickBot="1" x14ac:dyDescent="0.3">
      <c r="B236" s="10"/>
      <c r="C236" s="22"/>
      <c r="D236" s="13"/>
      <c r="E236" s="13"/>
      <c r="F236" s="23"/>
      <c r="G236" s="75"/>
      <c r="H236" s="76"/>
      <c r="I236" s="73"/>
    </row>
    <row r="237" spans="2:9" x14ac:dyDescent="0.25">
      <c r="B237" s="5"/>
      <c r="C237" s="63"/>
      <c r="D237" s="6"/>
      <c r="E237" s="6"/>
      <c r="F237" s="7"/>
      <c r="G237" s="8"/>
      <c r="H237" s="8"/>
      <c r="I237" s="9"/>
    </row>
    <row r="238" spans="2:9" x14ac:dyDescent="0.25">
      <c r="B238" s="10"/>
      <c r="C238" s="74" t="s">
        <v>29</v>
      </c>
      <c r="D238" s="13"/>
      <c r="E238" s="13"/>
      <c r="F238" s="23"/>
      <c r="G238" s="11"/>
      <c r="H238" s="24"/>
      <c r="I238" s="14"/>
    </row>
    <row r="239" spans="2:9" x14ac:dyDescent="0.25">
      <c r="B239" s="65" t="s">
        <v>2</v>
      </c>
      <c r="C239" s="66" t="s">
        <v>3</v>
      </c>
      <c r="D239" s="66" t="s">
        <v>2</v>
      </c>
      <c r="E239" s="66" t="s">
        <v>22</v>
      </c>
      <c r="F239" s="67" t="s">
        <v>4</v>
      </c>
      <c r="G239" s="66" t="s">
        <v>4</v>
      </c>
      <c r="H239" s="66" t="s">
        <v>5</v>
      </c>
      <c r="I239" s="68" t="s">
        <v>5</v>
      </c>
    </row>
    <row r="240" spans="2:9" x14ac:dyDescent="0.25">
      <c r="B240" s="65" t="s">
        <v>6</v>
      </c>
      <c r="C240" s="69"/>
      <c r="D240" s="66" t="s">
        <v>7</v>
      </c>
      <c r="E240" s="66" t="s">
        <v>23</v>
      </c>
      <c r="F240" s="67" t="s">
        <v>6</v>
      </c>
      <c r="G240" s="66" t="s">
        <v>8</v>
      </c>
      <c r="H240" s="66" t="s">
        <v>11</v>
      </c>
      <c r="I240" s="68" t="s">
        <v>24</v>
      </c>
    </row>
    <row r="241" spans="2:11" x14ac:dyDescent="0.25">
      <c r="B241" s="65"/>
      <c r="C241" s="66" t="s">
        <v>49</v>
      </c>
      <c r="D241" s="66"/>
      <c r="E241" s="66"/>
      <c r="F241" s="67"/>
      <c r="G241" s="66"/>
      <c r="H241" s="66"/>
      <c r="I241" s="68"/>
    </row>
    <row r="242" spans="2:11" x14ac:dyDescent="0.25">
      <c r="B242" s="65"/>
      <c r="C242" s="66"/>
      <c r="D242" s="66"/>
      <c r="E242" s="66"/>
      <c r="F242" s="67"/>
      <c r="G242" s="66"/>
      <c r="H242" s="66"/>
      <c r="I242" s="68"/>
    </row>
    <row r="243" spans="2:11" x14ac:dyDescent="0.25">
      <c r="B243" s="10">
        <v>40568</v>
      </c>
      <c r="C243" s="13" t="s">
        <v>77</v>
      </c>
      <c r="D243" s="16">
        <v>3.25</v>
      </c>
      <c r="E243" s="16">
        <v>2.8</v>
      </c>
      <c r="F243" s="12">
        <v>40569</v>
      </c>
      <c r="G243" s="25">
        <v>2.8</v>
      </c>
      <c r="H243" s="18">
        <f t="shared" ref="H243:H248" si="34">(G243/D243-1)</f>
        <v>-0.13846153846153852</v>
      </c>
      <c r="I243" s="84">
        <f t="shared" ref="I243:I248" si="35">(G243-D243)/(D243-E243)</f>
        <v>-1</v>
      </c>
      <c r="K243" s="62" t="s">
        <v>1</v>
      </c>
    </row>
    <row r="244" spans="2:11" x14ac:dyDescent="0.25">
      <c r="B244" s="10">
        <v>40584</v>
      </c>
      <c r="C244" s="13" t="s">
        <v>76</v>
      </c>
      <c r="D244" s="16">
        <v>3.67</v>
      </c>
      <c r="E244" s="16">
        <v>3.04</v>
      </c>
      <c r="F244" s="12">
        <v>40591</v>
      </c>
      <c r="G244" s="25">
        <v>4.5599999999999996</v>
      </c>
      <c r="H244" s="18">
        <f t="shared" si="34"/>
        <v>0.24250681198910073</v>
      </c>
      <c r="I244" s="84">
        <f t="shared" si="35"/>
        <v>1.4126984126984123</v>
      </c>
    </row>
    <row r="245" spans="2:11" x14ac:dyDescent="0.25">
      <c r="B245" s="10">
        <v>40609</v>
      </c>
      <c r="C245" s="13" t="s">
        <v>123</v>
      </c>
      <c r="D245" s="16">
        <v>3.31</v>
      </c>
      <c r="E245" s="16">
        <v>2.72</v>
      </c>
      <c r="F245" s="12">
        <v>40612</v>
      </c>
      <c r="G245" s="25">
        <v>4.09</v>
      </c>
      <c r="H245" s="18">
        <f t="shared" si="34"/>
        <v>0.2356495468277946</v>
      </c>
      <c r="I245" s="84">
        <f t="shared" si="35"/>
        <v>1.3220338983050848</v>
      </c>
    </row>
    <row r="246" spans="2:11" x14ac:dyDescent="0.25">
      <c r="B246" s="10">
        <v>40673</v>
      </c>
      <c r="C246" s="13" t="s">
        <v>204</v>
      </c>
      <c r="D246" s="16">
        <v>1.89</v>
      </c>
      <c r="E246" s="16">
        <v>1.49</v>
      </c>
      <c r="F246" s="12">
        <v>40676</v>
      </c>
      <c r="G246" s="25">
        <v>1.97</v>
      </c>
      <c r="H246" s="18">
        <f t="shared" si="34"/>
        <v>4.2328042328042326E-2</v>
      </c>
      <c r="I246" s="84">
        <f t="shared" si="35"/>
        <v>0.20000000000000023</v>
      </c>
    </row>
    <row r="247" spans="2:11" x14ac:dyDescent="0.25">
      <c r="B247" s="10">
        <v>40689</v>
      </c>
      <c r="C247" s="13" t="s">
        <v>229</v>
      </c>
      <c r="D247" s="16">
        <v>1.4</v>
      </c>
      <c r="E247" s="16">
        <v>1.02</v>
      </c>
      <c r="F247" s="12">
        <v>40689</v>
      </c>
      <c r="G247" s="25">
        <v>1.02</v>
      </c>
      <c r="H247" s="18">
        <f t="shared" si="34"/>
        <v>-0.27142857142857135</v>
      </c>
      <c r="I247" s="84">
        <f t="shared" si="35"/>
        <v>-1</v>
      </c>
    </row>
    <row r="248" spans="2:11" x14ac:dyDescent="0.25">
      <c r="B248" s="10">
        <v>40716</v>
      </c>
      <c r="C248" s="13" t="s">
        <v>123</v>
      </c>
      <c r="D248" s="16">
        <v>1.6</v>
      </c>
      <c r="E248" s="16">
        <v>1.08</v>
      </c>
      <c r="F248" s="12">
        <v>40717</v>
      </c>
      <c r="G248" s="25">
        <v>1.08</v>
      </c>
      <c r="H248" s="18">
        <f t="shared" si="34"/>
        <v>-0.32499999999999996</v>
      </c>
      <c r="I248" s="84">
        <f t="shared" si="35"/>
        <v>-1</v>
      </c>
    </row>
    <row r="249" spans="2:11" x14ac:dyDescent="0.25">
      <c r="B249" s="10">
        <v>40723</v>
      </c>
      <c r="C249" s="13" t="s">
        <v>269</v>
      </c>
      <c r="D249" s="16">
        <v>3.75</v>
      </c>
      <c r="E249" s="16">
        <v>3.34</v>
      </c>
      <c r="F249" s="12">
        <v>40730</v>
      </c>
      <c r="G249" s="25">
        <v>4.21</v>
      </c>
      <c r="H249" s="18">
        <f t="shared" ref="H249:H264" si="36">(G249/D249-1)</f>
        <v>0.1226666666666667</v>
      </c>
      <c r="I249" s="84">
        <f t="shared" ref="I249:I264" si="37">(G249-D249)/(D249-E249)</f>
        <v>1.1219512195121946</v>
      </c>
    </row>
    <row r="250" spans="2:11" x14ac:dyDescent="0.25">
      <c r="B250" s="10">
        <v>40735</v>
      </c>
      <c r="C250" s="13" t="s">
        <v>287</v>
      </c>
      <c r="D250" s="16">
        <v>2.25</v>
      </c>
      <c r="E250" s="16">
        <v>1.8</v>
      </c>
      <c r="F250" s="12">
        <v>40735</v>
      </c>
      <c r="G250" s="25">
        <v>1.8</v>
      </c>
      <c r="H250" s="18">
        <f t="shared" si="36"/>
        <v>-0.19999999999999996</v>
      </c>
      <c r="I250" s="83">
        <f t="shared" si="37"/>
        <v>-1</v>
      </c>
    </row>
    <row r="251" spans="2:11" x14ac:dyDescent="0.25">
      <c r="B251" s="10">
        <v>40750</v>
      </c>
      <c r="C251" s="13" t="s">
        <v>316</v>
      </c>
      <c r="D251" s="16">
        <v>3.2</v>
      </c>
      <c r="E251" s="16">
        <v>2.23</v>
      </c>
      <c r="F251" s="12">
        <v>40753</v>
      </c>
      <c r="G251" s="25">
        <v>5.25</v>
      </c>
      <c r="H251" s="18">
        <f t="shared" si="36"/>
        <v>0.640625</v>
      </c>
      <c r="I251" s="84">
        <f t="shared" si="37"/>
        <v>2.1134020618556697</v>
      </c>
    </row>
    <row r="252" spans="2:11" x14ac:dyDescent="0.25">
      <c r="B252" s="10">
        <v>40756</v>
      </c>
      <c r="C252" s="13" t="s">
        <v>317</v>
      </c>
      <c r="D252" s="16">
        <v>3.1</v>
      </c>
      <c r="E252" s="16">
        <v>2.12</v>
      </c>
      <c r="F252" s="12">
        <v>40756</v>
      </c>
      <c r="G252" s="25">
        <v>4.05</v>
      </c>
      <c r="H252" s="18">
        <f t="shared" si="36"/>
        <v>0.30645161290322576</v>
      </c>
      <c r="I252" s="84">
        <f t="shared" si="37"/>
        <v>0.96938775510204056</v>
      </c>
    </row>
    <row r="253" spans="2:11" x14ac:dyDescent="0.25">
      <c r="B253" s="10">
        <v>40763</v>
      </c>
      <c r="C253" s="13" t="s">
        <v>329</v>
      </c>
      <c r="D253" s="16">
        <v>1.95</v>
      </c>
      <c r="E253" s="16">
        <v>1.1499999999999999</v>
      </c>
      <c r="F253" s="12">
        <v>40763</v>
      </c>
      <c r="G253" s="25">
        <v>1.38</v>
      </c>
      <c r="H253" s="18">
        <f t="shared" si="36"/>
        <v>-0.29230769230769238</v>
      </c>
      <c r="I253" s="84">
        <f t="shared" si="37"/>
        <v>-0.71250000000000002</v>
      </c>
    </row>
    <row r="254" spans="2:11" x14ac:dyDescent="0.25">
      <c r="B254" s="10">
        <v>40765</v>
      </c>
      <c r="C254" s="13" t="s">
        <v>335</v>
      </c>
      <c r="D254" s="16">
        <v>5.18</v>
      </c>
      <c r="E254" s="16">
        <v>3.15</v>
      </c>
      <c r="F254" s="12">
        <v>40771</v>
      </c>
      <c r="G254" s="25">
        <v>3.15</v>
      </c>
      <c r="H254" s="18">
        <f t="shared" si="36"/>
        <v>-0.39189189189189189</v>
      </c>
      <c r="I254" s="84">
        <f t="shared" si="37"/>
        <v>-1</v>
      </c>
    </row>
    <row r="255" spans="2:11" x14ac:dyDescent="0.25">
      <c r="B255" s="10">
        <v>40792</v>
      </c>
      <c r="C255" s="13" t="s">
        <v>364</v>
      </c>
      <c r="D255" s="16">
        <v>6.4</v>
      </c>
      <c r="E255" s="16">
        <v>4.72</v>
      </c>
      <c r="F255" s="12">
        <v>40793</v>
      </c>
      <c r="G255" s="25">
        <v>4.72</v>
      </c>
      <c r="H255" s="18">
        <f t="shared" si="36"/>
        <v>-0.26250000000000007</v>
      </c>
      <c r="I255" s="84">
        <f t="shared" si="37"/>
        <v>-1</v>
      </c>
    </row>
    <row r="256" spans="2:11" x14ac:dyDescent="0.25">
      <c r="B256" s="10">
        <v>40800</v>
      </c>
      <c r="C256" s="13" t="s">
        <v>381</v>
      </c>
      <c r="D256" s="16">
        <v>2.64</v>
      </c>
      <c r="E256" s="16">
        <v>1.86</v>
      </c>
      <c r="F256" s="12">
        <v>40801</v>
      </c>
      <c r="G256" s="25">
        <v>3.92</v>
      </c>
      <c r="H256" s="18">
        <f t="shared" si="36"/>
        <v>0.48484848484848486</v>
      </c>
      <c r="I256" s="83">
        <f t="shared" si="37"/>
        <v>1.6410256410256407</v>
      </c>
    </row>
    <row r="257" spans="2:9" x14ac:dyDescent="0.25">
      <c r="B257" s="10">
        <v>40812</v>
      </c>
      <c r="C257" s="13" t="s">
        <v>381</v>
      </c>
      <c r="D257" s="16">
        <v>2.61</v>
      </c>
      <c r="E257" s="16">
        <v>1.51</v>
      </c>
      <c r="F257" s="12">
        <v>40813</v>
      </c>
      <c r="G257" s="25">
        <v>4.09</v>
      </c>
      <c r="H257" s="18">
        <f t="shared" si="36"/>
        <v>0.5670498084291189</v>
      </c>
      <c r="I257" s="83">
        <f t="shared" si="37"/>
        <v>1.3454545454545457</v>
      </c>
    </row>
    <row r="258" spans="2:9" x14ac:dyDescent="0.25">
      <c r="B258" s="10">
        <v>40821</v>
      </c>
      <c r="C258" s="13" t="s">
        <v>417</v>
      </c>
      <c r="D258" s="16">
        <v>3.65</v>
      </c>
      <c r="E258" s="16">
        <v>2.36</v>
      </c>
      <c r="F258" s="12">
        <v>40823</v>
      </c>
      <c r="G258" s="25">
        <v>6.17</v>
      </c>
      <c r="H258" s="18">
        <f t="shared" si="36"/>
        <v>0.69041095890410964</v>
      </c>
      <c r="I258" s="83">
        <f t="shared" si="37"/>
        <v>1.9534883720930232</v>
      </c>
    </row>
    <row r="259" spans="2:9" x14ac:dyDescent="0.25">
      <c r="B259" s="10">
        <v>40843</v>
      </c>
      <c r="C259" s="13" t="s">
        <v>442</v>
      </c>
      <c r="D259" s="16">
        <v>4.62</v>
      </c>
      <c r="E259" s="16">
        <v>3.68</v>
      </c>
      <c r="F259" s="12">
        <v>40849</v>
      </c>
      <c r="G259" s="25">
        <v>7.22</v>
      </c>
      <c r="H259" s="18">
        <f t="shared" si="36"/>
        <v>0.56277056277056259</v>
      </c>
      <c r="I259" s="84">
        <f t="shared" si="37"/>
        <v>2.7659574468085104</v>
      </c>
    </row>
    <row r="260" spans="2:9" x14ac:dyDescent="0.25">
      <c r="B260" s="10">
        <v>40861</v>
      </c>
      <c r="C260" s="13" t="s">
        <v>477</v>
      </c>
      <c r="D260" s="16">
        <v>2.69</v>
      </c>
      <c r="E260" s="16">
        <v>2.2000000000000002</v>
      </c>
      <c r="F260" s="12">
        <v>40862</v>
      </c>
      <c r="G260" s="25">
        <v>3.52</v>
      </c>
      <c r="H260" s="18">
        <f t="shared" si="36"/>
        <v>0.30855018587360594</v>
      </c>
      <c r="I260" s="84">
        <f t="shared" si="37"/>
        <v>1.6938775510204092</v>
      </c>
    </row>
    <row r="261" spans="2:9" x14ac:dyDescent="0.25">
      <c r="B261" s="10">
        <v>40863</v>
      </c>
      <c r="C261" s="13" t="s">
        <v>480</v>
      </c>
      <c r="D261" s="16">
        <v>3.05</v>
      </c>
      <c r="E261" s="16">
        <v>2.48</v>
      </c>
      <c r="F261" s="12">
        <v>40863</v>
      </c>
      <c r="G261" s="25">
        <v>2.48</v>
      </c>
      <c r="H261" s="18">
        <f t="shared" si="36"/>
        <v>-0.18688524590163935</v>
      </c>
      <c r="I261" s="84">
        <f t="shared" si="37"/>
        <v>-1</v>
      </c>
    </row>
    <row r="262" spans="2:9" x14ac:dyDescent="0.25">
      <c r="B262" s="10">
        <v>40864</v>
      </c>
      <c r="C262" s="13" t="s">
        <v>480</v>
      </c>
      <c r="D262" s="16">
        <v>2.52</v>
      </c>
      <c r="E262" s="16">
        <v>1.72</v>
      </c>
      <c r="F262" s="12">
        <v>40864</v>
      </c>
      <c r="G262" s="25">
        <v>1.7</v>
      </c>
      <c r="H262" s="18">
        <f t="shared" si="36"/>
        <v>-0.32539682539682546</v>
      </c>
      <c r="I262" s="84">
        <f t="shared" si="37"/>
        <v>-1.0249999999999999</v>
      </c>
    </row>
    <row r="263" spans="2:9" x14ac:dyDescent="0.25">
      <c r="B263" s="10">
        <v>40868</v>
      </c>
      <c r="C263" s="13" t="s">
        <v>487</v>
      </c>
      <c r="D263" s="16">
        <v>2.85</v>
      </c>
      <c r="E263" s="16">
        <v>2.08</v>
      </c>
      <c r="F263" s="12">
        <v>40868</v>
      </c>
      <c r="G263" s="25">
        <v>2.08</v>
      </c>
      <c r="H263" s="18">
        <f t="shared" si="36"/>
        <v>-0.27017543859649118</v>
      </c>
      <c r="I263" s="84">
        <f t="shared" si="37"/>
        <v>-1</v>
      </c>
    </row>
    <row r="264" spans="2:9" x14ac:dyDescent="0.25">
      <c r="B264" s="10">
        <v>40884</v>
      </c>
      <c r="C264" s="13" t="s">
        <v>521</v>
      </c>
      <c r="D264" s="16">
        <v>3.31</v>
      </c>
      <c r="E264" s="16">
        <v>2.63</v>
      </c>
      <c r="F264" s="12">
        <v>40884</v>
      </c>
      <c r="G264" s="25">
        <v>4.4000000000000004</v>
      </c>
      <c r="H264" s="18">
        <f t="shared" si="36"/>
        <v>0.32930513595166166</v>
      </c>
      <c r="I264" s="84">
        <f t="shared" si="37"/>
        <v>1.6029411764705883</v>
      </c>
    </row>
    <row r="265" spans="2:9" x14ac:dyDescent="0.25">
      <c r="B265" s="10" t="s">
        <v>1</v>
      </c>
      <c r="C265" s="13" t="s">
        <v>1</v>
      </c>
      <c r="D265" s="16" t="s">
        <v>1</v>
      </c>
      <c r="E265" s="16" t="s">
        <v>1</v>
      </c>
      <c r="F265" s="12" t="s">
        <v>1</v>
      </c>
      <c r="G265" s="17" t="s">
        <v>1</v>
      </c>
      <c r="H265" s="18" t="s">
        <v>1</v>
      </c>
      <c r="I265" s="73" t="s">
        <v>1</v>
      </c>
    </row>
    <row r="266" spans="2:9" x14ac:dyDescent="0.25">
      <c r="B266" s="10"/>
      <c r="C266" s="13"/>
      <c r="D266" s="19"/>
      <c r="E266" s="19"/>
      <c r="F266" s="12"/>
      <c r="G266" s="21" t="s">
        <v>1</v>
      </c>
      <c r="H266" s="18"/>
      <c r="I266" s="14"/>
    </row>
    <row r="267" spans="2:9" x14ac:dyDescent="0.25">
      <c r="B267" s="10"/>
      <c r="C267" s="22" t="s">
        <v>25</v>
      </c>
      <c r="D267" s="13"/>
      <c r="E267" s="13"/>
      <c r="F267" s="23" t="s">
        <v>1</v>
      </c>
      <c r="G267" s="75" t="s">
        <v>12</v>
      </c>
      <c r="H267" s="76" t="s">
        <v>10</v>
      </c>
      <c r="I267" s="89">
        <f>SUM(I242:I266)</f>
        <v>8.4047180803461199</v>
      </c>
    </row>
    <row r="268" spans="2:9" x14ac:dyDescent="0.25">
      <c r="B268" s="10"/>
      <c r="C268" s="22" t="s">
        <v>26</v>
      </c>
      <c r="D268" s="13"/>
      <c r="E268" s="13"/>
      <c r="F268" s="23"/>
      <c r="G268" s="75"/>
      <c r="H268" s="76" t="s">
        <v>27</v>
      </c>
      <c r="I268" s="87">
        <f>I267*2/100</f>
        <v>0.1680943616069224</v>
      </c>
    </row>
    <row r="269" spans="2:9" s="70" customFormat="1" x14ac:dyDescent="0.25">
      <c r="B269" s="10"/>
      <c r="C269" s="22"/>
      <c r="D269" s="13"/>
      <c r="E269" s="13"/>
      <c r="F269" s="23"/>
      <c r="G269" s="75"/>
      <c r="H269" s="76"/>
      <c r="I269" s="73"/>
    </row>
    <row r="270" spans="2:9" ht="15.75" thickBot="1" x14ac:dyDescent="0.3">
      <c r="B270" s="27"/>
      <c r="C270" s="29" t="s">
        <v>1</v>
      </c>
      <c r="D270" s="29"/>
      <c r="E270" s="29"/>
      <c r="F270" s="49"/>
      <c r="G270" s="29"/>
      <c r="H270" s="77" t="s">
        <v>1</v>
      </c>
      <c r="I270" s="33"/>
    </row>
    <row r="271" spans="2:9" x14ac:dyDescent="0.25">
      <c r="B271" s="5"/>
      <c r="C271" s="63"/>
      <c r="D271" s="6"/>
      <c r="E271" s="6"/>
      <c r="F271" s="7"/>
      <c r="G271" s="8"/>
      <c r="H271" s="8"/>
      <c r="I271" s="9"/>
    </row>
    <row r="272" spans="2:9" x14ac:dyDescent="0.25">
      <c r="B272" s="10"/>
      <c r="C272" s="74" t="s">
        <v>30</v>
      </c>
      <c r="D272" s="13"/>
      <c r="E272" s="13"/>
      <c r="F272" s="23"/>
      <c r="G272" s="11"/>
      <c r="H272" s="24"/>
      <c r="I272" s="14"/>
    </row>
    <row r="273" spans="2:9" x14ac:dyDescent="0.25">
      <c r="B273" s="65" t="s">
        <v>2</v>
      </c>
      <c r="C273" s="66" t="s">
        <v>3</v>
      </c>
      <c r="D273" s="66" t="s">
        <v>2</v>
      </c>
      <c r="E273" s="66" t="s">
        <v>22</v>
      </c>
      <c r="F273" s="67" t="s">
        <v>4</v>
      </c>
      <c r="G273" s="66" t="s">
        <v>4</v>
      </c>
      <c r="H273" s="66" t="s">
        <v>5</v>
      </c>
      <c r="I273" s="68" t="s">
        <v>5</v>
      </c>
    </row>
    <row r="274" spans="2:9" x14ac:dyDescent="0.25">
      <c r="B274" s="65" t="s">
        <v>6</v>
      </c>
      <c r="C274" s="69"/>
      <c r="D274" s="66" t="s">
        <v>7</v>
      </c>
      <c r="E274" s="66" t="s">
        <v>23</v>
      </c>
      <c r="F274" s="67" t="s">
        <v>6</v>
      </c>
      <c r="G274" s="66" t="s">
        <v>8</v>
      </c>
      <c r="H274" s="66" t="s">
        <v>11</v>
      </c>
      <c r="I274" s="68" t="s">
        <v>24</v>
      </c>
    </row>
    <row r="275" spans="2:9" x14ac:dyDescent="0.25">
      <c r="B275" s="65"/>
      <c r="C275" s="66" t="s">
        <v>49</v>
      </c>
      <c r="D275" s="66"/>
      <c r="E275" s="66"/>
      <c r="F275" s="67"/>
      <c r="G275" s="66"/>
      <c r="H275" s="66"/>
      <c r="I275" s="68"/>
    </row>
    <row r="276" spans="2:9" x14ac:dyDescent="0.25">
      <c r="B276" s="65"/>
      <c r="C276" s="66"/>
      <c r="D276" s="66"/>
      <c r="E276" s="66"/>
      <c r="F276" s="67"/>
      <c r="G276" s="66"/>
      <c r="H276" s="66"/>
      <c r="I276" s="68"/>
    </row>
    <row r="277" spans="2:9" x14ac:dyDescent="0.25">
      <c r="B277" s="10">
        <v>40563</v>
      </c>
      <c r="C277" s="13" t="s">
        <v>42</v>
      </c>
      <c r="D277" s="16">
        <v>2.93</v>
      </c>
      <c r="E277" s="16">
        <v>2.3199999999999998</v>
      </c>
      <c r="F277" s="12">
        <v>40563</v>
      </c>
      <c r="G277" s="25">
        <v>2.3199999999999998</v>
      </c>
      <c r="H277" s="18">
        <f t="shared" ref="H277:H282" si="38">(G277/D277-1)</f>
        <v>-0.20819112627986358</v>
      </c>
      <c r="I277" s="84">
        <f t="shared" ref="I277:I282" si="39">(G277-D277)/(D277-E277)</f>
        <v>-1</v>
      </c>
    </row>
    <row r="278" spans="2:9" x14ac:dyDescent="0.25">
      <c r="B278" s="10">
        <v>40564</v>
      </c>
      <c r="C278" s="13" t="s">
        <v>42</v>
      </c>
      <c r="D278" s="16">
        <v>3.2</v>
      </c>
      <c r="E278" s="16">
        <v>2.14</v>
      </c>
      <c r="F278" s="12">
        <v>40568</v>
      </c>
      <c r="G278" s="25">
        <v>4.1900000000000004</v>
      </c>
      <c r="H278" s="18">
        <f t="shared" si="38"/>
        <v>0.30937499999999996</v>
      </c>
      <c r="I278" s="84">
        <f t="shared" si="39"/>
        <v>0.93396226415094352</v>
      </c>
    </row>
    <row r="279" spans="2:9" x14ac:dyDescent="0.25">
      <c r="B279" s="10">
        <v>40581</v>
      </c>
      <c r="C279" s="13" t="s">
        <v>70</v>
      </c>
      <c r="D279" s="16">
        <v>3.3</v>
      </c>
      <c r="E279" s="16">
        <v>2.77</v>
      </c>
      <c r="F279" s="12">
        <v>40584</v>
      </c>
      <c r="G279" s="25">
        <v>3.74</v>
      </c>
      <c r="H279" s="18">
        <f t="shared" si="38"/>
        <v>0.13333333333333353</v>
      </c>
      <c r="I279" s="84">
        <f t="shared" si="39"/>
        <v>0.83018867924528406</v>
      </c>
    </row>
    <row r="280" spans="2:9" x14ac:dyDescent="0.25">
      <c r="B280" s="10">
        <v>40591</v>
      </c>
      <c r="C280" s="13" t="s">
        <v>87</v>
      </c>
      <c r="D280" s="16">
        <v>2.5499999999999998</v>
      </c>
      <c r="E280" s="16">
        <v>1.84</v>
      </c>
      <c r="F280" s="12">
        <v>40596</v>
      </c>
      <c r="G280" s="25">
        <v>1.84</v>
      </c>
      <c r="H280" s="18">
        <f t="shared" si="38"/>
        <v>-0.27843137254901951</v>
      </c>
      <c r="I280" s="84">
        <f t="shared" si="39"/>
        <v>-1</v>
      </c>
    </row>
    <row r="281" spans="2:9" x14ac:dyDescent="0.25">
      <c r="B281" s="10">
        <v>40603</v>
      </c>
      <c r="C281" s="13" t="s">
        <v>104</v>
      </c>
      <c r="D281" s="16">
        <v>3.64</v>
      </c>
      <c r="E281" s="16">
        <v>2.72</v>
      </c>
      <c r="F281" s="12">
        <v>40606</v>
      </c>
      <c r="G281" s="25">
        <v>4.59</v>
      </c>
      <c r="H281" s="18">
        <f t="shared" si="38"/>
        <v>0.26098901098901095</v>
      </c>
      <c r="I281" s="84">
        <f t="shared" si="39"/>
        <v>1.0326086956521736</v>
      </c>
    </row>
    <row r="282" spans="2:9" x14ac:dyDescent="0.25">
      <c r="B282" s="10">
        <v>40610</v>
      </c>
      <c r="C282" s="13" t="s">
        <v>117</v>
      </c>
      <c r="D282" s="16">
        <v>3.47</v>
      </c>
      <c r="E282" s="16">
        <v>2.27</v>
      </c>
      <c r="F282" s="12">
        <v>40612</v>
      </c>
      <c r="G282" s="25">
        <v>2.84</v>
      </c>
      <c r="H282" s="18">
        <f t="shared" si="38"/>
        <v>-0.18155619596541794</v>
      </c>
      <c r="I282" s="84">
        <f t="shared" si="39"/>
        <v>-0.52500000000000024</v>
      </c>
    </row>
    <row r="283" spans="2:9" x14ac:dyDescent="0.25">
      <c r="B283" s="10">
        <v>40613</v>
      </c>
      <c r="C283" s="13" t="s">
        <v>124</v>
      </c>
      <c r="D283" s="16">
        <v>3.14</v>
      </c>
      <c r="E283" s="16">
        <v>2.17</v>
      </c>
      <c r="F283" s="12">
        <v>40616</v>
      </c>
      <c r="G283" s="25">
        <v>3.05</v>
      </c>
      <c r="H283" s="18">
        <f t="shared" ref="H283:H294" si="40">(G283/D283-1)</f>
        <v>-2.866242038216571E-2</v>
      </c>
      <c r="I283" s="84">
        <f t="shared" ref="I283:I294" si="41">(G283-D283)/(D283-E283)</f>
        <v>-9.278350515463947E-2</v>
      </c>
    </row>
    <row r="284" spans="2:9" x14ac:dyDescent="0.25">
      <c r="B284" s="10">
        <v>40626</v>
      </c>
      <c r="C284" s="13" t="s">
        <v>139</v>
      </c>
      <c r="D284" s="16">
        <v>2.85</v>
      </c>
      <c r="E284" s="16">
        <v>2.13</v>
      </c>
      <c r="F284" s="12">
        <v>40626</v>
      </c>
      <c r="G284" s="25">
        <v>3.17</v>
      </c>
      <c r="H284" s="18">
        <f t="shared" si="40"/>
        <v>0.11228070175438587</v>
      </c>
      <c r="I284" s="84">
        <f t="shared" si="41"/>
        <v>0.44444444444444409</v>
      </c>
    </row>
    <row r="285" spans="2:9" x14ac:dyDescent="0.25">
      <c r="B285" s="10">
        <v>40630</v>
      </c>
      <c r="C285" s="13" t="s">
        <v>146</v>
      </c>
      <c r="D285" s="16">
        <v>2.7</v>
      </c>
      <c r="E285" s="16">
        <v>2.12</v>
      </c>
      <c r="F285" s="12">
        <v>40631</v>
      </c>
      <c r="G285" s="25">
        <v>2.79</v>
      </c>
      <c r="H285" s="18">
        <f t="shared" si="40"/>
        <v>3.3333333333333215E-2</v>
      </c>
      <c r="I285" s="84">
        <f t="shared" si="41"/>
        <v>0.15517241379310318</v>
      </c>
    </row>
    <row r="286" spans="2:9" x14ac:dyDescent="0.25">
      <c r="B286" s="10">
        <v>40634</v>
      </c>
      <c r="C286" s="13" t="s">
        <v>152</v>
      </c>
      <c r="D286" s="16">
        <v>3.07</v>
      </c>
      <c r="E286" s="16">
        <v>2.5499999999999998</v>
      </c>
      <c r="F286" s="12">
        <v>40637</v>
      </c>
      <c r="G286" s="25">
        <v>3.84</v>
      </c>
      <c r="H286" s="18">
        <f t="shared" si="40"/>
        <v>0.25081433224755711</v>
      </c>
      <c r="I286" s="84">
        <f t="shared" si="41"/>
        <v>1.4807692307692308</v>
      </c>
    </row>
    <row r="287" spans="2:9" x14ac:dyDescent="0.25">
      <c r="B287" s="10">
        <v>40654</v>
      </c>
      <c r="C287" s="13" t="s">
        <v>181</v>
      </c>
      <c r="D287" s="16">
        <v>3.03</v>
      </c>
      <c r="E287" s="16">
        <v>2.2599999999999998</v>
      </c>
      <c r="F287" s="12">
        <v>40660</v>
      </c>
      <c r="G287" s="25">
        <v>3.7</v>
      </c>
      <c r="H287" s="18">
        <f t="shared" si="40"/>
        <v>0.22112211221122124</v>
      </c>
      <c r="I287" s="84">
        <f t="shared" si="41"/>
        <v>0.87012987012987064</v>
      </c>
    </row>
    <row r="288" spans="2:9" x14ac:dyDescent="0.25">
      <c r="B288" s="10">
        <v>40661</v>
      </c>
      <c r="C288" s="13" t="s">
        <v>181</v>
      </c>
      <c r="D288" s="16">
        <v>2.99</v>
      </c>
      <c r="E288" s="16">
        <v>2.39</v>
      </c>
      <c r="F288" s="12">
        <v>40668</v>
      </c>
      <c r="G288" s="25">
        <v>4.3499999999999996</v>
      </c>
      <c r="H288" s="18">
        <f t="shared" si="40"/>
        <v>0.45484949832775889</v>
      </c>
      <c r="I288" s="84">
        <f t="shared" si="41"/>
        <v>2.2666666666666653</v>
      </c>
    </row>
    <row r="289" spans="2:9" x14ac:dyDescent="0.25">
      <c r="B289" s="10">
        <v>40674</v>
      </c>
      <c r="C289" s="13" t="s">
        <v>205</v>
      </c>
      <c r="D289" s="16">
        <v>3.08</v>
      </c>
      <c r="E289" s="16">
        <v>2.2200000000000002</v>
      </c>
      <c r="F289" s="12">
        <v>40675</v>
      </c>
      <c r="G289" s="25">
        <v>4.21</v>
      </c>
      <c r="H289" s="18">
        <f t="shared" si="40"/>
        <v>0.36688311688311681</v>
      </c>
      <c r="I289" s="84">
        <f t="shared" si="41"/>
        <v>1.3139534883720931</v>
      </c>
    </row>
    <row r="290" spans="2:9" x14ac:dyDescent="0.25">
      <c r="B290" s="10">
        <v>40674</v>
      </c>
      <c r="C290" s="13" t="s">
        <v>206</v>
      </c>
      <c r="D290" s="16">
        <v>2.48</v>
      </c>
      <c r="E290" s="16">
        <v>1.71</v>
      </c>
      <c r="F290" s="12">
        <v>40676</v>
      </c>
      <c r="G290" s="25">
        <v>2.83</v>
      </c>
      <c r="H290" s="18">
        <f t="shared" si="40"/>
        <v>0.1411290322580645</v>
      </c>
      <c r="I290" s="84">
        <f t="shared" si="41"/>
        <v>0.45454545454545464</v>
      </c>
    </row>
    <row r="291" spans="2:9" x14ac:dyDescent="0.25">
      <c r="B291" s="10">
        <v>40682</v>
      </c>
      <c r="C291" s="13" t="s">
        <v>218</v>
      </c>
      <c r="D291" s="16">
        <v>1.73</v>
      </c>
      <c r="E291" s="16">
        <v>1.4</v>
      </c>
      <c r="F291" s="12">
        <v>40682</v>
      </c>
      <c r="G291" s="25">
        <v>1.4</v>
      </c>
      <c r="H291" s="18">
        <f t="shared" si="40"/>
        <v>-0.19075144508670527</v>
      </c>
      <c r="I291" s="84">
        <f t="shared" si="41"/>
        <v>-1</v>
      </c>
    </row>
    <row r="292" spans="2:9" x14ac:dyDescent="0.25">
      <c r="B292" s="10">
        <v>40694</v>
      </c>
      <c r="C292" s="13" t="s">
        <v>232</v>
      </c>
      <c r="D292" s="16">
        <v>2.74</v>
      </c>
      <c r="E292" s="16">
        <v>2.2200000000000002</v>
      </c>
      <c r="F292" s="12">
        <v>40703</v>
      </c>
      <c r="G292" s="25">
        <v>3.68</v>
      </c>
      <c r="H292" s="18">
        <f t="shared" si="40"/>
        <v>0.34306569343065685</v>
      </c>
      <c r="I292" s="84">
        <f t="shared" si="41"/>
        <v>1.8076923076923075</v>
      </c>
    </row>
    <row r="293" spans="2:9" x14ac:dyDescent="0.25">
      <c r="B293" s="10">
        <v>40704</v>
      </c>
      <c r="C293" s="13" t="s">
        <v>245</v>
      </c>
      <c r="D293" s="16">
        <v>3.27</v>
      </c>
      <c r="E293" s="16">
        <v>2.09</v>
      </c>
      <c r="F293" s="12">
        <v>40708</v>
      </c>
      <c r="G293" s="25">
        <v>3.15</v>
      </c>
      <c r="H293" s="18">
        <f t="shared" si="40"/>
        <v>-3.669724770642202E-2</v>
      </c>
      <c r="I293" s="84">
        <f t="shared" si="41"/>
        <v>-0.10169491525423736</v>
      </c>
    </row>
    <row r="294" spans="2:9" x14ac:dyDescent="0.25">
      <c r="B294" s="10">
        <v>40714</v>
      </c>
      <c r="C294" s="13" t="s">
        <v>256</v>
      </c>
      <c r="D294" s="16">
        <v>1.81</v>
      </c>
      <c r="E294" s="16">
        <v>1.21</v>
      </c>
      <c r="F294" s="12">
        <v>40714</v>
      </c>
      <c r="G294" s="25">
        <v>1.21</v>
      </c>
      <c r="H294" s="18">
        <f t="shared" si="40"/>
        <v>-0.33149171270718236</v>
      </c>
      <c r="I294" s="84">
        <f t="shared" si="41"/>
        <v>-1</v>
      </c>
    </row>
    <row r="295" spans="2:9" x14ac:dyDescent="0.25">
      <c r="B295" s="10">
        <v>40708</v>
      </c>
      <c r="C295" s="13" t="s">
        <v>249</v>
      </c>
      <c r="D295" s="16">
        <v>2.96</v>
      </c>
      <c r="E295" s="16">
        <v>2.0299999999999998</v>
      </c>
      <c r="F295" s="12">
        <v>40717</v>
      </c>
      <c r="G295" s="25">
        <v>2.44</v>
      </c>
      <c r="H295" s="18">
        <f t="shared" ref="H295:H300" si="42">(G295/D295-1)</f>
        <v>-0.17567567567567566</v>
      </c>
      <c r="I295" s="84">
        <f t="shared" ref="I295:I300" si="43">(G295-D295)/(D295-E295)</f>
        <v>-0.55913978494623651</v>
      </c>
    </row>
    <row r="296" spans="2:9" x14ac:dyDescent="0.25">
      <c r="B296" s="10">
        <v>40723</v>
      </c>
      <c r="C296" s="13" t="s">
        <v>267</v>
      </c>
      <c r="D296" s="16">
        <v>1.82</v>
      </c>
      <c r="E296" s="16">
        <v>1.17</v>
      </c>
      <c r="F296" s="12">
        <v>40728</v>
      </c>
      <c r="G296" s="25">
        <v>3.05</v>
      </c>
      <c r="H296" s="18">
        <f t="shared" si="42"/>
        <v>0.67582417582417564</v>
      </c>
      <c r="I296" s="84">
        <f t="shared" si="43"/>
        <v>1.8923076923076916</v>
      </c>
    </row>
    <row r="297" spans="2:9" x14ac:dyDescent="0.25">
      <c r="B297" s="10">
        <v>40730</v>
      </c>
      <c r="C297" s="13" t="s">
        <v>275</v>
      </c>
      <c r="D297" s="16">
        <v>1.8</v>
      </c>
      <c r="E297" s="16">
        <v>0.98</v>
      </c>
      <c r="F297" s="12">
        <v>40730</v>
      </c>
      <c r="G297" s="25">
        <v>0.98</v>
      </c>
      <c r="H297" s="18">
        <f t="shared" si="42"/>
        <v>-0.4555555555555556</v>
      </c>
      <c r="I297" s="84">
        <f t="shared" si="43"/>
        <v>-1</v>
      </c>
    </row>
    <row r="298" spans="2:9" x14ac:dyDescent="0.25">
      <c r="B298" s="10">
        <v>40732</v>
      </c>
      <c r="C298" s="13" t="s">
        <v>283</v>
      </c>
      <c r="D298" s="16">
        <v>3.07</v>
      </c>
      <c r="E298" s="16">
        <v>2.19</v>
      </c>
      <c r="F298" s="12">
        <v>40732</v>
      </c>
      <c r="G298" s="25">
        <v>2.19</v>
      </c>
      <c r="H298" s="18">
        <f t="shared" si="42"/>
        <v>-0.28664495114006516</v>
      </c>
      <c r="I298" s="84">
        <f t="shared" si="43"/>
        <v>-1</v>
      </c>
    </row>
    <row r="299" spans="2:9" x14ac:dyDescent="0.25">
      <c r="B299" s="10">
        <v>40731</v>
      </c>
      <c r="C299" s="13" t="s">
        <v>280</v>
      </c>
      <c r="D299" s="16">
        <v>2.85</v>
      </c>
      <c r="E299" s="16">
        <v>2.15</v>
      </c>
      <c r="F299" s="12">
        <v>40735</v>
      </c>
      <c r="G299" s="25">
        <v>2.15</v>
      </c>
      <c r="H299" s="18">
        <f t="shared" si="42"/>
        <v>-0.2456140350877194</v>
      </c>
      <c r="I299" s="84">
        <f t="shared" si="43"/>
        <v>-1</v>
      </c>
    </row>
    <row r="300" spans="2:9" x14ac:dyDescent="0.25">
      <c r="B300" s="10">
        <v>40737</v>
      </c>
      <c r="C300" s="13" t="s">
        <v>292</v>
      </c>
      <c r="D300" s="16">
        <v>1.93</v>
      </c>
      <c r="E300" s="16">
        <v>1.08</v>
      </c>
      <c r="F300" s="12">
        <v>40738</v>
      </c>
      <c r="G300" s="25">
        <v>2.2999999999999998</v>
      </c>
      <c r="H300" s="18">
        <f t="shared" si="42"/>
        <v>0.19170984455958551</v>
      </c>
      <c r="I300" s="84">
        <f t="shared" si="43"/>
        <v>0.43529411764705878</v>
      </c>
    </row>
    <row r="301" spans="2:9" x14ac:dyDescent="0.25">
      <c r="B301" s="10">
        <v>40759</v>
      </c>
      <c r="C301" s="13" t="s">
        <v>325</v>
      </c>
      <c r="D301" s="16">
        <v>3.42</v>
      </c>
      <c r="E301" s="16">
        <v>2.36</v>
      </c>
      <c r="F301" s="12">
        <v>40780</v>
      </c>
      <c r="G301" s="25">
        <v>5.37</v>
      </c>
      <c r="H301" s="18">
        <f t="shared" ref="H301:H313" si="44">(G301/D301-1)</f>
        <v>0.57017543859649122</v>
      </c>
      <c r="I301" s="84">
        <f t="shared" ref="I301:I313" si="45">(G301-D301)/(D301-E301)</f>
        <v>1.8396226415094341</v>
      </c>
    </row>
    <row r="302" spans="2:9" x14ac:dyDescent="0.25">
      <c r="B302" s="10">
        <v>40787</v>
      </c>
      <c r="C302" s="13" t="s">
        <v>359</v>
      </c>
      <c r="D302" s="16">
        <v>2.4900000000000002</v>
      </c>
      <c r="E302" s="16">
        <v>2.04</v>
      </c>
      <c r="F302" s="12">
        <v>40787</v>
      </c>
      <c r="G302" s="25">
        <v>2.04</v>
      </c>
      <c r="H302" s="18">
        <f t="shared" si="44"/>
        <v>-0.18072289156626509</v>
      </c>
      <c r="I302" s="84">
        <f t="shared" si="45"/>
        <v>-1</v>
      </c>
    </row>
    <row r="303" spans="2:9" x14ac:dyDescent="0.25">
      <c r="B303" s="10">
        <v>40793</v>
      </c>
      <c r="C303" s="13" t="s">
        <v>366</v>
      </c>
      <c r="D303" s="16">
        <v>1.85</v>
      </c>
      <c r="E303" s="16">
        <v>1.29</v>
      </c>
      <c r="F303" s="12">
        <v>40795</v>
      </c>
      <c r="G303" s="25">
        <v>1.66</v>
      </c>
      <c r="H303" s="18">
        <f t="shared" si="44"/>
        <v>-0.10270270270270276</v>
      </c>
      <c r="I303" s="84">
        <f t="shared" si="45"/>
        <v>-0.33928571428571458</v>
      </c>
    </row>
    <row r="304" spans="2:9" x14ac:dyDescent="0.25">
      <c r="B304" s="10">
        <v>40793</v>
      </c>
      <c r="C304" s="13" t="s">
        <v>368</v>
      </c>
      <c r="D304" s="16">
        <v>2.86</v>
      </c>
      <c r="E304" s="16">
        <v>1.51</v>
      </c>
      <c r="F304" s="12">
        <v>40798</v>
      </c>
      <c r="G304" s="25">
        <v>6.42</v>
      </c>
      <c r="H304" s="18">
        <f t="shared" si="44"/>
        <v>1.244755244755245</v>
      </c>
      <c r="I304" s="84">
        <f t="shared" si="45"/>
        <v>2.6370370370370373</v>
      </c>
    </row>
    <row r="305" spans="2:9" x14ac:dyDescent="0.25">
      <c r="B305" s="10">
        <v>40813</v>
      </c>
      <c r="C305" s="13" t="s">
        <v>403</v>
      </c>
      <c r="D305" s="16">
        <v>4.5999999999999996</v>
      </c>
      <c r="E305" s="16">
        <v>3.13</v>
      </c>
      <c r="F305" s="12">
        <v>40814</v>
      </c>
      <c r="G305" s="25">
        <v>4.25</v>
      </c>
      <c r="H305" s="18">
        <f t="shared" si="44"/>
        <v>-7.6086956521739024E-2</v>
      </c>
      <c r="I305" s="84">
        <f t="shared" si="45"/>
        <v>-0.23809523809523789</v>
      </c>
    </row>
    <row r="306" spans="2:9" x14ac:dyDescent="0.25">
      <c r="B306" s="10">
        <v>40816</v>
      </c>
      <c r="C306" s="13" t="s">
        <v>409</v>
      </c>
      <c r="D306" s="16">
        <v>4.5</v>
      </c>
      <c r="E306" s="16">
        <v>3.09</v>
      </c>
      <c r="F306" s="12">
        <v>40820</v>
      </c>
      <c r="G306" s="25">
        <v>6.94</v>
      </c>
      <c r="H306" s="18">
        <f t="shared" si="44"/>
        <v>0.54222222222222238</v>
      </c>
      <c r="I306" s="84">
        <f t="shared" si="45"/>
        <v>1.7304964539007093</v>
      </c>
    </row>
    <row r="307" spans="2:9" x14ac:dyDescent="0.25">
      <c r="B307" s="10">
        <v>40858</v>
      </c>
      <c r="C307" s="13" t="s">
        <v>471</v>
      </c>
      <c r="D307" s="16">
        <v>2.29</v>
      </c>
      <c r="E307" s="16">
        <v>1.87</v>
      </c>
      <c r="F307" s="12">
        <v>40862</v>
      </c>
      <c r="G307" s="25">
        <v>2.72</v>
      </c>
      <c r="H307" s="18">
        <f t="shared" si="44"/>
        <v>0.18777292576419224</v>
      </c>
      <c r="I307" s="84">
        <f t="shared" si="45"/>
        <v>1.0238095238095244</v>
      </c>
    </row>
    <row r="308" spans="2:9" x14ac:dyDescent="0.25">
      <c r="B308" s="10">
        <v>40861</v>
      </c>
      <c r="C308" s="13" t="s">
        <v>473</v>
      </c>
      <c r="D308" s="16">
        <v>2.2799999999999998</v>
      </c>
      <c r="E308" s="16">
        <v>1.26</v>
      </c>
      <c r="F308" s="12">
        <v>40863</v>
      </c>
      <c r="G308" s="25">
        <v>4.1500000000000004</v>
      </c>
      <c r="H308" s="18">
        <f t="shared" si="44"/>
        <v>0.82017543859649145</v>
      </c>
      <c r="I308" s="84">
        <f t="shared" si="45"/>
        <v>1.8333333333333341</v>
      </c>
    </row>
    <row r="309" spans="2:9" x14ac:dyDescent="0.25">
      <c r="B309" s="10">
        <v>40865</v>
      </c>
      <c r="C309" s="13" t="s">
        <v>485</v>
      </c>
      <c r="D309" s="16">
        <v>2.63</v>
      </c>
      <c r="E309" s="16">
        <v>1.44</v>
      </c>
      <c r="F309" s="12">
        <v>40868</v>
      </c>
      <c r="G309" s="25">
        <v>2.95</v>
      </c>
      <c r="H309" s="18">
        <f t="shared" si="44"/>
        <v>0.12167300380228152</v>
      </c>
      <c r="I309" s="84">
        <f t="shared" si="45"/>
        <v>0.26890756302521035</v>
      </c>
    </row>
    <row r="310" spans="2:9" x14ac:dyDescent="0.25">
      <c r="B310" s="10">
        <v>40869</v>
      </c>
      <c r="C310" s="13" t="s">
        <v>490</v>
      </c>
      <c r="D310" s="16">
        <v>2.91</v>
      </c>
      <c r="E310" s="16">
        <v>2.11</v>
      </c>
      <c r="F310" s="12">
        <v>40870</v>
      </c>
      <c r="G310" s="25">
        <v>2.11</v>
      </c>
      <c r="H310" s="18">
        <f t="shared" si="44"/>
        <v>-0.27491408934707917</v>
      </c>
      <c r="I310" s="84">
        <f t="shared" si="45"/>
        <v>-1</v>
      </c>
    </row>
    <row r="311" spans="2:9" x14ac:dyDescent="0.25">
      <c r="B311" s="10">
        <v>40877</v>
      </c>
      <c r="C311" s="13" t="s">
        <v>507</v>
      </c>
      <c r="D311" s="16">
        <v>2.48</v>
      </c>
      <c r="E311" s="16">
        <v>1.59</v>
      </c>
      <c r="F311" s="12">
        <v>40878</v>
      </c>
      <c r="G311" s="25">
        <v>2.5499999999999998</v>
      </c>
      <c r="H311" s="18">
        <f t="shared" si="44"/>
        <v>2.8225806451612767E-2</v>
      </c>
      <c r="I311" s="84">
        <f t="shared" si="45"/>
        <v>7.8651685393258258E-2</v>
      </c>
    </row>
    <row r="312" spans="2:9" x14ac:dyDescent="0.25">
      <c r="B312" s="10">
        <v>40882</v>
      </c>
      <c r="C312" s="13" t="s">
        <v>515</v>
      </c>
      <c r="D312" s="16">
        <v>2.85</v>
      </c>
      <c r="E312" s="16">
        <v>1.72</v>
      </c>
      <c r="F312" s="12">
        <v>40883</v>
      </c>
      <c r="G312" s="25">
        <v>3.45</v>
      </c>
      <c r="H312" s="18">
        <f t="shared" si="44"/>
        <v>0.21052631578947367</v>
      </c>
      <c r="I312" s="84">
        <f t="shared" si="45"/>
        <v>0.53097345132743368</v>
      </c>
    </row>
    <row r="313" spans="2:9" x14ac:dyDescent="0.25">
      <c r="B313" s="10">
        <v>40897</v>
      </c>
      <c r="C313" s="13" t="s">
        <v>542</v>
      </c>
      <c r="D313" s="16">
        <v>2.5499999999999998</v>
      </c>
      <c r="E313" s="16">
        <v>1.82</v>
      </c>
      <c r="F313" s="12">
        <v>40897</v>
      </c>
      <c r="G313" s="25">
        <v>3.34</v>
      </c>
      <c r="H313" s="18">
        <f t="shared" si="44"/>
        <v>0.30980392156862746</v>
      </c>
      <c r="I313" s="84">
        <f t="shared" si="45"/>
        <v>1.0821917808219181</v>
      </c>
    </row>
    <row r="314" spans="2:9" x14ac:dyDescent="0.25">
      <c r="B314" s="10"/>
      <c r="C314" s="13"/>
      <c r="D314" s="19"/>
      <c r="E314" s="19"/>
      <c r="F314" s="12"/>
      <c r="G314" s="21" t="s">
        <v>1</v>
      </c>
      <c r="H314" s="18"/>
      <c r="I314" s="14"/>
    </row>
    <row r="315" spans="2:9" x14ac:dyDescent="0.25">
      <c r="B315" s="10"/>
      <c r="C315" s="22" t="s">
        <v>25</v>
      </c>
      <c r="D315" s="13"/>
      <c r="E315" s="13"/>
      <c r="F315" s="23" t="s">
        <v>1</v>
      </c>
      <c r="G315" s="75" t="s">
        <v>12</v>
      </c>
      <c r="H315" s="76" t="s">
        <v>10</v>
      </c>
      <c r="I315" s="89">
        <f>SUM(I276:I314)</f>
        <v>14.086759637838114</v>
      </c>
    </row>
    <row r="316" spans="2:9" x14ac:dyDescent="0.25">
      <c r="B316" s="10"/>
      <c r="C316" s="22" t="s">
        <v>26</v>
      </c>
      <c r="D316" s="13"/>
      <c r="E316" s="13"/>
      <c r="F316" s="23"/>
      <c r="G316" s="75"/>
      <c r="H316" s="76" t="s">
        <v>27</v>
      </c>
      <c r="I316" s="87">
        <f>I315*2/100</f>
        <v>0.28173519275676229</v>
      </c>
    </row>
    <row r="317" spans="2:9" s="70" customFormat="1" x14ac:dyDescent="0.25">
      <c r="B317" s="10"/>
      <c r="C317" s="22"/>
      <c r="D317" s="13"/>
      <c r="E317" s="13"/>
      <c r="F317" s="23"/>
      <c r="G317" s="75"/>
      <c r="H317" s="76"/>
      <c r="I317" s="73"/>
    </row>
    <row r="318" spans="2:9" ht="15.75" thickBot="1" x14ac:dyDescent="0.3">
      <c r="B318" s="27"/>
      <c r="C318" s="29" t="s">
        <v>1</v>
      </c>
      <c r="D318" s="29"/>
      <c r="E318" s="29"/>
      <c r="F318" s="49"/>
      <c r="G318" s="29"/>
      <c r="H318" s="77" t="s">
        <v>1</v>
      </c>
      <c r="I318" s="33"/>
    </row>
    <row r="319" spans="2:9" x14ac:dyDescent="0.25">
      <c r="B319" s="5"/>
      <c r="C319" s="63"/>
      <c r="D319" s="6"/>
      <c r="E319" s="6"/>
      <c r="F319" s="7"/>
      <c r="G319" s="8"/>
      <c r="H319" s="8"/>
      <c r="I319" s="9"/>
    </row>
    <row r="320" spans="2:9" x14ac:dyDescent="0.25">
      <c r="B320" s="10"/>
      <c r="C320" s="74" t="s">
        <v>464</v>
      </c>
      <c r="D320" s="13"/>
      <c r="E320" s="13"/>
      <c r="F320" s="23"/>
      <c r="G320" s="11"/>
      <c r="H320" s="24"/>
      <c r="I320" s="14"/>
    </row>
    <row r="321" spans="2:9" x14ac:dyDescent="0.25">
      <c r="B321" s="65" t="s">
        <v>2</v>
      </c>
      <c r="C321" s="66" t="s">
        <v>3</v>
      </c>
      <c r="D321" s="66" t="s">
        <v>2</v>
      </c>
      <c r="E321" s="66" t="s">
        <v>22</v>
      </c>
      <c r="F321" s="67" t="s">
        <v>4</v>
      </c>
      <c r="G321" s="66" t="s">
        <v>4</v>
      </c>
      <c r="H321" s="66" t="s">
        <v>5</v>
      </c>
      <c r="I321" s="68" t="s">
        <v>5</v>
      </c>
    </row>
    <row r="322" spans="2:9" x14ac:dyDescent="0.25">
      <c r="B322" s="65" t="s">
        <v>6</v>
      </c>
      <c r="C322" s="69"/>
      <c r="D322" s="66" t="s">
        <v>7</v>
      </c>
      <c r="E322" s="66" t="s">
        <v>23</v>
      </c>
      <c r="F322" s="67" t="s">
        <v>6</v>
      </c>
      <c r="G322" s="66" t="s">
        <v>8</v>
      </c>
      <c r="H322" s="66" t="s">
        <v>11</v>
      </c>
      <c r="I322" s="68" t="s">
        <v>24</v>
      </c>
    </row>
    <row r="323" spans="2:9" x14ac:dyDescent="0.25">
      <c r="B323" s="65"/>
      <c r="C323" s="66" t="s">
        <v>49</v>
      </c>
      <c r="D323" s="66"/>
      <c r="E323" s="66"/>
      <c r="F323" s="67"/>
      <c r="G323" s="66"/>
      <c r="H323" s="66"/>
      <c r="I323" s="68"/>
    </row>
    <row r="324" spans="2:9" x14ac:dyDescent="0.25">
      <c r="B324" s="65"/>
      <c r="C324" s="66" t="s">
        <v>1</v>
      </c>
      <c r="D324" s="66"/>
      <c r="E324" s="66"/>
      <c r="F324" s="67"/>
      <c r="G324" s="66"/>
      <c r="H324" s="66"/>
      <c r="I324" s="68"/>
    </row>
    <row r="325" spans="2:9" x14ac:dyDescent="0.25">
      <c r="B325" s="10">
        <v>40560</v>
      </c>
      <c r="C325" s="13" t="s">
        <v>34</v>
      </c>
      <c r="D325" s="16">
        <v>8.86</v>
      </c>
      <c r="E325" s="16">
        <v>6.29</v>
      </c>
      <c r="F325" s="12">
        <v>40563</v>
      </c>
      <c r="G325" s="25">
        <v>8.35</v>
      </c>
      <c r="H325" s="18">
        <f t="shared" ref="H325:H334" si="46">(G325/D325-1)</f>
        <v>-5.7562076749435698E-2</v>
      </c>
      <c r="I325" s="84">
        <f t="shared" ref="I325:I334" si="47">(G325-D325)/(D325-E325)</f>
        <v>-0.19844357976653693</v>
      </c>
    </row>
    <row r="326" spans="2:9" x14ac:dyDescent="0.25">
      <c r="B326" s="10">
        <v>40574</v>
      </c>
      <c r="C326" s="13" t="s">
        <v>172</v>
      </c>
      <c r="D326" s="16">
        <v>3.14</v>
      </c>
      <c r="E326" s="16">
        <v>2.2999999999999998</v>
      </c>
      <c r="F326" s="12">
        <v>40576</v>
      </c>
      <c r="G326" s="25">
        <v>2.79</v>
      </c>
      <c r="H326" s="18">
        <f t="shared" si="46"/>
        <v>-0.11146496815286622</v>
      </c>
      <c r="I326" s="84">
        <f t="shared" si="47"/>
        <v>-0.41666666666666663</v>
      </c>
    </row>
    <row r="327" spans="2:9" x14ac:dyDescent="0.25">
      <c r="B327" s="10">
        <v>40582</v>
      </c>
      <c r="C327" s="13" t="s">
        <v>118</v>
      </c>
      <c r="D327" s="16">
        <v>2.68</v>
      </c>
      <c r="E327" s="16">
        <v>1.93</v>
      </c>
      <c r="F327" s="12">
        <v>40584</v>
      </c>
      <c r="G327" s="25">
        <v>2.94</v>
      </c>
      <c r="H327" s="18">
        <f t="shared" si="46"/>
        <v>9.7014925373134275E-2</v>
      </c>
      <c r="I327" s="84">
        <f t="shared" si="47"/>
        <v>0.34666666666666629</v>
      </c>
    </row>
    <row r="328" spans="2:9" x14ac:dyDescent="0.25">
      <c r="B328" s="10">
        <v>40592</v>
      </c>
      <c r="C328" s="13" t="s">
        <v>119</v>
      </c>
      <c r="D328" s="16">
        <v>5.85</v>
      </c>
      <c r="E328" s="16">
        <v>4.32</v>
      </c>
      <c r="F328" s="12">
        <v>40605</v>
      </c>
      <c r="G328" s="25">
        <v>7.81</v>
      </c>
      <c r="H328" s="18">
        <f t="shared" si="46"/>
        <v>0.33504273504273496</v>
      </c>
      <c r="I328" s="84">
        <f t="shared" si="47"/>
        <v>1.2810457516339875</v>
      </c>
    </row>
    <row r="329" spans="2:9" x14ac:dyDescent="0.25">
      <c r="B329" s="10">
        <v>40606</v>
      </c>
      <c r="C329" s="13" t="s">
        <v>120</v>
      </c>
      <c r="D329" s="16">
        <v>3.83</v>
      </c>
      <c r="E329" s="16">
        <v>2.92</v>
      </c>
      <c r="F329" s="12">
        <v>40610</v>
      </c>
      <c r="G329" s="25">
        <v>4.92</v>
      </c>
      <c r="H329" s="18">
        <f t="shared" si="46"/>
        <v>0.28459530026109658</v>
      </c>
      <c r="I329" s="84">
        <f t="shared" si="47"/>
        <v>1.1978021978021975</v>
      </c>
    </row>
    <row r="330" spans="2:9" x14ac:dyDescent="0.25">
      <c r="B330" s="10">
        <v>40611</v>
      </c>
      <c r="C330" s="13" t="s">
        <v>121</v>
      </c>
      <c r="D330" s="16">
        <v>7.41</v>
      </c>
      <c r="E330" s="16">
        <v>4.92</v>
      </c>
      <c r="F330" s="12">
        <v>40613</v>
      </c>
      <c r="G330" s="25">
        <v>10.39</v>
      </c>
      <c r="H330" s="18">
        <f t="shared" si="46"/>
        <v>0.40215924426450744</v>
      </c>
      <c r="I330" s="84">
        <f t="shared" si="47"/>
        <v>1.1967871485943775</v>
      </c>
    </row>
    <row r="331" spans="2:9" x14ac:dyDescent="0.25">
      <c r="B331" s="10">
        <v>40616</v>
      </c>
      <c r="C331" s="13" t="s">
        <v>127</v>
      </c>
      <c r="D331" s="16">
        <v>6.3760000000000003</v>
      </c>
      <c r="E331" s="16">
        <v>4.67</v>
      </c>
      <c r="F331" s="12">
        <v>40618</v>
      </c>
      <c r="G331" s="25">
        <v>10.02</v>
      </c>
      <c r="H331" s="18">
        <f t="shared" si="46"/>
        <v>0.57151819322459207</v>
      </c>
      <c r="I331" s="84">
        <f t="shared" si="47"/>
        <v>2.1359906213364588</v>
      </c>
    </row>
    <row r="332" spans="2:9" x14ac:dyDescent="0.25">
      <c r="B332" s="10">
        <v>40632</v>
      </c>
      <c r="C332" s="13" t="s">
        <v>150</v>
      </c>
      <c r="D332" s="16">
        <v>3.61</v>
      </c>
      <c r="E332" s="16">
        <v>2.85</v>
      </c>
      <c r="F332" s="12">
        <v>40637</v>
      </c>
      <c r="G332" s="25">
        <v>4.2699999999999996</v>
      </c>
      <c r="H332" s="18">
        <f t="shared" si="46"/>
        <v>0.18282548476454297</v>
      </c>
      <c r="I332" s="84">
        <f t="shared" si="47"/>
        <v>0.86842105263157876</v>
      </c>
    </row>
    <row r="333" spans="2:9" x14ac:dyDescent="0.25">
      <c r="B333" s="10">
        <v>40639</v>
      </c>
      <c r="C333" s="13" t="s">
        <v>159</v>
      </c>
      <c r="D333" s="16">
        <v>5.67</v>
      </c>
      <c r="E333" s="16">
        <v>4.55</v>
      </c>
      <c r="F333" s="12">
        <v>40645</v>
      </c>
      <c r="G333" s="25">
        <v>5.82</v>
      </c>
      <c r="H333" s="18">
        <f t="shared" si="46"/>
        <v>2.6455026455026509E-2</v>
      </c>
      <c r="I333" s="84">
        <f t="shared" si="47"/>
        <v>0.13392857142857173</v>
      </c>
    </row>
    <row r="334" spans="2:9" x14ac:dyDescent="0.25">
      <c r="B334" s="10">
        <v>40647</v>
      </c>
      <c r="C334" s="13" t="s">
        <v>173</v>
      </c>
      <c r="D334" s="16">
        <v>3.31</v>
      </c>
      <c r="E334" s="16">
        <v>2.59</v>
      </c>
      <c r="F334" s="12">
        <v>40647</v>
      </c>
      <c r="G334" s="25">
        <v>2.59</v>
      </c>
      <c r="H334" s="18">
        <f t="shared" si="46"/>
        <v>-0.21752265861027198</v>
      </c>
      <c r="I334" s="84">
        <f t="shared" si="47"/>
        <v>-1</v>
      </c>
    </row>
    <row r="335" spans="2:9" x14ac:dyDescent="0.25">
      <c r="B335" s="10">
        <v>40660</v>
      </c>
      <c r="C335" s="13" t="s">
        <v>188</v>
      </c>
      <c r="D335" s="16">
        <v>4.6900000000000004</v>
      </c>
      <c r="E335" s="16">
        <v>2.16</v>
      </c>
      <c r="F335" s="12">
        <v>40662</v>
      </c>
      <c r="G335" s="25">
        <v>2.4300000000000002</v>
      </c>
      <c r="H335" s="18">
        <f t="shared" ref="H335:H340" si="48">(G335/D335-1)</f>
        <v>-0.48187633262260132</v>
      </c>
      <c r="I335" s="84">
        <f t="shared" ref="I335:I340" si="49">(G335-D335)/(D335-E335)</f>
        <v>-0.89328063241106714</v>
      </c>
    </row>
    <row r="336" spans="2:9" x14ac:dyDescent="0.25">
      <c r="B336" s="10">
        <v>40681</v>
      </c>
      <c r="C336" s="13" t="s">
        <v>216</v>
      </c>
      <c r="D336" s="16">
        <v>4.32</v>
      </c>
      <c r="E336" s="16">
        <v>3.06</v>
      </c>
      <c r="F336" s="12">
        <v>40682</v>
      </c>
      <c r="G336" s="25">
        <v>4.6500000000000004</v>
      </c>
      <c r="H336" s="18">
        <f t="shared" si="48"/>
        <v>7.638888888888884E-2</v>
      </c>
      <c r="I336" s="84">
        <f t="shared" si="49"/>
        <v>0.26190476190476192</v>
      </c>
    </row>
    <row r="337" spans="2:11" x14ac:dyDescent="0.25">
      <c r="B337" s="10">
        <v>40703</v>
      </c>
      <c r="C337" s="13" t="s">
        <v>243</v>
      </c>
      <c r="D337" s="16">
        <v>4.58</v>
      </c>
      <c r="E337" s="16">
        <v>3.58</v>
      </c>
      <c r="F337" s="12">
        <v>40708</v>
      </c>
      <c r="G337" s="25">
        <v>5.46</v>
      </c>
      <c r="H337" s="18">
        <f t="shared" si="48"/>
        <v>0.19213973799126638</v>
      </c>
      <c r="I337" s="84">
        <f t="shared" si="49"/>
        <v>0.87999999999999989</v>
      </c>
    </row>
    <row r="338" spans="2:11" x14ac:dyDescent="0.25">
      <c r="B338" s="10">
        <v>40730</v>
      </c>
      <c r="C338" s="13" t="s">
        <v>277</v>
      </c>
      <c r="D338" s="16">
        <v>3.12</v>
      </c>
      <c r="E338" s="16">
        <v>2.14</v>
      </c>
      <c r="F338" s="12">
        <v>40732</v>
      </c>
      <c r="G338" s="25">
        <v>5.0999999999999996</v>
      </c>
      <c r="H338" s="18">
        <f t="shared" si="48"/>
        <v>0.63461538461538436</v>
      </c>
      <c r="I338" s="84">
        <f t="shared" si="49"/>
        <v>2.0204081632653055</v>
      </c>
    </row>
    <row r="339" spans="2:11" x14ac:dyDescent="0.25">
      <c r="B339" s="10">
        <v>40828</v>
      </c>
      <c r="C339" s="13" t="s">
        <v>428</v>
      </c>
      <c r="D339" s="16">
        <v>4.6100000000000003</v>
      </c>
      <c r="E339" s="16">
        <v>2.61</v>
      </c>
      <c r="F339" s="12">
        <v>40834</v>
      </c>
      <c r="G339" s="25">
        <v>2.61</v>
      </c>
      <c r="H339" s="18">
        <f t="shared" si="48"/>
        <v>-0.43383947939262479</v>
      </c>
      <c r="I339" s="84">
        <f t="shared" si="49"/>
        <v>-1</v>
      </c>
    </row>
    <row r="340" spans="2:11" x14ac:dyDescent="0.25">
      <c r="B340" s="10">
        <v>40856</v>
      </c>
      <c r="C340" s="13" t="s">
        <v>465</v>
      </c>
      <c r="D340" s="16">
        <v>8.34</v>
      </c>
      <c r="E340" s="16">
        <v>6.74</v>
      </c>
      <c r="F340" s="12">
        <v>40856</v>
      </c>
      <c r="G340" s="25">
        <v>6.66</v>
      </c>
      <c r="H340" s="18">
        <f t="shared" si="48"/>
        <v>-0.20143884892086328</v>
      </c>
      <c r="I340" s="84">
        <f t="shared" si="49"/>
        <v>-1.05</v>
      </c>
      <c r="K340" s="62" t="s">
        <v>1</v>
      </c>
    </row>
    <row r="341" spans="2:11" x14ac:dyDescent="0.25">
      <c r="B341" s="10">
        <v>40849</v>
      </c>
      <c r="C341" s="13" t="s">
        <v>447</v>
      </c>
      <c r="D341" s="16">
        <v>7.72</v>
      </c>
      <c r="E341" s="16">
        <v>4.0599999999999996</v>
      </c>
      <c r="F341" s="12">
        <v>40857</v>
      </c>
      <c r="G341" s="25">
        <v>9.4</v>
      </c>
      <c r="H341" s="18">
        <f>(G341/D341-1)</f>
        <v>0.21761658031088094</v>
      </c>
      <c r="I341" s="84">
        <f>(G341-D341)/(D341-E341)</f>
        <v>0.45901639344262307</v>
      </c>
    </row>
    <row r="342" spans="2:11" x14ac:dyDescent="0.25">
      <c r="B342" s="10">
        <v>40876</v>
      </c>
      <c r="C342" s="13" t="s">
        <v>503</v>
      </c>
      <c r="D342" s="16">
        <v>0.68</v>
      </c>
      <c r="E342" s="16">
        <v>0.41</v>
      </c>
      <c r="F342" s="12">
        <v>40877</v>
      </c>
      <c r="G342" s="25">
        <v>0.9</v>
      </c>
      <c r="H342" s="18">
        <f>(G342/D342-1)</f>
        <v>0.32352941176470584</v>
      </c>
      <c r="I342" s="84">
        <f>(G342-D342)/(D342-E342)</f>
        <v>0.81481481481481455</v>
      </c>
    </row>
    <row r="343" spans="2:11" x14ac:dyDescent="0.25">
      <c r="B343" s="10"/>
      <c r="C343" s="13"/>
      <c r="D343" s="19"/>
      <c r="E343" s="19"/>
      <c r="F343" s="12"/>
      <c r="G343" s="21" t="s">
        <v>1</v>
      </c>
      <c r="H343" s="18"/>
      <c r="I343" s="14"/>
    </row>
    <row r="344" spans="2:11" x14ac:dyDescent="0.25">
      <c r="B344" s="10"/>
      <c r="C344" s="22" t="s">
        <v>25</v>
      </c>
      <c r="D344" s="13"/>
      <c r="E344" s="13"/>
      <c r="F344" s="23" t="s">
        <v>1</v>
      </c>
      <c r="G344" s="75" t="s">
        <v>12</v>
      </c>
      <c r="H344" s="76" t="s">
        <v>10</v>
      </c>
      <c r="I344" s="89">
        <f>SUM(I324:I343)</f>
        <v>7.0383952646770727</v>
      </c>
    </row>
    <row r="345" spans="2:11" x14ac:dyDescent="0.25">
      <c r="B345" s="10"/>
      <c r="C345" s="22" t="s">
        <v>26</v>
      </c>
      <c r="D345" s="13"/>
      <c r="E345" s="13"/>
      <c r="F345" s="23"/>
      <c r="G345" s="75"/>
      <c r="H345" s="76" t="s">
        <v>27</v>
      </c>
      <c r="I345" s="87">
        <f>I344*2/100</f>
        <v>0.14076790529354144</v>
      </c>
    </row>
    <row r="346" spans="2:11" s="70" customFormat="1" x14ac:dyDescent="0.25">
      <c r="B346" s="10"/>
      <c r="C346" s="22"/>
      <c r="D346" s="13"/>
      <c r="E346" s="13"/>
      <c r="F346" s="23"/>
      <c r="G346" s="75"/>
      <c r="H346" s="76"/>
      <c r="I346" s="73"/>
    </row>
    <row r="347" spans="2:11" ht="15.75" thickBot="1" x14ac:dyDescent="0.3">
      <c r="B347" s="27"/>
      <c r="C347" s="29" t="s">
        <v>1</v>
      </c>
      <c r="D347" s="29"/>
      <c r="E347" s="29"/>
      <c r="F347" s="49"/>
      <c r="G347" s="29"/>
      <c r="H347" s="77" t="s">
        <v>1</v>
      </c>
      <c r="I347" s="33"/>
    </row>
    <row r="348" spans="2:11" x14ac:dyDescent="0.25">
      <c r="B348" s="5"/>
      <c r="C348" s="63"/>
      <c r="D348" s="6"/>
      <c r="E348" s="6"/>
      <c r="F348" s="7"/>
      <c r="G348" s="8"/>
      <c r="H348" s="8"/>
      <c r="I348" s="9"/>
    </row>
    <row r="349" spans="2:11" x14ac:dyDescent="0.25">
      <c r="B349" s="10"/>
      <c r="C349" s="74" t="s">
        <v>31</v>
      </c>
      <c r="D349" s="13"/>
      <c r="E349" s="13"/>
      <c r="F349" s="23"/>
      <c r="G349" s="11"/>
      <c r="H349" s="24"/>
      <c r="I349" s="14"/>
    </row>
    <row r="350" spans="2:11" x14ac:dyDescent="0.25">
      <c r="B350" s="65" t="s">
        <v>2</v>
      </c>
      <c r="C350" s="66" t="s">
        <v>3</v>
      </c>
      <c r="D350" s="66" t="s">
        <v>2</v>
      </c>
      <c r="E350" s="66" t="s">
        <v>22</v>
      </c>
      <c r="F350" s="67" t="s">
        <v>4</v>
      </c>
      <c r="G350" s="66" t="s">
        <v>4</v>
      </c>
      <c r="H350" s="66" t="s">
        <v>5</v>
      </c>
      <c r="I350" s="68" t="s">
        <v>5</v>
      </c>
    </row>
    <row r="351" spans="2:11" x14ac:dyDescent="0.25">
      <c r="B351" s="65" t="s">
        <v>6</v>
      </c>
      <c r="C351" s="69"/>
      <c r="D351" s="66" t="s">
        <v>7</v>
      </c>
      <c r="E351" s="66" t="s">
        <v>23</v>
      </c>
      <c r="F351" s="67" t="s">
        <v>6</v>
      </c>
      <c r="G351" s="66" t="s">
        <v>8</v>
      </c>
      <c r="H351" s="66" t="s">
        <v>11</v>
      </c>
      <c r="I351" s="68" t="s">
        <v>24</v>
      </c>
    </row>
    <row r="352" spans="2:11" x14ac:dyDescent="0.25">
      <c r="B352" s="65"/>
      <c r="C352" s="66" t="s">
        <v>49</v>
      </c>
      <c r="D352" s="66"/>
      <c r="E352" s="66"/>
      <c r="F352" s="67"/>
      <c r="G352" s="66"/>
      <c r="H352" s="66"/>
      <c r="I352" s="68"/>
    </row>
    <row r="353" spans="2:9" x14ac:dyDescent="0.25">
      <c r="B353" s="65"/>
      <c r="C353" s="66" t="s">
        <v>1</v>
      </c>
      <c r="D353" s="66"/>
      <c r="E353" s="66"/>
      <c r="F353" s="67"/>
      <c r="G353" s="66"/>
      <c r="H353" s="66"/>
      <c r="I353" s="68"/>
    </row>
    <row r="354" spans="2:9" x14ac:dyDescent="0.25">
      <c r="B354" s="10">
        <v>40574</v>
      </c>
      <c r="C354" s="13" t="s">
        <v>64</v>
      </c>
      <c r="D354" s="16">
        <v>5.01</v>
      </c>
      <c r="E354" s="16">
        <v>3.41</v>
      </c>
      <c r="F354" s="12">
        <v>40574</v>
      </c>
      <c r="G354" s="25">
        <v>3.41</v>
      </c>
      <c r="H354" s="18">
        <f>(G354/D354-1)</f>
        <v>-0.31936127744510967</v>
      </c>
      <c r="I354" s="84">
        <f>(G354-D354)/(D354-E354)</f>
        <v>-1</v>
      </c>
    </row>
    <row r="355" spans="2:9" x14ac:dyDescent="0.25">
      <c r="B355" s="10">
        <v>40616</v>
      </c>
      <c r="C355" s="13" t="s">
        <v>128</v>
      </c>
      <c r="D355" s="16">
        <v>7.01</v>
      </c>
      <c r="E355" s="16">
        <v>4.09</v>
      </c>
      <c r="F355" s="12">
        <v>40619</v>
      </c>
      <c r="G355" s="25">
        <v>5.95</v>
      </c>
      <c r="H355" s="18">
        <f>(G355/D355-1)</f>
        <v>-0.15121255349500706</v>
      </c>
      <c r="I355" s="84">
        <f>(G355-D355)/(D355-E355)</f>
        <v>-0.36301369863013688</v>
      </c>
    </row>
    <row r="356" spans="2:9" x14ac:dyDescent="0.25">
      <c r="B356" s="10">
        <v>40770</v>
      </c>
      <c r="C356" s="13" t="s">
        <v>342</v>
      </c>
      <c r="D356" s="16">
        <v>6.35</v>
      </c>
      <c r="E356" s="16">
        <v>3.59</v>
      </c>
      <c r="F356" s="12">
        <v>40774</v>
      </c>
      <c r="G356" s="25">
        <v>10.220000000000001</v>
      </c>
      <c r="H356" s="18">
        <f>(G356/D356-1)</f>
        <v>0.60944881889763791</v>
      </c>
      <c r="I356" s="84">
        <f>(G356-D356)/(D356-E356)</f>
        <v>1.4021739130434787</v>
      </c>
    </row>
    <row r="357" spans="2:9" x14ac:dyDescent="0.25">
      <c r="B357" s="10">
        <v>40805</v>
      </c>
      <c r="C357" s="13" t="s">
        <v>389</v>
      </c>
      <c r="D357" s="16">
        <v>6.2</v>
      </c>
      <c r="E357" s="16">
        <v>3.58</v>
      </c>
      <c r="F357" s="12">
        <v>40806</v>
      </c>
      <c r="G357" s="25">
        <v>6.69</v>
      </c>
      <c r="H357" s="18">
        <f>(G357/D357-1)</f>
        <v>7.9032258064516192E-2</v>
      </c>
      <c r="I357" s="84">
        <f>(G357-D357)/(D357-E357)</f>
        <v>0.18702290076335884</v>
      </c>
    </row>
    <row r="358" spans="2:9" x14ac:dyDescent="0.25">
      <c r="B358" s="10">
        <v>40868</v>
      </c>
      <c r="C358" s="13" t="s">
        <v>540</v>
      </c>
      <c r="D358" s="16">
        <v>2.57</v>
      </c>
      <c r="E358" s="16">
        <v>2.2799999999999998</v>
      </c>
      <c r="F358" s="12">
        <v>40868</v>
      </c>
      <c r="G358" s="25">
        <v>2.2599999999999998</v>
      </c>
      <c r="H358" s="18">
        <f>(G358/D358-1)</f>
        <v>-0.12062256809338523</v>
      </c>
      <c r="I358" s="84">
        <f>(G358-D358)/(D358-E358)</f>
        <v>-1.0689655172413794</v>
      </c>
    </row>
    <row r="359" spans="2:9" x14ac:dyDescent="0.25">
      <c r="B359" s="10">
        <v>40896</v>
      </c>
      <c r="C359" s="13" t="s">
        <v>541</v>
      </c>
      <c r="D359" s="16">
        <v>4.4000000000000004</v>
      </c>
      <c r="E359" s="16">
        <v>3.43</v>
      </c>
      <c r="F359" s="12">
        <v>40897</v>
      </c>
      <c r="G359" s="25">
        <v>6.34</v>
      </c>
      <c r="H359" s="18">
        <f>(G359/D359-1)</f>
        <v>0.4409090909090907</v>
      </c>
      <c r="I359" s="84">
        <f>(G359-D359)/(D359-E359)</f>
        <v>1.9999999999999991</v>
      </c>
    </row>
    <row r="360" spans="2:9" x14ac:dyDescent="0.25">
      <c r="B360" s="10" t="s">
        <v>1</v>
      </c>
      <c r="C360" s="13" t="s">
        <v>1</v>
      </c>
      <c r="D360" s="16" t="s">
        <v>1</v>
      </c>
      <c r="E360" s="16" t="s">
        <v>1</v>
      </c>
      <c r="F360" s="12" t="s">
        <v>1</v>
      </c>
      <c r="G360" s="17" t="s">
        <v>1</v>
      </c>
      <c r="H360" s="18" t="s">
        <v>1</v>
      </c>
      <c r="I360" s="73" t="s">
        <v>1</v>
      </c>
    </row>
    <row r="361" spans="2:9" x14ac:dyDescent="0.25">
      <c r="B361" s="10"/>
      <c r="C361" s="13"/>
      <c r="D361" s="19"/>
      <c r="E361" s="19"/>
      <c r="F361" s="12"/>
      <c r="G361" s="21" t="s">
        <v>1</v>
      </c>
      <c r="H361" s="18"/>
      <c r="I361" s="14"/>
    </row>
    <row r="362" spans="2:9" x14ac:dyDescent="0.25">
      <c r="B362" s="10"/>
      <c r="C362" s="22" t="s">
        <v>25</v>
      </c>
      <c r="D362" s="13"/>
      <c r="E362" s="13"/>
      <c r="F362" s="23" t="s">
        <v>1</v>
      </c>
      <c r="G362" s="75" t="s">
        <v>12</v>
      </c>
      <c r="H362" s="76" t="s">
        <v>10</v>
      </c>
      <c r="I362" s="89">
        <f>SUM(I353:I361)</f>
        <v>1.1572175979353203</v>
      </c>
    </row>
    <row r="363" spans="2:9" x14ac:dyDescent="0.25">
      <c r="B363" s="10"/>
      <c r="C363" s="22" t="s">
        <v>26</v>
      </c>
      <c r="D363" s="13"/>
      <c r="E363" s="13"/>
      <c r="F363" s="23"/>
      <c r="G363" s="75"/>
      <c r="H363" s="76" t="s">
        <v>27</v>
      </c>
      <c r="I363" s="87">
        <f>I362*2/100</f>
        <v>2.3144351958706406E-2</v>
      </c>
    </row>
    <row r="364" spans="2:9" s="70" customFormat="1" x14ac:dyDescent="0.25">
      <c r="B364" s="10"/>
      <c r="C364" s="22"/>
      <c r="D364" s="13"/>
      <c r="E364" s="13"/>
      <c r="F364" s="23"/>
      <c r="G364" s="75"/>
      <c r="H364" s="76"/>
      <c r="I364" s="73"/>
    </row>
    <row r="365" spans="2:9" ht="15.75" thickBot="1" x14ac:dyDescent="0.3">
      <c r="B365" s="27"/>
      <c r="C365" s="29" t="s">
        <v>1</v>
      </c>
      <c r="D365" s="29"/>
      <c r="E365" s="29"/>
      <c r="F365" s="49"/>
      <c r="G365" s="29"/>
      <c r="H365" s="77" t="s">
        <v>1</v>
      </c>
      <c r="I365" s="33"/>
    </row>
    <row r="366" spans="2:9" x14ac:dyDescent="0.25">
      <c r="B366" s="5"/>
      <c r="C366" s="63"/>
      <c r="D366" s="6"/>
      <c r="E366" s="6"/>
      <c r="F366" s="7"/>
      <c r="G366" s="8"/>
      <c r="H366" s="8"/>
      <c r="I366" s="9"/>
    </row>
    <row r="367" spans="2:9" x14ac:dyDescent="0.25">
      <c r="B367" s="10"/>
      <c r="C367" s="74" t="s">
        <v>32</v>
      </c>
      <c r="D367" s="13"/>
      <c r="E367" s="13"/>
      <c r="F367" s="23"/>
      <c r="G367" s="11"/>
      <c r="H367" s="24"/>
      <c r="I367" s="14"/>
    </row>
    <row r="368" spans="2:9" x14ac:dyDescent="0.25">
      <c r="B368" s="65" t="s">
        <v>2</v>
      </c>
      <c r="C368" s="66" t="s">
        <v>3</v>
      </c>
      <c r="D368" s="66" t="s">
        <v>2</v>
      </c>
      <c r="E368" s="66" t="s">
        <v>22</v>
      </c>
      <c r="F368" s="67" t="s">
        <v>4</v>
      </c>
      <c r="G368" s="66" t="s">
        <v>4</v>
      </c>
      <c r="H368" s="66" t="s">
        <v>5</v>
      </c>
      <c r="I368" s="68" t="s">
        <v>5</v>
      </c>
    </row>
    <row r="369" spans="2:11" x14ac:dyDescent="0.25">
      <c r="B369" s="65" t="s">
        <v>6</v>
      </c>
      <c r="C369" s="69"/>
      <c r="D369" s="66" t="s">
        <v>7</v>
      </c>
      <c r="E369" s="66" t="s">
        <v>23</v>
      </c>
      <c r="F369" s="67" t="s">
        <v>6</v>
      </c>
      <c r="G369" s="66" t="s">
        <v>8</v>
      </c>
      <c r="H369" s="66" t="s">
        <v>11</v>
      </c>
      <c r="I369" s="68" t="s">
        <v>24</v>
      </c>
    </row>
    <row r="370" spans="2:11" x14ac:dyDescent="0.25">
      <c r="B370" s="65"/>
      <c r="C370" s="66" t="s">
        <v>49</v>
      </c>
      <c r="D370" s="66"/>
      <c r="E370" s="66"/>
      <c r="F370" s="67"/>
      <c r="G370" s="66"/>
      <c r="H370" s="66"/>
      <c r="I370" s="68"/>
    </row>
    <row r="371" spans="2:11" x14ac:dyDescent="0.25">
      <c r="B371" s="65"/>
      <c r="C371" s="66" t="s">
        <v>1</v>
      </c>
      <c r="D371" s="66"/>
      <c r="E371" s="66"/>
      <c r="F371" s="67"/>
      <c r="G371" s="66"/>
      <c r="H371" s="66"/>
      <c r="I371" s="68"/>
    </row>
    <row r="372" spans="2:11" x14ac:dyDescent="0.25">
      <c r="B372" s="10">
        <v>40561</v>
      </c>
      <c r="C372" s="13" t="s">
        <v>41</v>
      </c>
      <c r="D372" s="16">
        <v>0.92</v>
      </c>
      <c r="E372" s="16">
        <v>0.62</v>
      </c>
      <c r="F372" s="12">
        <v>40564</v>
      </c>
      <c r="G372" s="25">
        <v>1.23</v>
      </c>
      <c r="H372" s="18">
        <f t="shared" ref="H372:H377" si="50">(G372/D372-1)</f>
        <v>0.33695652173913038</v>
      </c>
      <c r="I372" s="84">
        <f t="shared" ref="I372:I383" si="51">(G372-D372)/(D372-E372)</f>
        <v>1.033333333333333</v>
      </c>
    </row>
    <row r="373" spans="2:11" x14ac:dyDescent="0.25">
      <c r="B373" s="10">
        <v>40560</v>
      </c>
      <c r="C373" s="13" t="s">
        <v>19</v>
      </c>
      <c r="D373" s="16">
        <v>0.9</v>
      </c>
      <c r="E373" s="16">
        <v>0.57999999999999996</v>
      </c>
      <c r="F373" s="12">
        <v>40564</v>
      </c>
      <c r="G373" s="25">
        <v>0.8</v>
      </c>
      <c r="H373" s="18">
        <f t="shared" si="50"/>
        <v>-0.11111111111111105</v>
      </c>
      <c r="I373" s="84">
        <f t="shared" si="51"/>
        <v>-0.31249999999999989</v>
      </c>
    </row>
    <row r="374" spans="2:11" x14ac:dyDescent="0.25">
      <c r="B374" s="10">
        <v>40561</v>
      </c>
      <c r="C374" s="13" t="s">
        <v>40</v>
      </c>
      <c r="D374" s="16">
        <v>0.7</v>
      </c>
      <c r="E374" s="16">
        <v>0.48</v>
      </c>
      <c r="F374" s="12">
        <v>40564</v>
      </c>
      <c r="G374" s="25">
        <v>0.87</v>
      </c>
      <c r="H374" s="18">
        <f t="shared" si="50"/>
        <v>0.24285714285714288</v>
      </c>
      <c r="I374" s="84">
        <f t="shared" si="51"/>
        <v>0.77272727272727304</v>
      </c>
    </row>
    <row r="375" spans="2:11" x14ac:dyDescent="0.25">
      <c r="B375" s="10">
        <v>40568</v>
      </c>
      <c r="C375" s="13" t="s">
        <v>57</v>
      </c>
      <c r="D375" s="16">
        <v>0.69</v>
      </c>
      <c r="E375" s="16">
        <v>0.54</v>
      </c>
      <c r="F375" s="12">
        <v>40569</v>
      </c>
      <c r="G375" s="25">
        <v>0.6</v>
      </c>
      <c r="H375" s="18">
        <f t="shared" si="50"/>
        <v>-0.13043478260869557</v>
      </c>
      <c r="I375" s="84">
        <f t="shared" si="51"/>
        <v>-0.6000000000000002</v>
      </c>
      <c r="K375" s="62" t="s">
        <v>1</v>
      </c>
    </row>
    <row r="376" spans="2:11" x14ac:dyDescent="0.25">
      <c r="B376" s="10">
        <v>40574</v>
      </c>
      <c r="C376" s="13" t="s">
        <v>65</v>
      </c>
      <c r="D376" s="16">
        <v>0.63</v>
      </c>
      <c r="E376" s="16">
        <v>0.47</v>
      </c>
      <c r="F376" s="12">
        <v>40545</v>
      </c>
      <c r="G376" s="25">
        <v>0.71</v>
      </c>
      <c r="H376" s="18">
        <f t="shared" si="50"/>
        <v>0.12698412698412698</v>
      </c>
      <c r="I376" s="84">
        <f t="shared" si="51"/>
        <v>0.49999999999999967</v>
      </c>
      <c r="K376" s="62" t="s">
        <v>1</v>
      </c>
    </row>
    <row r="377" spans="2:11" x14ac:dyDescent="0.25">
      <c r="B377" s="10">
        <v>40576</v>
      </c>
      <c r="C377" s="13" t="s">
        <v>213</v>
      </c>
      <c r="D377" s="16">
        <v>1.63</v>
      </c>
      <c r="E377" s="16">
        <v>1.46</v>
      </c>
      <c r="F377" s="12">
        <v>40582</v>
      </c>
      <c r="G377" s="25">
        <v>2.2200000000000002</v>
      </c>
      <c r="H377" s="18">
        <f t="shared" si="50"/>
        <v>0.36196319018404921</v>
      </c>
      <c r="I377" s="84">
        <f t="shared" si="51"/>
        <v>3.4705882352941209</v>
      </c>
    </row>
    <row r="378" spans="2:11" x14ac:dyDescent="0.25">
      <c r="B378" s="10">
        <v>40578</v>
      </c>
      <c r="C378" s="13" t="s">
        <v>69</v>
      </c>
      <c r="D378" s="16">
        <v>0.78</v>
      </c>
      <c r="E378" s="16">
        <v>0.6</v>
      </c>
      <c r="F378" s="12">
        <v>40584</v>
      </c>
      <c r="G378" s="25">
        <v>0.85</v>
      </c>
      <c r="H378" s="18">
        <f t="shared" ref="H378:H383" si="52">(G378/D378-1)</f>
        <v>8.9743589743589647E-2</v>
      </c>
      <c r="I378" s="84">
        <f t="shared" si="51"/>
        <v>0.38888888888888851</v>
      </c>
    </row>
    <row r="379" spans="2:11" x14ac:dyDescent="0.25">
      <c r="B379" s="10">
        <v>40583</v>
      </c>
      <c r="C379" s="13" t="s">
        <v>73</v>
      </c>
      <c r="D379" s="16">
        <v>0.8</v>
      </c>
      <c r="E379" s="16">
        <v>0.56999999999999995</v>
      </c>
      <c r="F379" s="12">
        <v>40590</v>
      </c>
      <c r="G379" s="25">
        <v>0.81</v>
      </c>
      <c r="H379" s="18">
        <f t="shared" si="52"/>
        <v>1.2499999999999956E-2</v>
      </c>
      <c r="I379" s="84">
        <f t="shared" si="51"/>
        <v>4.3478260869565237E-2</v>
      </c>
    </row>
    <row r="380" spans="2:11" x14ac:dyDescent="0.25">
      <c r="B380" s="10">
        <v>40591</v>
      </c>
      <c r="C380" s="13" t="s">
        <v>86</v>
      </c>
      <c r="D380" s="16">
        <v>0.57999999999999996</v>
      </c>
      <c r="E380" s="16">
        <v>0.42</v>
      </c>
      <c r="F380" s="12">
        <v>40595</v>
      </c>
      <c r="G380" s="25">
        <v>0.52</v>
      </c>
      <c r="H380" s="18">
        <f t="shared" si="52"/>
        <v>-0.10344827586206884</v>
      </c>
      <c r="I380" s="84">
        <f t="shared" si="51"/>
        <v>-0.37499999999999972</v>
      </c>
    </row>
    <row r="381" spans="2:11" x14ac:dyDescent="0.25">
      <c r="B381" s="10">
        <v>40590</v>
      </c>
      <c r="C381" s="13" t="s">
        <v>85</v>
      </c>
      <c r="D381" s="16">
        <v>0.46</v>
      </c>
      <c r="E381" s="16">
        <v>0.37</v>
      </c>
      <c r="F381" s="12">
        <v>40595</v>
      </c>
      <c r="G381" s="25">
        <v>0.37</v>
      </c>
      <c r="H381" s="18">
        <f t="shared" si="52"/>
        <v>-0.19565217391304357</v>
      </c>
      <c r="I381" s="84">
        <f t="shared" si="51"/>
        <v>-1</v>
      </c>
    </row>
    <row r="382" spans="2:11" x14ac:dyDescent="0.25">
      <c r="B382" s="10">
        <v>40596</v>
      </c>
      <c r="C382" s="13" t="s">
        <v>94</v>
      </c>
      <c r="D382" s="16">
        <v>0.82</v>
      </c>
      <c r="E382" s="16">
        <v>0.52</v>
      </c>
      <c r="F382" s="12">
        <v>40597</v>
      </c>
      <c r="G382" s="25">
        <v>0.52</v>
      </c>
      <c r="H382" s="18">
        <f t="shared" si="52"/>
        <v>-0.36585365853658536</v>
      </c>
      <c r="I382" s="84">
        <f t="shared" si="51"/>
        <v>-1</v>
      </c>
      <c r="K382" s="62" t="s">
        <v>1</v>
      </c>
    </row>
    <row r="383" spans="2:11" x14ac:dyDescent="0.25">
      <c r="B383" s="10">
        <v>40597</v>
      </c>
      <c r="C383" s="13" t="s">
        <v>95</v>
      </c>
      <c r="D383" s="16">
        <v>4.63</v>
      </c>
      <c r="E383" s="16">
        <v>3.09</v>
      </c>
      <c r="F383" s="12">
        <v>40606</v>
      </c>
      <c r="G383" s="25">
        <v>3.79</v>
      </c>
      <c r="H383" s="18">
        <f t="shared" si="52"/>
        <v>-0.18142548596112307</v>
      </c>
      <c r="I383" s="84">
        <f t="shared" si="51"/>
        <v>-0.5454545454545453</v>
      </c>
    </row>
    <row r="384" spans="2:11" x14ac:dyDescent="0.25">
      <c r="B384" s="10">
        <v>40620</v>
      </c>
      <c r="C384" s="13" t="s">
        <v>227</v>
      </c>
      <c r="D384" s="16">
        <v>1.35</v>
      </c>
      <c r="E384" s="16">
        <v>0.99</v>
      </c>
      <c r="F384" s="12">
        <v>40633</v>
      </c>
      <c r="G384" s="25">
        <v>2.06</v>
      </c>
      <c r="H384" s="18">
        <f t="shared" ref="H384:H389" si="53">(G384/D384-1)</f>
        <v>0.52592592592592591</v>
      </c>
      <c r="I384" s="84">
        <f t="shared" ref="I384:I389" si="54">(G384-D384)/(D384-E384)</f>
        <v>1.9722222222222217</v>
      </c>
    </row>
    <row r="385" spans="2:11" x14ac:dyDescent="0.25">
      <c r="B385" s="10" t="s">
        <v>165</v>
      </c>
      <c r="C385" s="13" t="s">
        <v>226</v>
      </c>
      <c r="D385" s="101">
        <v>1.155</v>
      </c>
      <c r="E385" s="16">
        <v>0.77</v>
      </c>
      <c r="F385" s="12">
        <v>40647</v>
      </c>
      <c r="G385" s="25">
        <v>1.22</v>
      </c>
      <c r="H385" s="18">
        <f t="shared" si="53"/>
        <v>5.6277056277056259E-2</v>
      </c>
      <c r="I385" s="84">
        <f t="shared" si="54"/>
        <v>0.16883116883116869</v>
      </c>
    </row>
    <row r="386" spans="2:11" x14ac:dyDescent="0.25">
      <c r="B386" s="10">
        <v>40679</v>
      </c>
      <c r="C386" s="13" t="s">
        <v>217</v>
      </c>
      <c r="D386" s="16">
        <v>2</v>
      </c>
      <c r="E386" s="16">
        <v>1.41</v>
      </c>
      <c r="F386" s="12">
        <v>40682</v>
      </c>
      <c r="G386" s="25">
        <v>2.21</v>
      </c>
      <c r="H386" s="18">
        <f t="shared" si="53"/>
        <v>0.10499999999999998</v>
      </c>
      <c r="I386" s="83">
        <f t="shared" si="54"/>
        <v>0.35593220338983039</v>
      </c>
    </row>
    <row r="387" spans="2:11" x14ac:dyDescent="0.25">
      <c r="B387" s="10">
        <v>40688</v>
      </c>
      <c r="C387" s="13" t="s">
        <v>228</v>
      </c>
      <c r="D387" s="16">
        <v>0.96</v>
      </c>
      <c r="E387" s="16">
        <v>0.66</v>
      </c>
      <c r="F387" s="12">
        <v>40693</v>
      </c>
      <c r="G387" s="25">
        <v>0.98</v>
      </c>
      <c r="H387" s="18">
        <f t="shared" si="53"/>
        <v>2.0833333333333259E-2</v>
      </c>
      <c r="I387" s="84">
        <f t="shared" si="54"/>
        <v>6.6666666666666735E-2</v>
      </c>
    </row>
    <row r="388" spans="2:11" x14ac:dyDescent="0.25">
      <c r="B388" s="10">
        <v>40694</v>
      </c>
      <c r="C388" s="13" t="s">
        <v>235</v>
      </c>
      <c r="D388" s="16">
        <v>0.86</v>
      </c>
      <c r="E388" s="16">
        <v>0.6</v>
      </c>
      <c r="F388" s="12">
        <v>40696</v>
      </c>
      <c r="G388" s="25">
        <v>0.68</v>
      </c>
      <c r="H388" s="18">
        <f t="shared" si="53"/>
        <v>-0.20930232558139528</v>
      </c>
      <c r="I388" s="84">
        <f t="shared" si="54"/>
        <v>-0.69230769230769207</v>
      </c>
    </row>
    <row r="389" spans="2:11" x14ac:dyDescent="0.25">
      <c r="B389" s="10">
        <v>40702</v>
      </c>
      <c r="C389" s="13" t="s">
        <v>240</v>
      </c>
      <c r="D389" s="16">
        <v>0.51</v>
      </c>
      <c r="E389" s="16">
        <v>0.41</v>
      </c>
      <c r="F389" s="12">
        <v>40704</v>
      </c>
      <c r="G389" s="25">
        <v>0.41</v>
      </c>
      <c r="H389" s="18">
        <f t="shared" si="53"/>
        <v>-0.1960784313725491</v>
      </c>
      <c r="I389" s="84">
        <f t="shared" si="54"/>
        <v>-1</v>
      </c>
    </row>
    <row r="390" spans="2:11" x14ac:dyDescent="0.25">
      <c r="B390" s="10">
        <v>40708</v>
      </c>
      <c r="C390" s="13" t="s">
        <v>248</v>
      </c>
      <c r="D390" s="16">
        <v>0.6</v>
      </c>
      <c r="E390" s="16">
        <v>0.44</v>
      </c>
      <c r="F390" s="12">
        <v>40711</v>
      </c>
      <c r="G390" s="25">
        <v>0.56000000000000005</v>
      </c>
      <c r="H390" s="18">
        <f t="shared" ref="H390:H397" si="55">(G390/D390-1)</f>
        <v>-6.6666666666666541E-2</v>
      </c>
      <c r="I390" s="84">
        <f t="shared" ref="I390:I397" si="56">(G390-D390)/(D390-E390)</f>
        <v>-0.24999999999999956</v>
      </c>
    </row>
    <row r="391" spans="2:11" x14ac:dyDescent="0.25">
      <c r="B391" s="10">
        <v>40710</v>
      </c>
      <c r="C391" s="13" t="s">
        <v>253</v>
      </c>
      <c r="D391" s="16">
        <v>0.66</v>
      </c>
      <c r="E391" s="16">
        <v>0.37</v>
      </c>
      <c r="F391" s="12">
        <v>40714</v>
      </c>
      <c r="G391" s="25">
        <v>0.68</v>
      </c>
      <c r="H391" s="18">
        <f t="shared" si="55"/>
        <v>3.0303030303030276E-2</v>
      </c>
      <c r="I391" s="84">
        <f t="shared" si="56"/>
        <v>6.8965517241379365E-2</v>
      </c>
      <c r="K391" s="62" t="s">
        <v>1</v>
      </c>
    </row>
    <row r="392" spans="2:11" x14ac:dyDescent="0.25">
      <c r="B392" s="10">
        <v>40710</v>
      </c>
      <c r="C392" s="13" t="s">
        <v>253</v>
      </c>
      <c r="D392" s="16">
        <v>0.55000000000000004</v>
      </c>
      <c r="E392" s="16">
        <v>0.37</v>
      </c>
      <c r="F392" s="12">
        <v>40715</v>
      </c>
      <c r="G392" s="25">
        <v>0.51</v>
      </c>
      <c r="H392" s="18">
        <f t="shared" si="55"/>
        <v>-7.2727272727272751E-2</v>
      </c>
      <c r="I392" s="84">
        <f t="shared" si="56"/>
        <v>-0.22222222222222235</v>
      </c>
      <c r="K392" s="62" t="s">
        <v>1</v>
      </c>
    </row>
    <row r="393" spans="2:11" x14ac:dyDescent="0.25">
      <c r="B393" s="10">
        <v>40717</v>
      </c>
      <c r="C393" s="13" t="s">
        <v>263</v>
      </c>
      <c r="D393" s="16">
        <v>1.1499999999999999</v>
      </c>
      <c r="E393" s="16">
        <v>0.82</v>
      </c>
      <c r="F393" s="12">
        <v>40718</v>
      </c>
      <c r="G393" s="25">
        <v>1.02</v>
      </c>
      <c r="H393" s="18">
        <f t="shared" si="55"/>
        <v>-0.11304347826086947</v>
      </c>
      <c r="I393" s="84">
        <f t="shared" si="56"/>
        <v>-0.39393939393939365</v>
      </c>
    </row>
    <row r="394" spans="2:11" x14ac:dyDescent="0.25">
      <c r="B394" s="10">
        <v>40718</v>
      </c>
      <c r="C394" s="13" t="s">
        <v>265</v>
      </c>
      <c r="D394" s="16">
        <v>0.81</v>
      </c>
      <c r="E394" s="16">
        <v>0.57999999999999996</v>
      </c>
      <c r="F394" s="12">
        <v>40721</v>
      </c>
      <c r="G394" s="25">
        <v>0.81</v>
      </c>
      <c r="H394" s="18">
        <f t="shared" si="55"/>
        <v>0</v>
      </c>
      <c r="I394" s="84">
        <f t="shared" si="56"/>
        <v>0</v>
      </c>
    </row>
    <row r="395" spans="2:11" x14ac:dyDescent="0.25">
      <c r="B395" s="10">
        <v>40730</v>
      </c>
      <c r="C395" s="13" t="s">
        <v>278</v>
      </c>
      <c r="D395" s="16">
        <v>0.87</v>
      </c>
      <c r="E395" s="16">
        <v>0.53</v>
      </c>
      <c r="F395" s="12">
        <v>40735</v>
      </c>
      <c r="G395" s="25">
        <v>0.75</v>
      </c>
      <c r="H395" s="18">
        <f t="shared" si="55"/>
        <v>-0.13793103448275856</v>
      </c>
      <c r="I395" s="84">
        <f t="shared" si="56"/>
        <v>-0.35294117647058826</v>
      </c>
    </row>
    <row r="396" spans="2:11" x14ac:dyDescent="0.25">
      <c r="B396" s="10">
        <v>40735</v>
      </c>
      <c r="C396" s="13" t="s">
        <v>286</v>
      </c>
      <c r="D396" s="16">
        <v>0.64</v>
      </c>
      <c r="E396" s="16">
        <v>0.46</v>
      </c>
      <c r="F396" s="12">
        <v>40736</v>
      </c>
      <c r="G396" s="25">
        <v>0.41</v>
      </c>
      <c r="H396" s="18">
        <f t="shared" si="55"/>
        <v>-0.359375</v>
      </c>
      <c r="I396" s="84">
        <f t="shared" si="56"/>
        <v>-1.2777777777777781</v>
      </c>
    </row>
    <row r="397" spans="2:11" x14ac:dyDescent="0.25">
      <c r="B397" s="10">
        <v>40731</v>
      </c>
      <c r="C397" s="13" t="s">
        <v>282</v>
      </c>
      <c r="D397" s="16">
        <v>0.4</v>
      </c>
      <c r="E397" s="16">
        <v>0.25</v>
      </c>
      <c r="F397" s="12">
        <v>40736</v>
      </c>
      <c r="G397" s="25">
        <v>0.25</v>
      </c>
      <c r="H397" s="18">
        <f t="shared" si="55"/>
        <v>-0.375</v>
      </c>
      <c r="I397" s="84">
        <f t="shared" si="56"/>
        <v>-1</v>
      </c>
    </row>
    <row r="398" spans="2:11" x14ac:dyDescent="0.25">
      <c r="B398" s="10">
        <v>40736</v>
      </c>
      <c r="C398" s="13" t="s">
        <v>286</v>
      </c>
      <c r="D398" s="16">
        <v>0.56000000000000005</v>
      </c>
      <c r="E398" s="16">
        <v>0.39</v>
      </c>
      <c r="F398" s="12">
        <v>40743</v>
      </c>
      <c r="G398" s="25">
        <v>0.62</v>
      </c>
      <c r="H398" s="18">
        <f t="shared" ref="H398:H412" si="57">(G398/D398-1)</f>
        <v>0.10714285714285698</v>
      </c>
      <c r="I398" s="84">
        <f t="shared" ref="I398:I412" si="58">(G398-D398)/(D398-E398)</f>
        <v>0.35294117647058781</v>
      </c>
    </row>
    <row r="399" spans="2:11" x14ac:dyDescent="0.25">
      <c r="B399" s="10">
        <v>40745</v>
      </c>
      <c r="C399" s="13" t="s">
        <v>304</v>
      </c>
      <c r="D399" s="16">
        <v>0.41</v>
      </c>
      <c r="E399" s="16">
        <v>0.27</v>
      </c>
      <c r="F399" s="12">
        <v>40745</v>
      </c>
      <c r="G399" s="25">
        <v>0.56999999999999995</v>
      </c>
      <c r="H399" s="18">
        <f t="shared" si="57"/>
        <v>0.39024390243902429</v>
      </c>
      <c r="I399" s="84">
        <f t="shared" si="58"/>
        <v>1.142857142857143</v>
      </c>
    </row>
    <row r="400" spans="2:11" x14ac:dyDescent="0.25">
      <c r="B400" s="10">
        <v>40743</v>
      </c>
      <c r="C400" s="13" t="s">
        <v>299</v>
      </c>
      <c r="D400" s="16">
        <v>0.56999999999999995</v>
      </c>
      <c r="E400" s="16">
        <v>0.4</v>
      </c>
      <c r="F400" s="12">
        <v>40749</v>
      </c>
      <c r="G400" s="25">
        <v>0.5</v>
      </c>
      <c r="H400" s="18">
        <f t="shared" si="57"/>
        <v>-0.12280701754385959</v>
      </c>
      <c r="I400" s="84">
        <f t="shared" si="58"/>
        <v>-0.41176470588235281</v>
      </c>
    </row>
    <row r="401" spans="2:11" x14ac:dyDescent="0.25">
      <c r="B401" s="10">
        <v>40794</v>
      </c>
      <c r="C401" s="13" t="s">
        <v>371</v>
      </c>
      <c r="D401" s="16">
        <v>1.66</v>
      </c>
      <c r="E401" s="16">
        <v>1.07</v>
      </c>
      <c r="F401" s="12">
        <v>40798</v>
      </c>
      <c r="G401" s="25">
        <v>1.75</v>
      </c>
      <c r="H401" s="18">
        <f t="shared" si="57"/>
        <v>5.4216867469879526E-2</v>
      </c>
      <c r="I401" s="84">
        <f t="shared" si="58"/>
        <v>0.15254237288135611</v>
      </c>
    </row>
    <row r="402" spans="2:11" x14ac:dyDescent="0.25">
      <c r="B402" s="10">
        <v>40799</v>
      </c>
      <c r="C402" s="13" t="s">
        <v>380</v>
      </c>
      <c r="D402" s="16">
        <v>0.9</v>
      </c>
      <c r="E402" s="16">
        <v>0.54</v>
      </c>
      <c r="F402" s="12">
        <v>40801</v>
      </c>
      <c r="G402" s="25">
        <v>1.31</v>
      </c>
      <c r="H402" s="18">
        <f t="shared" si="57"/>
        <v>0.45555555555555549</v>
      </c>
      <c r="I402" s="84">
        <f t="shared" si="58"/>
        <v>1.1388888888888891</v>
      </c>
    </row>
    <row r="403" spans="2:11" x14ac:dyDescent="0.25">
      <c r="B403" s="10">
        <v>40802</v>
      </c>
      <c r="C403" s="13" t="s">
        <v>386</v>
      </c>
      <c r="D403" s="16">
        <v>0.34</v>
      </c>
      <c r="E403" s="16">
        <v>0.25</v>
      </c>
      <c r="F403" s="12">
        <v>40802</v>
      </c>
      <c r="G403" s="25">
        <v>0.25</v>
      </c>
      <c r="H403" s="18">
        <f t="shared" si="57"/>
        <v>-0.26470588235294124</v>
      </c>
      <c r="I403" s="84">
        <f t="shared" si="58"/>
        <v>-1</v>
      </c>
    </row>
    <row r="404" spans="2:11" x14ac:dyDescent="0.25">
      <c r="B404" s="10">
        <v>40805</v>
      </c>
      <c r="C404" s="13" t="s">
        <v>386</v>
      </c>
      <c r="D404" s="16">
        <v>0.47</v>
      </c>
      <c r="E404" s="16">
        <v>0.38</v>
      </c>
      <c r="F404" s="12">
        <v>40806</v>
      </c>
      <c r="G404" s="25">
        <v>0.56000000000000005</v>
      </c>
      <c r="H404" s="18">
        <f t="shared" si="57"/>
        <v>0.19148936170212782</v>
      </c>
      <c r="I404" s="84">
        <f t="shared" si="58"/>
        <v>1.0000000000000013</v>
      </c>
    </row>
    <row r="405" spans="2:11" x14ac:dyDescent="0.25">
      <c r="B405" s="10">
        <v>40816</v>
      </c>
      <c r="C405" s="13" t="s">
        <v>413</v>
      </c>
      <c r="D405" s="16">
        <v>0.63</v>
      </c>
      <c r="E405" s="16">
        <v>0.46</v>
      </c>
      <c r="F405" s="12">
        <v>40736</v>
      </c>
      <c r="G405" s="25">
        <v>1</v>
      </c>
      <c r="H405" s="18">
        <f t="shared" si="57"/>
        <v>0.58730158730158721</v>
      </c>
      <c r="I405" s="84">
        <f t="shared" si="58"/>
        <v>2.1764705882352944</v>
      </c>
    </row>
    <row r="406" spans="2:11" x14ac:dyDescent="0.25">
      <c r="B406" s="10">
        <v>40840</v>
      </c>
      <c r="C406" s="13" t="s">
        <v>434</v>
      </c>
      <c r="D406" s="16">
        <v>1.1100000000000001</v>
      </c>
      <c r="E406" s="16">
        <v>0.73</v>
      </c>
      <c r="F406" s="12">
        <v>40841</v>
      </c>
      <c r="G406" s="25">
        <v>0.73</v>
      </c>
      <c r="H406" s="18">
        <f t="shared" si="57"/>
        <v>-0.3423423423423424</v>
      </c>
      <c r="I406" s="84">
        <f t="shared" si="58"/>
        <v>-1</v>
      </c>
    </row>
    <row r="407" spans="2:11" x14ac:dyDescent="0.25">
      <c r="B407" s="10">
        <v>40850</v>
      </c>
      <c r="C407" s="13" t="s">
        <v>451</v>
      </c>
      <c r="D407" s="16">
        <v>0.56999999999999995</v>
      </c>
      <c r="E407" s="16">
        <v>0.38</v>
      </c>
      <c r="F407" s="12">
        <v>40850</v>
      </c>
      <c r="G407" s="25">
        <v>0.73</v>
      </c>
      <c r="H407" s="18">
        <f t="shared" si="57"/>
        <v>0.2807017543859649</v>
      </c>
      <c r="I407" s="84">
        <f t="shared" si="58"/>
        <v>0.84210526315789513</v>
      </c>
      <c r="K407" s="62" t="s">
        <v>1</v>
      </c>
    </row>
    <row r="408" spans="2:11" x14ac:dyDescent="0.25">
      <c r="B408" s="10">
        <v>40851</v>
      </c>
      <c r="C408" s="13" t="s">
        <v>451</v>
      </c>
      <c r="D408" s="16">
        <v>0.86</v>
      </c>
      <c r="E408" s="16">
        <v>0.68</v>
      </c>
      <c r="F408" s="12">
        <v>40851</v>
      </c>
      <c r="G408" s="25">
        <v>0.68</v>
      </c>
      <c r="H408" s="18">
        <f t="shared" si="57"/>
        <v>-0.20930232558139528</v>
      </c>
      <c r="I408" s="84">
        <f t="shared" si="58"/>
        <v>-1</v>
      </c>
      <c r="K408" s="62" t="s">
        <v>1</v>
      </c>
    </row>
    <row r="409" spans="2:11" x14ac:dyDescent="0.25">
      <c r="B409" s="10">
        <v>40858</v>
      </c>
      <c r="C409" s="13" t="s">
        <v>470</v>
      </c>
      <c r="D409" s="16">
        <v>2.3199999999999998</v>
      </c>
      <c r="E409" s="16">
        <v>1.64</v>
      </c>
      <c r="F409" s="12">
        <v>40861</v>
      </c>
      <c r="G409" s="25">
        <v>3.21</v>
      </c>
      <c r="H409" s="18">
        <f t="shared" si="57"/>
        <v>0.3836206896551726</v>
      </c>
      <c r="I409" s="84">
        <f t="shared" si="58"/>
        <v>1.3088235294117649</v>
      </c>
    </row>
    <row r="410" spans="2:11" x14ac:dyDescent="0.25">
      <c r="B410" s="10">
        <v>40863</v>
      </c>
      <c r="C410" s="13" t="s">
        <v>482</v>
      </c>
      <c r="D410" s="16">
        <v>0.7</v>
      </c>
      <c r="E410" s="16">
        <v>0.46</v>
      </c>
      <c r="F410" s="12">
        <v>40865</v>
      </c>
      <c r="G410" s="25">
        <v>0.76</v>
      </c>
      <c r="H410" s="18">
        <f t="shared" si="57"/>
        <v>8.5714285714285854E-2</v>
      </c>
      <c r="I410" s="84">
        <f t="shared" si="58"/>
        <v>0.25000000000000028</v>
      </c>
    </row>
    <row r="411" spans="2:11" x14ac:dyDescent="0.25">
      <c r="B411" s="10">
        <v>40863</v>
      </c>
      <c r="C411" s="13" t="s">
        <v>481</v>
      </c>
      <c r="D411" s="16">
        <v>0.43</v>
      </c>
      <c r="E411" s="16">
        <v>0.33</v>
      </c>
      <c r="F411" s="12">
        <v>40865</v>
      </c>
      <c r="G411" s="25">
        <v>0.55000000000000004</v>
      </c>
      <c r="H411" s="18">
        <f t="shared" si="57"/>
        <v>0.27906976744186052</v>
      </c>
      <c r="I411" s="84">
        <f t="shared" si="58"/>
        <v>1.2000000000000008</v>
      </c>
    </row>
    <row r="412" spans="2:11" x14ac:dyDescent="0.25">
      <c r="B412" s="10">
        <v>40871</v>
      </c>
      <c r="C412" s="13" t="s">
        <v>495</v>
      </c>
      <c r="D412" s="16">
        <v>1.73</v>
      </c>
      <c r="E412" s="16">
        <v>1.06</v>
      </c>
      <c r="F412" s="12">
        <v>40875</v>
      </c>
      <c r="G412" s="25">
        <v>1.89</v>
      </c>
      <c r="H412" s="18">
        <f t="shared" si="57"/>
        <v>9.2485549132947931E-2</v>
      </c>
      <c r="I412" s="84">
        <f t="shared" si="58"/>
        <v>0.23880597014925364</v>
      </c>
    </row>
    <row r="413" spans="2:11" x14ac:dyDescent="0.25">
      <c r="B413" s="10">
        <v>40883</v>
      </c>
      <c r="C413" s="13" t="s">
        <v>519</v>
      </c>
      <c r="D413" s="16">
        <v>1.87</v>
      </c>
      <c r="E413" s="16">
        <v>1.33</v>
      </c>
      <c r="F413" s="12">
        <v>40884</v>
      </c>
      <c r="G413" s="25">
        <v>2.21</v>
      </c>
      <c r="H413" s="18">
        <f>(G413/D413-1)</f>
        <v>0.18181818181818166</v>
      </c>
      <c r="I413" s="84">
        <f>(G413-D413)/(D413-E413)</f>
        <v>0.62962962962962932</v>
      </c>
    </row>
    <row r="414" spans="2:11" x14ac:dyDescent="0.25">
      <c r="B414" s="10">
        <v>40891</v>
      </c>
      <c r="C414" s="13" t="s">
        <v>531</v>
      </c>
      <c r="D414" s="16">
        <v>1.07</v>
      </c>
      <c r="E414" s="16">
        <v>0.74</v>
      </c>
      <c r="F414" s="12">
        <v>40897</v>
      </c>
      <c r="G414" s="25">
        <v>0.81</v>
      </c>
      <c r="H414" s="18">
        <f>(G414/D414-1)</f>
        <v>-0.2429906542056075</v>
      </c>
      <c r="I414" s="84">
        <f>(G414-D414)/(D414-E414)</f>
        <v>-0.78787878787878773</v>
      </c>
      <c r="K414" s="62" t="s">
        <v>1</v>
      </c>
    </row>
    <row r="415" spans="2:11" x14ac:dyDescent="0.25">
      <c r="B415" s="10"/>
      <c r="C415" s="13"/>
      <c r="D415" s="19"/>
      <c r="E415" s="19"/>
      <c r="F415" s="100"/>
      <c r="G415" s="21" t="s">
        <v>1</v>
      </c>
      <c r="H415" s="18"/>
      <c r="I415" s="14"/>
    </row>
    <row r="416" spans="2:11" x14ac:dyDescent="0.25">
      <c r="B416" s="10"/>
      <c r="C416" s="22" t="s">
        <v>53</v>
      </c>
      <c r="D416" s="13"/>
      <c r="E416" s="13"/>
      <c r="F416" s="23" t="s">
        <v>1</v>
      </c>
      <c r="G416" s="75" t="s">
        <v>12</v>
      </c>
      <c r="H416" s="76" t="s">
        <v>10</v>
      </c>
      <c r="I416" s="89">
        <f>SUM(I371:I415)</f>
        <v>6.0529120292129024</v>
      </c>
    </row>
    <row r="417" spans="1:9" x14ac:dyDescent="0.25">
      <c r="B417" s="10"/>
      <c r="C417" s="22" t="s">
        <v>54</v>
      </c>
      <c r="D417" s="13"/>
      <c r="E417" s="13"/>
      <c r="F417" s="23"/>
      <c r="G417" s="75"/>
      <c r="H417" s="76" t="s">
        <v>27</v>
      </c>
      <c r="I417" s="87">
        <f>I416*2/100</f>
        <v>0.12105824058425804</v>
      </c>
    </row>
    <row r="418" spans="1:9" s="70" customFormat="1" x14ac:dyDescent="0.25">
      <c r="B418" s="10"/>
      <c r="C418" s="22"/>
      <c r="D418" s="13"/>
      <c r="E418" s="13"/>
      <c r="F418" s="23"/>
      <c r="G418" s="75"/>
      <c r="H418" s="76"/>
      <c r="I418" s="73"/>
    </row>
    <row r="419" spans="1:9" s="70" customFormat="1" ht="24" customHeight="1" thickBot="1" x14ac:dyDescent="0.3">
      <c r="B419" s="10"/>
      <c r="C419" s="22"/>
      <c r="D419" s="13"/>
      <c r="E419" s="13"/>
      <c r="F419" s="23"/>
      <c r="G419" s="75"/>
      <c r="H419" s="76"/>
      <c r="I419" s="99" t="s">
        <v>79</v>
      </c>
    </row>
    <row r="420" spans="1:9" s="70" customFormat="1" x14ac:dyDescent="0.25">
      <c r="B420" s="5"/>
      <c r="C420" s="91" t="s">
        <v>80</v>
      </c>
      <c r="D420" s="8"/>
      <c r="E420" s="8"/>
      <c r="F420" s="92" t="s">
        <v>1</v>
      </c>
      <c r="G420" s="93" t="s">
        <v>12</v>
      </c>
      <c r="H420" s="94" t="s">
        <v>10</v>
      </c>
      <c r="I420" s="95">
        <f>I209+I234+I267+I315+I344+I362+I416</f>
        <v>72.487634972954353</v>
      </c>
    </row>
    <row r="421" spans="1:9" ht="15.75" thickBot="1" x14ac:dyDescent="0.3">
      <c r="B421" s="27"/>
      <c r="C421" s="28" t="s">
        <v>81</v>
      </c>
      <c r="D421" s="29"/>
      <c r="E421" s="29"/>
      <c r="F421" s="30"/>
      <c r="G421" s="96"/>
      <c r="H421" s="97" t="s">
        <v>27</v>
      </c>
      <c r="I421" s="98">
        <f>I420*2/100</f>
        <v>1.449752699459087</v>
      </c>
    </row>
    <row r="422" spans="1:9" ht="103.5" customHeight="1" thickBot="1" x14ac:dyDescent="0.3">
      <c r="A422" s="62" t="s">
        <v>1</v>
      </c>
      <c r="B422" s="27"/>
      <c r="C422" s="29" t="s">
        <v>1</v>
      </c>
      <c r="D422" s="29"/>
      <c r="E422" s="29"/>
      <c r="F422" s="49"/>
      <c r="G422" s="29"/>
      <c r="H422" s="77" t="s">
        <v>1</v>
      </c>
      <c r="I422" s="33"/>
    </row>
    <row r="423" spans="1:9" ht="25.5" customHeight="1" x14ac:dyDescent="0.25">
      <c r="B423" s="5" t="s">
        <v>1</v>
      </c>
      <c r="C423" s="85" t="s">
        <v>13</v>
      </c>
      <c r="D423" s="35" t="s">
        <v>1</v>
      </c>
      <c r="E423" s="35"/>
      <c r="F423" s="7" t="s">
        <v>1</v>
      </c>
      <c r="G423" s="35" t="s">
        <v>1</v>
      </c>
      <c r="H423" s="35" t="s">
        <v>1</v>
      </c>
      <c r="I423" s="36" t="s">
        <v>1</v>
      </c>
    </row>
    <row r="424" spans="1:9" x14ac:dyDescent="0.25">
      <c r="B424" s="37" t="s">
        <v>6</v>
      </c>
      <c r="C424" s="38" t="s">
        <v>1</v>
      </c>
      <c r="D424" s="38" t="s">
        <v>2</v>
      </c>
      <c r="E424" s="78" t="s">
        <v>22</v>
      </c>
      <c r="F424" s="79" t="s">
        <v>6</v>
      </c>
      <c r="G424" s="38" t="s">
        <v>8</v>
      </c>
      <c r="H424" s="38" t="s">
        <v>5</v>
      </c>
      <c r="I424" s="40" t="s">
        <v>5</v>
      </c>
    </row>
    <row r="425" spans="1:9" x14ac:dyDescent="0.25">
      <c r="B425" s="10"/>
      <c r="C425" s="66" t="s">
        <v>49</v>
      </c>
      <c r="D425" s="15" t="s">
        <v>33</v>
      </c>
      <c r="E425" s="66" t="s">
        <v>23</v>
      </c>
      <c r="F425" s="67" t="s">
        <v>1</v>
      </c>
      <c r="G425" s="15" t="s">
        <v>15</v>
      </c>
      <c r="H425" s="15" t="s">
        <v>16</v>
      </c>
      <c r="I425" s="42" t="s">
        <v>24</v>
      </c>
    </row>
    <row r="426" spans="1:9" x14ac:dyDescent="0.25">
      <c r="B426" s="10"/>
      <c r="C426" s="11" t="s">
        <v>1</v>
      </c>
      <c r="D426" s="41" t="s">
        <v>1</v>
      </c>
      <c r="E426" s="41"/>
      <c r="F426" s="12" t="s">
        <v>1</v>
      </c>
      <c r="G426" s="15" t="s">
        <v>1</v>
      </c>
      <c r="H426" s="15"/>
      <c r="I426" s="42"/>
    </row>
    <row r="427" spans="1:9" x14ac:dyDescent="0.25">
      <c r="B427" s="10" t="s">
        <v>1</v>
      </c>
      <c r="C427" s="13" t="s">
        <v>1</v>
      </c>
      <c r="D427" s="16" t="s">
        <v>1</v>
      </c>
      <c r="E427" s="16" t="s">
        <v>1</v>
      </c>
      <c r="F427" s="12" t="s">
        <v>1</v>
      </c>
      <c r="G427" s="25" t="s">
        <v>1</v>
      </c>
      <c r="H427" s="18" t="s">
        <v>1</v>
      </c>
      <c r="I427" s="84" t="s">
        <v>1</v>
      </c>
    </row>
    <row r="428" spans="1:9" ht="15.75" customHeight="1" x14ac:dyDescent="0.25">
      <c r="B428" s="10" t="s">
        <v>1</v>
      </c>
      <c r="C428" s="13" t="s">
        <v>1</v>
      </c>
      <c r="D428" s="16" t="s">
        <v>1</v>
      </c>
      <c r="E428" s="16" t="s">
        <v>1</v>
      </c>
      <c r="F428" s="12" t="s">
        <v>1</v>
      </c>
      <c r="G428" s="25" t="s">
        <v>1</v>
      </c>
      <c r="H428" s="18" t="s">
        <v>1</v>
      </c>
      <c r="I428" s="84" t="s">
        <v>1</v>
      </c>
    </row>
    <row r="429" spans="1:9" x14ac:dyDescent="0.25">
      <c r="B429" s="10"/>
      <c r="C429" s="13"/>
      <c r="D429" s="16"/>
      <c r="E429" s="16"/>
      <c r="F429" s="12" t="s">
        <v>1</v>
      </c>
      <c r="G429" s="25" t="s">
        <v>1</v>
      </c>
      <c r="H429" s="18"/>
      <c r="I429" s="84"/>
    </row>
    <row r="430" spans="1:9" ht="15.75" thickBot="1" x14ac:dyDescent="0.3">
      <c r="B430" s="43"/>
      <c r="C430" s="44"/>
      <c r="D430" s="45"/>
      <c r="E430" s="45"/>
      <c r="F430" s="46"/>
      <c r="G430" s="116" t="s">
        <v>167</v>
      </c>
      <c r="H430" s="117" t="s">
        <v>166</v>
      </c>
      <c r="I430" s="118">
        <f>SUM(I423:I429)</f>
        <v>0</v>
      </c>
    </row>
    <row r="431" spans="1:9" ht="92.25" customHeight="1" thickBot="1" x14ac:dyDescent="0.3">
      <c r="B431" s="1" t="s">
        <v>1</v>
      </c>
      <c r="C431" s="2"/>
      <c r="D431" s="80" t="s">
        <v>1</v>
      </c>
      <c r="E431" s="80"/>
      <c r="F431" s="3" t="s">
        <v>1</v>
      </c>
      <c r="G431" s="81" t="s">
        <v>1</v>
      </c>
      <c r="H431" s="82" t="s">
        <v>1</v>
      </c>
      <c r="I431" s="4" t="s">
        <v>1</v>
      </c>
    </row>
    <row r="432" spans="1:9" ht="33.75" customHeight="1" thickBot="1" x14ac:dyDescent="0.3">
      <c r="B432" s="27"/>
      <c r="C432" s="60" t="s">
        <v>17</v>
      </c>
      <c r="D432" s="29"/>
      <c r="E432" s="29"/>
      <c r="F432" s="49"/>
      <c r="G432" s="29"/>
      <c r="H432" s="29"/>
      <c r="I432" s="33"/>
    </row>
    <row r="433" spans="2:11" x14ac:dyDescent="0.25">
      <c r="B433" s="51"/>
      <c r="C433" s="55"/>
      <c r="D433" s="17"/>
      <c r="E433" s="17"/>
      <c r="F433" s="54"/>
      <c r="G433" s="21"/>
      <c r="H433" s="52"/>
      <c r="I433" s="53"/>
    </row>
    <row r="434" spans="2:11" x14ac:dyDescent="0.25">
      <c r="B434" s="51"/>
      <c r="C434" s="55"/>
      <c r="D434" s="17"/>
      <c r="E434" s="17"/>
      <c r="F434" s="54"/>
      <c r="G434" s="21"/>
      <c r="H434" s="52"/>
      <c r="I434" s="53"/>
    </row>
    <row r="435" spans="2:11" x14ac:dyDescent="0.25">
      <c r="B435" s="65" t="s">
        <v>2</v>
      </c>
      <c r="C435" s="66" t="s">
        <v>3</v>
      </c>
      <c r="D435" s="66" t="s">
        <v>2</v>
      </c>
      <c r="E435" s="66" t="s">
        <v>22</v>
      </c>
      <c r="F435" s="67" t="s">
        <v>4</v>
      </c>
      <c r="G435" s="66" t="s">
        <v>4</v>
      </c>
      <c r="H435" s="66" t="s">
        <v>5</v>
      </c>
      <c r="I435" s="68" t="s">
        <v>5</v>
      </c>
    </row>
    <row r="436" spans="2:11" x14ac:dyDescent="0.25">
      <c r="B436" s="65" t="s">
        <v>6</v>
      </c>
      <c r="C436" s="69"/>
      <c r="D436" s="66" t="s">
        <v>7</v>
      </c>
      <c r="E436" s="66" t="s">
        <v>23</v>
      </c>
      <c r="F436" s="67" t="s">
        <v>6</v>
      </c>
      <c r="G436" s="66" t="s">
        <v>8</v>
      </c>
      <c r="H436" s="66" t="s">
        <v>11</v>
      </c>
      <c r="I436" s="68" t="s">
        <v>24</v>
      </c>
    </row>
    <row r="437" spans="2:11" x14ac:dyDescent="0.25">
      <c r="B437" s="65"/>
      <c r="C437" s="66" t="s">
        <v>49</v>
      </c>
      <c r="D437" s="66"/>
      <c r="E437" s="66"/>
      <c r="F437" s="67"/>
      <c r="G437" s="66"/>
      <c r="H437" s="66"/>
      <c r="I437" s="68"/>
    </row>
    <row r="438" spans="2:11" x14ac:dyDescent="0.25">
      <c r="B438" s="65"/>
      <c r="C438" s="66"/>
      <c r="D438" s="66"/>
      <c r="E438" s="66"/>
      <c r="F438" s="67"/>
      <c r="G438" s="66"/>
      <c r="H438" s="66"/>
      <c r="I438" s="68"/>
    </row>
    <row r="439" spans="2:11" x14ac:dyDescent="0.25">
      <c r="B439" s="10">
        <v>40567</v>
      </c>
      <c r="C439" s="13" t="s">
        <v>48</v>
      </c>
      <c r="D439" s="16">
        <v>0.9</v>
      </c>
      <c r="E439" s="16">
        <v>0.73</v>
      </c>
      <c r="F439" s="12">
        <v>40570</v>
      </c>
      <c r="G439" s="25">
        <v>0.73</v>
      </c>
      <c r="H439" s="18">
        <f>(G439/D439-1)</f>
        <v>-0.18888888888888888</v>
      </c>
      <c r="I439" s="84">
        <f t="shared" ref="I439:I448" si="59">(G439-D439)/(D439-E439)</f>
        <v>-1</v>
      </c>
      <c r="K439" s="62" t="s">
        <v>1</v>
      </c>
    </row>
    <row r="440" spans="2:11" x14ac:dyDescent="0.25">
      <c r="B440" s="10">
        <v>40562</v>
      </c>
      <c r="C440" s="13" t="s">
        <v>43</v>
      </c>
      <c r="D440" s="16">
        <v>6.39</v>
      </c>
      <c r="E440" s="16">
        <v>4.12</v>
      </c>
      <c r="F440" s="12">
        <v>40571</v>
      </c>
      <c r="G440" s="25">
        <v>10.98</v>
      </c>
      <c r="H440" s="18">
        <f>(G440/D440-1)</f>
        <v>0.71830985915492973</v>
      </c>
      <c r="I440" s="84">
        <f t="shared" si="59"/>
        <v>2.0220264317180625</v>
      </c>
    </row>
    <row r="441" spans="2:11" x14ac:dyDescent="0.25">
      <c r="B441" s="10">
        <v>40567</v>
      </c>
      <c r="C441" s="13" t="s">
        <v>47</v>
      </c>
      <c r="D441" s="16">
        <v>11.42</v>
      </c>
      <c r="E441" s="16">
        <v>8.1</v>
      </c>
      <c r="F441" s="12">
        <v>40578</v>
      </c>
      <c r="G441" s="25">
        <v>11.16</v>
      </c>
      <c r="H441" s="18">
        <f>(G441/D441-1)</f>
        <v>-2.2767075306479811E-2</v>
      </c>
      <c r="I441" s="84">
        <f t="shared" si="59"/>
        <v>-7.8313253012048126E-2</v>
      </c>
    </row>
    <row r="442" spans="2:11" x14ac:dyDescent="0.25">
      <c r="B442" s="10">
        <v>40577</v>
      </c>
      <c r="C442" s="13" t="s">
        <v>68</v>
      </c>
      <c r="D442" s="16">
        <v>4.2300000000000004</v>
      </c>
      <c r="E442" s="16">
        <v>2.81</v>
      </c>
      <c r="F442" s="12">
        <v>40584</v>
      </c>
      <c r="G442" s="25">
        <v>3.17</v>
      </c>
      <c r="H442" s="18">
        <f t="shared" ref="H442:H457" si="60">(G442/D442-1)</f>
        <v>-0.2505910165484635</v>
      </c>
      <c r="I442" s="84">
        <f t="shared" si="59"/>
        <v>-0.74647887323943674</v>
      </c>
      <c r="K442" s="62" t="s">
        <v>1</v>
      </c>
    </row>
    <row r="443" spans="2:11" x14ac:dyDescent="0.25">
      <c r="B443" s="10">
        <v>40570</v>
      </c>
      <c r="C443" s="13" t="s">
        <v>59</v>
      </c>
      <c r="D443" s="16">
        <v>2.0299999999999998</v>
      </c>
      <c r="E443" s="16">
        <v>1.61</v>
      </c>
      <c r="F443" s="12">
        <v>40588</v>
      </c>
      <c r="G443" s="25">
        <v>3</v>
      </c>
      <c r="H443" s="18">
        <f t="shared" si="60"/>
        <v>0.47783251231527113</v>
      </c>
      <c r="I443" s="84">
        <f t="shared" si="59"/>
        <v>2.3095238095238115</v>
      </c>
    </row>
    <row r="444" spans="2:11" x14ac:dyDescent="0.25">
      <c r="B444" s="10">
        <v>40574</v>
      </c>
      <c r="C444" s="13" t="s">
        <v>61</v>
      </c>
      <c r="D444" s="16">
        <v>4.1500000000000004</v>
      </c>
      <c r="E444" s="16">
        <v>2.91</v>
      </c>
      <c r="F444" s="12">
        <v>40588</v>
      </c>
      <c r="G444" s="25">
        <v>7.23</v>
      </c>
      <c r="H444" s="18">
        <f t="shared" si="60"/>
        <v>0.74216867469879522</v>
      </c>
      <c r="I444" s="84">
        <f t="shared" si="59"/>
        <v>2.4838709677419351</v>
      </c>
    </row>
    <row r="445" spans="2:11" x14ac:dyDescent="0.25">
      <c r="B445" s="10">
        <v>40574</v>
      </c>
      <c r="C445" s="13" t="s">
        <v>62</v>
      </c>
      <c r="D445" s="16">
        <v>1.2</v>
      </c>
      <c r="E445" s="16">
        <v>0.91</v>
      </c>
      <c r="F445" s="12">
        <v>40588</v>
      </c>
      <c r="G445" s="25">
        <v>1.98</v>
      </c>
      <c r="H445" s="18">
        <f t="shared" si="60"/>
        <v>0.65000000000000013</v>
      </c>
      <c r="I445" s="84">
        <f t="shared" si="59"/>
        <v>2.689655172413794</v>
      </c>
    </row>
    <row r="446" spans="2:11" x14ac:dyDescent="0.25">
      <c r="B446" s="10">
        <v>40585</v>
      </c>
      <c r="C446" s="13" t="s">
        <v>78</v>
      </c>
      <c r="D446" s="16">
        <v>4.07</v>
      </c>
      <c r="E446" s="16">
        <v>3.29</v>
      </c>
      <c r="F446" s="12">
        <v>40590</v>
      </c>
      <c r="G446" s="25">
        <v>3.85</v>
      </c>
      <c r="H446" s="18">
        <f t="shared" si="60"/>
        <v>-5.4054054054054057E-2</v>
      </c>
      <c r="I446" s="84">
        <f t="shared" si="59"/>
        <v>-0.28205128205128221</v>
      </c>
      <c r="K446" s="62" t="s">
        <v>1</v>
      </c>
    </row>
    <row r="447" spans="2:11" x14ac:dyDescent="0.25">
      <c r="B447" s="10">
        <v>40569</v>
      </c>
      <c r="C447" s="13" t="s">
        <v>58</v>
      </c>
      <c r="D447" s="16">
        <v>5.49</v>
      </c>
      <c r="E447" s="16">
        <v>4.22</v>
      </c>
      <c r="F447" s="12">
        <v>40590</v>
      </c>
      <c r="G447" s="25">
        <v>5.7</v>
      </c>
      <c r="H447" s="18">
        <f t="shared" si="60"/>
        <v>3.8251366120218622E-2</v>
      </c>
      <c r="I447" s="84">
        <f t="shared" si="59"/>
        <v>0.16535433070866132</v>
      </c>
    </row>
    <row r="448" spans="2:11" x14ac:dyDescent="0.25">
      <c r="B448" s="10">
        <v>40589</v>
      </c>
      <c r="C448" s="13" t="s">
        <v>82</v>
      </c>
      <c r="D448" s="16">
        <v>1.1000000000000001</v>
      </c>
      <c r="E448" s="16">
        <v>0.8</v>
      </c>
      <c r="F448" s="12">
        <v>40595</v>
      </c>
      <c r="G448" s="25">
        <v>1.48</v>
      </c>
      <c r="H448" s="18">
        <f t="shared" si="60"/>
        <v>0.34545454545454524</v>
      </c>
      <c r="I448" s="84">
        <f t="shared" si="59"/>
        <v>1.2666666666666662</v>
      </c>
      <c r="K448" s="62" t="s">
        <v>1</v>
      </c>
    </row>
    <row r="449" spans="2:11" x14ac:dyDescent="0.25">
      <c r="B449" s="10">
        <v>40596</v>
      </c>
      <c r="C449" s="13" t="s">
        <v>93</v>
      </c>
      <c r="D449" s="16">
        <v>4.8</v>
      </c>
      <c r="E449" s="16">
        <v>3.66</v>
      </c>
      <c r="F449" s="12">
        <v>40597</v>
      </c>
      <c r="G449" s="25">
        <v>3.66</v>
      </c>
      <c r="H449" s="18">
        <f t="shared" si="60"/>
        <v>-0.23749999999999993</v>
      </c>
      <c r="I449" s="84">
        <f t="shared" ref="I449:I457" si="61">(G449-D449)/(D449-E449)</f>
        <v>-1</v>
      </c>
      <c r="K449" s="62" t="s">
        <v>1</v>
      </c>
    </row>
    <row r="450" spans="2:11" x14ac:dyDescent="0.25">
      <c r="B450" s="10">
        <v>40591</v>
      </c>
      <c r="C450" s="13" t="s">
        <v>88</v>
      </c>
      <c r="D450" s="16">
        <v>5.64</v>
      </c>
      <c r="E450" s="16">
        <v>3.32</v>
      </c>
      <c r="F450" s="12">
        <v>40599</v>
      </c>
      <c r="G450" s="25">
        <v>5.45</v>
      </c>
      <c r="H450" s="18">
        <f t="shared" si="60"/>
        <v>-3.3687943262411313E-2</v>
      </c>
      <c r="I450" s="84">
        <f t="shared" si="61"/>
        <v>-8.189655172413772E-2</v>
      </c>
    </row>
    <row r="451" spans="2:11" x14ac:dyDescent="0.25">
      <c r="B451" s="10" t="s">
        <v>90</v>
      </c>
      <c r="C451" s="13" t="s">
        <v>20</v>
      </c>
      <c r="D451" s="101">
        <v>0.63500000000000001</v>
      </c>
      <c r="E451" s="16">
        <v>0.31</v>
      </c>
      <c r="F451" s="12">
        <v>40604</v>
      </c>
      <c r="G451" s="25">
        <v>0.64</v>
      </c>
      <c r="H451" s="18">
        <f t="shared" si="60"/>
        <v>7.8740157480314821E-3</v>
      </c>
      <c r="I451" s="84">
        <f t="shared" si="61"/>
        <v>1.5384615384615398E-2</v>
      </c>
      <c r="K451" s="62" t="s">
        <v>1</v>
      </c>
    </row>
    <row r="452" spans="2:11" x14ac:dyDescent="0.25">
      <c r="B452" s="10">
        <v>40574</v>
      </c>
      <c r="C452" s="13" t="s">
        <v>63</v>
      </c>
      <c r="D452" s="16">
        <v>0.73</v>
      </c>
      <c r="E452" s="16">
        <v>0.48</v>
      </c>
      <c r="F452" s="12">
        <v>40604</v>
      </c>
      <c r="G452" s="25">
        <v>0.82</v>
      </c>
      <c r="H452" s="18">
        <f t="shared" si="60"/>
        <v>0.12328767123287676</v>
      </c>
      <c r="I452" s="84">
        <f t="shared" si="61"/>
        <v>0.35999999999999988</v>
      </c>
    </row>
    <row r="453" spans="2:11" x14ac:dyDescent="0.25">
      <c r="B453" s="10">
        <v>40596</v>
      </c>
      <c r="C453" s="13" t="s">
        <v>91</v>
      </c>
      <c r="D453" s="16">
        <v>4.6900000000000004</v>
      </c>
      <c r="E453" s="16">
        <v>3.18</v>
      </c>
      <c r="F453" s="12">
        <v>40606</v>
      </c>
      <c r="G453" s="25">
        <v>5.85</v>
      </c>
      <c r="H453" s="18">
        <f t="shared" si="60"/>
        <v>0.24733475479744116</v>
      </c>
      <c r="I453" s="84">
        <f t="shared" si="61"/>
        <v>0.7682119205298007</v>
      </c>
    </row>
    <row r="454" spans="2:11" x14ac:dyDescent="0.25">
      <c r="B454" s="10">
        <v>40599</v>
      </c>
      <c r="C454" s="13" t="s">
        <v>97</v>
      </c>
      <c r="D454" s="16">
        <v>0.93</v>
      </c>
      <c r="E454" s="16">
        <v>0.77</v>
      </c>
      <c r="F454" s="12">
        <v>40606</v>
      </c>
      <c r="G454" s="25">
        <v>0.94</v>
      </c>
      <c r="H454" s="18">
        <f t="shared" si="60"/>
        <v>1.0752688172043001E-2</v>
      </c>
      <c r="I454" s="84">
        <f t="shared" si="61"/>
        <v>6.2499999999999348E-2</v>
      </c>
    </row>
    <row r="455" spans="2:11" x14ac:dyDescent="0.25">
      <c r="B455" s="10">
        <v>40595</v>
      </c>
      <c r="C455" s="13" t="s">
        <v>96</v>
      </c>
      <c r="D455" s="16">
        <v>4.18</v>
      </c>
      <c r="E455" s="16">
        <v>2.48</v>
      </c>
      <c r="F455" s="12">
        <v>40609</v>
      </c>
      <c r="G455" s="25">
        <v>3.74</v>
      </c>
      <c r="H455" s="18">
        <f t="shared" si="60"/>
        <v>-0.10526315789473673</v>
      </c>
      <c r="I455" s="84">
        <f t="shared" si="61"/>
        <v>-0.25882352941176445</v>
      </c>
      <c r="K455" s="62" t="s">
        <v>1</v>
      </c>
    </row>
    <row r="456" spans="2:11" x14ac:dyDescent="0.25">
      <c r="B456" s="10">
        <v>40606</v>
      </c>
      <c r="C456" s="13" t="s">
        <v>110</v>
      </c>
      <c r="D456" s="16">
        <v>1.24</v>
      </c>
      <c r="E456" s="16">
        <v>0.88</v>
      </c>
      <c r="F456" s="12">
        <v>40609</v>
      </c>
      <c r="G456" s="25">
        <v>1.18</v>
      </c>
      <c r="H456" s="18">
        <f t="shared" si="60"/>
        <v>-4.8387096774193616E-2</v>
      </c>
      <c r="I456" s="84">
        <f t="shared" si="61"/>
        <v>-0.16666666666666682</v>
      </c>
    </row>
    <row r="457" spans="2:11" x14ac:dyDescent="0.25">
      <c r="B457" s="10">
        <v>40602</v>
      </c>
      <c r="C457" s="13" t="s">
        <v>101</v>
      </c>
      <c r="D457" s="16">
        <v>1.1100000000000001</v>
      </c>
      <c r="E457" s="16">
        <v>0.8</v>
      </c>
      <c r="F457" s="12">
        <v>40610</v>
      </c>
      <c r="G457" s="25">
        <v>1.07</v>
      </c>
      <c r="H457" s="18">
        <f t="shared" si="60"/>
        <v>-3.6036036036036112E-2</v>
      </c>
      <c r="I457" s="84">
        <f t="shared" si="61"/>
        <v>-0.12903225806451621</v>
      </c>
    </row>
    <row r="458" spans="2:11" x14ac:dyDescent="0.25">
      <c r="B458" s="10">
        <v>40613</v>
      </c>
      <c r="C458" s="13" t="s">
        <v>160</v>
      </c>
      <c r="D458" s="16">
        <v>1.32</v>
      </c>
      <c r="E458" s="16">
        <v>0.9</v>
      </c>
      <c r="F458" s="12">
        <v>40616</v>
      </c>
      <c r="G458" s="25">
        <v>1.2</v>
      </c>
      <c r="H458" s="18">
        <f t="shared" ref="H458:H478" si="62">(G458/D458-1)</f>
        <v>-9.0909090909090939E-2</v>
      </c>
      <c r="I458" s="84">
        <f t="shared" ref="I458:I474" si="63">(G458-D458)/(D458-E458)</f>
        <v>-0.28571428571428592</v>
      </c>
    </row>
    <row r="459" spans="2:11" x14ac:dyDescent="0.25">
      <c r="B459" s="10">
        <v>40609</v>
      </c>
      <c r="C459" s="13" t="s">
        <v>116</v>
      </c>
      <c r="D459" s="16">
        <v>1.87</v>
      </c>
      <c r="E459" s="16">
        <v>1.54</v>
      </c>
      <c r="F459" s="12">
        <v>40617</v>
      </c>
      <c r="G459" s="25">
        <v>2.63</v>
      </c>
      <c r="H459" s="18">
        <f t="shared" si="62"/>
        <v>0.40641711229946509</v>
      </c>
      <c r="I459" s="84">
        <f t="shared" si="63"/>
        <v>2.3030303030303019</v>
      </c>
    </row>
    <row r="460" spans="2:11" x14ac:dyDescent="0.25">
      <c r="B460" s="10">
        <v>40602</v>
      </c>
      <c r="C460" s="13" t="s">
        <v>100</v>
      </c>
      <c r="D460" s="16">
        <v>6.74</v>
      </c>
      <c r="E460" s="16">
        <v>5.16</v>
      </c>
      <c r="F460" s="12">
        <v>40618</v>
      </c>
      <c r="G460" s="25">
        <v>5.13</v>
      </c>
      <c r="H460" s="18">
        <f t="shared" si="62"/>
        <v>-0.23887240356083095</v>
      </c>
      <c r="I460" s="84">
        <f t="shared" si="63"/>
        <v>-1.018987341772152</v>
      </c>
    </row>
    <row r="461" spans="2:11" x14ac:dyDescent="0.25">
      <c r="B461" s="10">
        <v>40619</v>
      </c>
      <c r="C461" s="13" t="s">
        <v>144</v>
      </c>
      <c r="D461" s="16">
        <v>9.35</v>
      </c>
      <c r="E461" s="16">
        <v>5.41</v>
      </c>
      <c r="F461" s="12">
        <v>40623</v>
      </c>
      <c r="G461" s="25">
        <v>12.76</v>
      </c>
      <c r="H461" s="18">
        <f t="shared" si="62"/>
        <v>0.36470588235294121</v>
      </c>
      <c r="I461" s="84">
        <f t="shared" si="63"/>
        <v>0.86548223350253817</v>
      </c>
    </row>
    <row r="462" spans="2:11" x14ac:dyDescent="0.25">
      <c r="B462" s="10">
        <v>40618</v>
      </c>
      <c r="C462" s="13" t="s">
        <v>132</v>
      </c>
      <c r="D462" s="16">
        <v>1.34</v>
      </c>
      <c r="E462" s="16">
        <v>0.79</v>
      </c>
      <c r="F462" s="12">
        <v>40623</v>
      </c>
      <c r="G462" s="25">
        <v>0.9</v>
      </c>
      <c r="H462" s="18">
        <f t="shared" si="62"/>
        <v>-0.32835820895522394</v>
      </c>
      <c r="I462" s="84">
        <f t="shared" si="63"/>
        <v>-0.8</v>
      </c>
      <c r="K462" s="62" t="s">
        <v>1</v>
      </c>
    </row>
    <row r="463" spans="2:11" x14ac:dyDescent="0.25">
      <c r="B463" s="10">
        <v>40625</v>
      </c>
      <c r="C463" s="13" t="s">
        <v>138</v>
      </c>
      <c r="D463" s="16">
        <v>4.66</v>
      </c>
      <c r="E463" s="16">
        <v>3.54</v>
      </c>
      <c r="F463" s="12">
        <v>40626</v>
      </c>
      <c r="G463" s="25">
        <v>3.54</v>
      </c>
      <c r="H463" s="18">
        <f t="shared" si="62"/>
        <v>-0.24034334763948495</v>
      </c>
      <c r="I463" s="84">
        <f t="shared" si="63"/>
        <v>-1</v>
      </c>
      <c r="K463" s="62" t="s">
        <v>1</v>
      </c>
    </row>
    <row r="464" spans="2:11" x14ac:dyDescent="0.25">
      <c r="B464" s="10">
        <v>40592</v>
      </c>
      <c r="C464" s="13" t="s">
        <v>89</v>
      </c>
      <c r="D464" s="16">
        <v>1.45</v>
      </c>
      <c r="E464" s="16">
        <v>1.08</v>
      </c>
      <c r="F464" s="12">
        <v>40632</v>
      </c>
      <c r="G464" s="25">
        <v>1.1599999999999999</v>
      </c>
      <c r="H464" s="18">
        <f t="shared" si="62"/>
        <v>-0.20000000000000007</v>
      </c>
      <c r="I464" s="84">
        <f t="shared" si="63"/>
        <v>-0.7837837837837841</v>
      </c>
    </row>
    <row r="465" spans="2:11" x14ac:dyDescent="0.25">
      <c r="B465" s="10">
        <v>40626</v>
      </c>
      <c r="C465" s="13" t="s">
        <v>140</v>
      </c>
      <c r="D465" s="16">
        <v>1.42</v>
      </c>
      <c r="E465" s="16">
        <v>1.06</v>
      </c>
      <c r="F465" s="12">
        <v>40634</v>
      </c>
      <c r="G465" s="25">
        <v>1.28</v>
      </c>
      <c r="H465" s="18">
        <f t="shared" si="62"/>
        <v>-9.8591549295774628E-2</v>
      </c>
      <c r="I465" s="84">
        <f t="shared" si="63"/>
        <v>-0.38888888888888873</v>
      </c>
    </row>
    <row r="466" spans="2:11" x14ac:dyDescent="0.25">
      <c r="B466" s="10">
        <v>40632</v>
      </c>
      <c r="C466" s="13" t="s">
        <v>149</v>
      </c>
      <c r="D466" s="16">
        <v>0.8</v>
      </c>
      <c r="E466" s="16">
        <v>0.49</v>
      </c>
      <c r="F466" s="12">
        <v>40638</v>
      </c>
      <c r="G466" s="25">
        <v>0.49</v>
      </c>
      <c r="H466" s="18">
        <f t="shared" si="62"/>
        <v>-0.38750000000000007</v>
      </c>
      <c r="I466" s="84">
        <f t="shared" si="63"/>
        <v>-1</v>
      </c>
    </row>
    <row r="467" spans="2:11" x14ac:dyDescent="0.25">
      <c r="B467" s="10">
        <v>40632</v>
      </c>
      <c r="C467" s="13" t="s">
        <v>151</v>
      </c>
      <c r="D467" s="16">
        <v>0.84</v>
      </c>
      <c r="E467" s="16">
        <v>0.65</v>
      </c>
      <c r="F467" s="12">
        <v>40641</v>
      </c>
      <c r="G467" s="25">
        <v>0.76</v>
      </c>
      <c r="H467" s="18">
        <f t="shared" si="62"/>
        <v>-9.5238095238095233E-2</v>
      </c>
      <c r="I467" s="84">
        <f t="shared" si="63"/>
        <v>-0.42105263157894729</v>
      </c>
      <c r="K467" s="62" t="s">
        <v>1</v>
      </c>
    </row>
    <row r="468" spans="2:11" x14ac:dyDescent="0.25">
      <c r="B468" s="10">
        <v>40645</v>
      </c>
      <c r="C468" s="13" t="s">
        <v>170</v>
      </c>
      <c r="D468" s="16">
        <v>0.74</v>
      </c>
      <c r="E468" s="16">
        <v>0.56000000000000005</v>
      </c>
      <c r="F468" s="12">
        <v>40646</v>
      </c>
      <c r="G468" s="25">
        <v>0.69</v>
      </c>
      <c r="H468" s="18">
        <f t="shared" si="62"/>
        <v>-6.7567567567567655E-2</v>
      </c>
      <c r="I468" s="84">
        <f t="shared" si="63"/>
        <v>-0.27777777777777812</v>
      </c>
    </row>
    <row r="469" spans="2:11" x14ac:dyDescent="0.25">
      <c r="B469" s="10">
        <v>40646</v>
      </c>
      <c r="C469" s="13" t="s">
        <v>171</v>
      </c>
      <c r="D469" s="16">
        <v>5.04</v>
      </c>
      <c r="E469" s="16">
        <v>3.81</v>
      </c>
      <c r="F469" s="12">
        <v>40646</v>
      </c>
      <c r="G469" s="25">
        <v>4.5199999999999996</v>
      </c>
      <c r="H469" s="18">
        <f t="shared" si="62"/>
        <v>-0.10317460317460325</v>
      </c>
      <c r="I469" s="84">
        <f t="shared" si="63"/>
        <v>-0.42276422764227678</v>
      </c>
      <c r="K469" s="62" t="s">
        <v>1</v>
      </c>
    </row>
    <row r="470" spans="2:11" x14ac:dyDescent="0.25">
      <c r="B470" s="10">
        <v>40627</v>
      </c>
      <c r="C470" s="13" t="s">
        <v>143</v>
      </c>
      <c r="D470" s="16">
        <v>0.9</v>
      </c>
      <c r="E470" s="16">
        <v>0.68</v>
      </c>
      <c r="F470" s="12">
        <v>40647</v>
      </c>
      <c r="G470" s="25">
        <v>1.2</v>
      </c>
      <c r="H470" s="18">
        <f t="shared" si="62"/>
        <v>0.33333333333333326</v>
      </c>
      <c r="I470" s="84">
        <f t="shared" si="63"/>
        <v>1.3636363636363635</v>
      </c>
    </row>
    <row r="471" spans="2:11" x14ac:dyDescent="0.25">
      <c r="B471" s="10">
        <v>40627</v>
      </c>
      <c r="C471" s="13" t="s">
        <v>145</v>
      </c>
      <c r="D471" s="16">
        <v>0.84</v>
      </c>
      <c r="E471" s="16">
        <v>0.6</v>
      </c>
      <c r="F471" s="12">
        <v>40647</v>
      </c>
      <c r="G471" s="25">
        <v>1.05</v>
      </c>
      <c r="H471" s="18">
        <f t="shared" si="62"/>
        <v>0.25</v>
      </c>
      <c r="I471" s="84">
        <f t="shared" si="63"/>
        <v>0.87500000000000033</v>
      </c>
    </row>
    <row r="472" spans="2:11" x14ac:dyDescent="0.25">
      <c r="B472" s="10">
        <v>40634</v>
      </c>
      <c r="C472" s="13" t="s">
        <v>154</v>
      </c>
      <c r="D472" s="16">
        <v>7.75</v>
      </c>
      <c r="E472" s="16">
        <v>4.6900000000000004</v>
      </c>
      <c r="F472" s="12">
        <v>40651</v>
      </c>
      <c r="G472" s="25">
        <v>5.89</v>
      </c>
      <c r="H472" s="18">
        <f t="shared" si="62"/>
        <v>-0.24</v>
      </c>
      <c r="I472" s="84">
        <f t="shared" si="63"/>
        <v>-0.60784313725490213</v>
      </c>
    </row>
    <row r="473" spans="2:11" x14ac:dyDescent="0.25">
      <c r="B473" s="10">
        <v>40640</v>
      </c>
      <c r="C473" s="13" t="s">
        <v>161</v>
      </c>
      <c r="D473" s="16">
        <v>5.35</v>
      </c>
      <c r="E473" s="16">
        <v>3.09</v>
      </c>
      <c r="F473" s="12">
        <v>40651</v>
      </c>
      <c r="G473" s="25">
        <v>4.46</v>
      </c>
      <c r="H473" s="18">
        <f t="shared" si="62"/>
        <v>-0.16635514018691588</v>
      </c>
      <c r="I473" s="84">
        <f t="shared" si="63"/>
        <v>-0.39380530973451316</v>
      </c>
    </row>
    <row r="474" spans="2:11" x14ac:dyDescent="0.25">
      <c r="B474" s="10">
        <v>40625</v>
      </c>
      <c r="C474" s="13" t="s">
        <v>137</v>
      </c>
      <c r="D474" s="16">
        <v>1.01</v>
      </c>
      <c r="E474" s="16">
        <v>0.72</v>
      </c>
      <c r="F474" s="12">
        <v>40653</v>
      </c>
      <c r="G474" s="25">
        <v>1.02</v>
      </c>
      <c r="H474" s="18">
        <f t="shared" si="62"/>
        <v>9.9009900990099098E-3</v>
      </c>
      <c r="I474" s="84">
        <f t="shared" si="63"/>
        <v>3.4482758620689682E-2</v>
      </c>
    </row>
    <row r="475" spans="2:11" x14ac:dyDescent="0.25">
      <c r="B475" s="10">
        <v>40652</v>
      </c>
      <c r="C475" s="13" t="s">
        <v>180</v>
      </c>
      <c r="D475" s="16">
        <v>5.6</v>
      </c>
      <c r="E475" s="16">
        <v>4.3</v>
      </c>
      <c r="F475" s="12">
        <v>40653</v>
      </c>
      <c r="G475" s="25">
        <v>4.3</v>
      </c>
      <c r="H475" s="18">
        <f t="shared" si="62"/>
        <v>-0.2321428571428571</v>
      </c>
      <c r="I475" s="84">
        <f>((G475-D475)/(D475-E475))/2</f>
        <v>-0.5</v>
      </c>
      <c r="K475" s="62" t="s">
        <v>1</v>
      </c>
    </row>
    <row r="476" spans="2:11" x14ac:dyDescent="0.25">
      <c r="B476" s="10">
        <v>40647</v>
      </c>
      <c r="C476" s="13" t="s">
        <v>170</v>
      </c>
      <c r="D476" s="16">
        <v>0.8</v>
      </c>
      <c r="E476" s="16">
        <v>0.56000000000000005</v>
      </c>
      <c r="F476" s="12">
        <v>40653</v>
      </c>
      <c r="G476" s="25">
        <v>0.66</v>
      </c>
      <c r="H476" s="18">
        <f t="shared" si="62"/>
        <v>-0.17500000000000004</v>
      </c>
      <c r="I476" s="84">
        <f t="shared" ref="I476:I484" si="64">(G476-D476)/(D476-E476)</f>
        <v>-0.58333333333333337</v>
      </c>
    </row>
    <row r="477" spans="2:11" x14ac:dyDescent="0.25">
      <c r="B477" s="10">
        <v>40634</v>
      </c>
      <c r="C477" s="13" t="s">
        <v>153</v>
      </c>
      <c r="D477" s="16">
        <v>8.25</v>
      </c>
      <c r="E477" s="16">
        <v>5.0599999999999996</v>
      </c>
      <c r="F477" s="12">
        <v>40659</v>
      </c>
      <c r="G477" s="25">
        <v>8.49</v>
      </c>
      <c r="H477" s="18">
        <f t="shared" si="62"/>
        <v>2.9090909090909056E-2</v>
      </c>
      <c r="I477" s="84">
        <f t="shared" si="64"/>
        <v>7.5235109717868398E-2</v>
      </c>
    </row>
    <row r="478" spans="2:11" x14ac:dyDescent="0.25">
      <c r="B478" s="10">
        <v>40654</v>
      </c>
      <c r="C478" s="13" t="s">
        <v>182</v>
      </c>
      <c r="D478" s="16">
        <v>1.19</v>
      </c>
      <c r="E478" s="16">
        <v>0.88</v>
      </c>
      <c r="F478" s="12">
        <v>40660</v>
      </c>
      <c r="G478" s="25">
        <v>0.88</v>
      </c>
      <c r="H478" s="18">
        <f t="shared" si="62"/>
        <v>-0.26050420168067223</v>
      </c>
      <c r="I478" s="84">
        <f t="shared" si="64"/>
        <v>-1</v>
      </c>
      <c r="K478" s="62" t="s">
        <v>1</v>
      </c>
    </row>
    <row r="479" spans="2:11" x14ac:dyDescent="0.25">
      <c r="B479" s="10">
        <v>40641</v>
      </c>
      <c r="C479" s="13" t="s">
        <v>164</v>
      </c>
      <c r="D479" s="16">
        <v>2.1800000000000002</v>
      </c>
      <c r="E479" s="16">
        <v>1.69</v>
      </c>
      <c r="F479" s="12">
        <v>40661</v>
      </c>
      <c r="G479" s="25">
        <v>2.2799999999999998</v>
      </c>
      <c r="H479" s="18">
        <f t="shared" ref="H479:H484" si="65">(G479/D479-1)</f>
        <v>4.5871559633027248E-2</v>
      </c>
      <c r="I479" s="84">
        <f t="shared" si="64"/>
        <v>0.20408163265306042</v>
      </c>
      <c r="K479" s="62" t="s">
        <v>1</v>
      </c>
    </row>
    <row r="480" spans="2:11" x14ac:dyDescent="0.25">
      <c r="B480" s="10">
        <v>40659</v>
      </c>
      <c r="C480" s="13" t="s">
        <v>185</v>
      </c>
      <c r="D480" s="16">
        <v>3.5</v>
      </c>
      <c r="E480" s="16">
        <v>2.5099999999999998</v>
      </c>
      <c r="F480" s="12">
        <v>40662</v>
      </c>
      <c r="G480" s="25">
        <v>2.75</v>
      </c>
      <c r="H480" s="18">
        <f t="shared" si="65"/>
        <v>-0.2142857142857143</v>
      </c>
      <c r="I480" s="84">
        <f t="shared" si="64"/>
        <v>-0.75757575757575746</v>
      </c>
      <c r="K480" s="62" t="s">
        <v>1</v>
      </c>
    </row>
    <row r="481" spans="2:11" x14ac:dyDescent="0.25">
      <c r="B481" s="10">
        <v>40653</v>
      </c>
      <c r="C481" s="13" t="s">
        <v>192</v>
      </c>
      <c r="D481" s="16">
        <v>1.79</v>
      </c>
      <c r="E481" s="16">
        <v>1.42</v>
      </c>
      <c r="F481" s="12">
        <v>40668</v>
      </c>
      <c r="G481" s="25">
        <v>1.62</v>
      </c>
      <c r="H481" s="18">
        <f t="shared" si="65"/>
        <v>-9.4972067039106101E-2</v>
      </c>
      <c r="I481" s="84">
        <f t="shared" si="64"/>
        <v>-0.45945945945945915</v>
      </c>
      <c r="K481" s="62" t="s">
        <v>1</v>
      </c>
    </row>
    <row r="482" spans="2:11" x14ac:dyDescent="0.25">
      <c r="B482" s="10">
        <v>40653</v>
      </c>
      <c r="C482" s="13" t="s">
        <v>179</v>
      </c>
      <c r="D482" s="16">
        <v>2.52</v>
      </c>
      <c r="E482" s="16">
        <v>2.02</v>
      </c>
      <c r="F482" s="12">
        <v>40668</v>
      </c>
      <c r="G482" s="25">
        <v>2.02</v>
      </c>
      <c r="H482" s="18">
        <f t="shared" si="65"/>
        <v>-0.19841269841269837</v>
      </c>
      <c r="I482" s="84">
        <f t="shared" si="64"/>
        <v>-1</v>
      </c>
      <c r="K482" s="62" t="s">
        <v>1</v>
      </c>
    </row>
    <row r="483" spans="2:11" x14ac:dyDescent="0.25">
      <c r="B483" s="10">
        <v>40652</v>
      </c>
      <c r="C483" s="13" t="s">
        <v>178</v>
      </c>
      <c r="D483" s="16">
        <v>2.38</v>
      </c>
      <c r="E483" s="16">
        <v>1.99</v>
      </c>
      <c r="F483" s="12">
        <v>40668</v>
      </c>
      <c r="G483" s="25">
        <v>3.01</v>
      </c>
      <c r="H483" s="18">
        <f t="shared" si="65"/>
        <v>0.26470588235294112</v>
      </c>
      <c r="I483" s="84">
        <f t="shared" si="64"/>
        <v>1.6153846153846154</v>
      </c>
      <c r="K483" s="62" t="s">
        <v>1</v>
      </c>
    </row>
    <row r="484" spans="2:11" x14ac:dyDescent="0.25">
      <c r="B484" s="10">
        <v>40672</v>
      </c>
      <c r="C484" s="13" t="s">
        <v>199</v>
      </c>
      <c r="D484" s="16">
        <v>4.75</v>
      </c>
      <c r="E484" s="16">
        <v>3.19</v>
      </c>
      <c r="F484" s="12">
        <v>40673</v>
      </c>
      <c r="G484" s="25">
        <v>4.25</v>
      </c>
      <c r="H484" s="18">
        <f t="shared" si="65"/>
        <v>-0.10526315789473684</v>
      </c>
      <c r="I484" s="84">
        <f t="shared" si="64"/>
        <v>-0.32051282051282048</v>
      </c>
      <c r="K484" s="62" t="s">
        <v>1</v>
      </c>
    </row>
    <row r="485" spans="2:11" x14ac:dyDescent="0.25">
      <c r="B485" s="10">
        <v>40667</v>
      </c>
      <c r="C485" s="13" t="s">
        <v>193</v>
      </c>
      <c r="D485" s="16">
        <v>1.6</v>
      </c>
      <c r="E485" s="16">
        <v>1.39</v>
      </c>
      <c r="F485" s="12">
        <v>40676</v>
      </c>
      <c r="G485" s="25">
        <v>1.81</v>
      </c>
      <c r="H485" s="18">
        <f t="shared" ref="H485:H494" si="66">(G485/D485-1)</f>
        <v>0.13124999999999987</v>
      </c>
      <c r="I485" s="84">
        <f t="shared" ref="I485:I494" si="67">(G485-D485)/(D485-E485)</f>
        <v>0.99999999999999889</v>
      </c>
    </row>
    <row r="486" spans="2:11" x14ac:dyDescent="0.25">
      <c r="B486" s="10">
        <v>40672</v>
      </c>
      <c r="C486" s="13" t="s">
        <v>201</v>
      </c>
      <c r="D486" s="16">
        <v>0.55000000000000004</v>
      </c>
      <c r="E486" s="16">
        <v>0.4</v>
      </c>
      <c r="F486" s="12">
        <v>40676</v>
      </c>
      <c r="G486" s="25">
        <v>0.48</v>
      </c>
      <c r="H486" s="18">
        <f t="shared" si="66"/>
        <v>-0.12727272727272743</v>
      </c>
      <c r="I486" s="84">
        <f t="shared" si="67"/>
        <v>-0.46666666666666701</v>
      </c>
      <c r="K486" s="62" t="s">
        <v>1</v>
      </c>
    </row>
    <row r="487" spans="2:11" x14ac:dyDescent="0.25">
      <c r="B487" s="10">
        <v>40673</v>
      </c>
      <c r="C487" s="13" t="s">
        <v>202</v>
      </c>
      <c r="D487" s="16">
        <v>1.05</v>
      </c>
      <c r="E487" s="16">
        <v>0.69</v>
      </c>
      <c r="F487" s="12">
        <v>40676</v>
      </c>
      <c r="G487" s="25">
        <v>1.1499999999999999</v>
      </c>
      <c r="H487" s="18">
        <f t="shared" si="66"/>
        <v>9.5238095238095122E-2</v>
      </c>
      <c r="I487" s="84">
        <f t="shared" si="67"/>
        <v>0.27777777777777735</v>
      </c>
      <c r="K487" s="62" t="s">
        <v>1</v>
      </c>
    </row>
    <row r="488" spans="2:11" x14ac:dyDescent="0.25">
      <c r="B488" s="10">
        <v>40673</v>
      </c>
      <c r="C488" s="13" t="s">
        <v>203</v>
      </c>
      <c r="D488" s="16">
        <v>7.21</v>
      </c>
      <c r="E488" s="16">
        <v>4.96</v>
      </c>
      <c r="F488" s="12">
        <v>40676</v>
      </c>
      <c r="G488" s="25">
        <v>7.68</v>
      </c>
      <c r="H488" s="18">
        <f t="shared" si="66"/>
        <v>6.5187239944521469E-2</v>
      </c>
      <c r="I488" s="84">
        <f t="shared" si="67"/>
        <v>0.20888888888888879</v>
      </c>
    </row>
    <row r="489" spans="2:11" x14ac:dyDescent="0.25">
      <c r="B489" s="10">
        <v>40675</v>
      </c>
      <c r="C489" s="13" t="s">
        <v>210</v>
      </c>
      <c r="D489" s="16">
        <v>0.86</v>
      </c>
      <c r="E489" s="16">
        <v>0.54</v>
      </c>
      <c r="F489" s="12">
        <v>40676</v>
      </c>
      <c r="G489" s="25">
        <v>0.62</v>
      </c>
      <c r="H489" s="18">
        <f t="shared" si="66"/>
        <v>-0.27906976744186041</v>
      </c>
      <c r="I489" s="84">
        <f t="shared" si="67"/>
        <v>-0.75000000000000011</v>
      </c>
    </row>
    <row r="490" spans="2:11" x14ac:dyDescent="0.25">
      <c r="B490" s="10">
        <v>40683</v>
      </c>
      <c r="C490" s="13" t="s">
        <v>221</v>
      </c>
      <c r="D490" s="16">
        <v>0.95</v>
      </c>
      <c r="E490" s="16">
        <v>0.62</v>
      </c>
      <c r="F490" s="12">
        <v>40690</v>
      </c>
      <c r="G490" s="25">
        <v>0.74</v>
      </c>
      <c r="H490" s="18">
        <f t="shared" si="66"/>
        <v>-0.22105263157894739</v>
      </c>
      <c r="I490" s="84">
        <f t="shared" si="67"/>
        <v>-0.63636363636363635</v>
      </c>
      <c r="K490" s="62" t="s">
        <v>1</v>
      </c>
    </row>
    <row r="491" spans="2:11" x14ac:dyDescent="0.25">
      <c r="B491" s="10">
        <v>40686</v>
      </c>
      <c r="C491" s="13" t="s">
        <v>223</v>
      </c>
      <c r="D491" s="16">
        <v>7.46</v>
      </c>
      <c r="E491" s="16">
        <v>5.38</v>
      </c>
      <c r="F491" s="12">
        <v>40696</v>
      </c>
      <c r="G491" s="25">
        <v>9.34</v>
      </c>
      <c r="H491" s="18">
        <f t="shared" si="66"/>
        <v>0.25201072386058976</v>
      </c>
      <c r="I491" s="84">
        <f t="shared" si="67"/>
        <v>0.90384615384615374</v>
      </c>
    </row>
    <row r="492" spans="2:11" x14ac:dyDescent="0.25">
      <c r="B492" s="10">
        <v>40679</v>
      </c>
      <c r="C492" s="13" t="s">
        <v>219</v>
      </c>
      <c r="D492" s="16">
        <v>6.25</v>
      </c>
      <c r="E492" s="16">
        <v>3.68</v>
      </c>
      <c r="F492" s="12">
        <v>40708</v>
      </c>
      <c r="G492" s="25">
        <v>10.62</v>
      </c>
      <c r="H492" s="18">
        <f t="shared" si="66"/>
        <v>0.69919999999999982</v>
      </c>
      <c r="I492" s="84">
        <f t="shared" si="67"/>
        <v>1.7003891050583655</v>
      </c>
      <c r="K492" s="62" t="s">
        <v>1</v>
      </c>
    </row>
    <row r="493" spans="2:11" x14ac:dyDescent="0.25">
      <c r="B493" s="10">
        <v>40695</v>
      </c>
      <c r="C493" s="13" t="s">
        <v>236</v>
      </c>
      <c r="D493" s="16">
        <v>0.68</v>
      </c>
      <c r="E493" s="16">
        <v>0.38</v>
      </c>
      <c r="F493" s="12">
        <v>40708</v>
      </c>
      <c r="G493" s="25">
        <v>0.56999999999999995</v>
      </c>
      <c r="H493" s="18">
        <f t="shared" si="66"/>
        <v>-0.16176470588235303</v>
      </c>
      <c r="I493" s="84">
        <f t="shared" si="67"/>
        <v>-0.36666666666666692</v>
      </c>
      <c r="K493" s="62" t="s">
        <v>1</v>
      </c>
    </row>
    <row r="494" spans="2:11" x14ac:dyDescent="0.25">
      <c r="B494" s="10">
        <v>40703</v>
      </c>
      <c r="C494" s="13" t="s">
        <v>244</v>
      </c>
      <c r="D494" s="16">
        <v>0.98</v>
      </c>
      <c r="E494" s="16">
        <v>0.57999999999999996</v>
      </c>
      <c r="F494" s="12">
        <v>40710</v>
      </c>
      <c r="G494" s="25">
        <v>0.68</v>
      </c>
      <c r="H494" s="18">
        <f t="shared" si="66"/>
        <v>-0.30612244897959173</v>
      </c>
      <c r="I494" s="84">
        <f t="shared" si="67"/>
        <v>-0.74999999999999978</v>
      </c>
      <c r="K494" s="62" t="s">
        <v>1</v>
      </c>
    </row>
    <row r="495" spans="2:11" x14ac:dyDescent="0.25">
      <c r="B495" s="10">
        <v>40700</v>
      </c>
      <c r="C495" s="13" t="s">
        <v>252</v>
      </c>
      <c r="D495" s="16">
        <v>5.82</v>
      </c>
      <c r="E495" s="16">
        <v>4.4800000000000004</v>
      </c>
      <c r="F495" s="12">
        <v>40724</v>
      </c>
      <c r="G495" s="25">
        <v>4.4800000000000004</v>
      </c>
      <c r="H495" s="18">
        <f t="shared" ref="H495:H502" si="68">(G495/D495-1)</f>
        <v>-0.23024054982817865</v>
      </c>
      <c r="I495" s="84">
        <f t="shared" ref="I495:I502" si="69">(G495-D495)/(D495-E495)</f>
        <v>-1</v>
      </c>
      <c r="K495" s="62" t="s">
        <v>1</v>
      </c>
    </row>
    <row r="496" spans="2:11" x14ac:dyDescent="0.25">
      <c r="B496" s="10" t="s">
        <v>268</v>
      </c>
      <c r="C496" s="13" t="s">
        <v>255</v>
      </c>
      <c r="D496" s="16">
        <v>1.625</v>
      </c>
      <c r="E496" s="16">
        <v>0.94</v>
      </c>
      <c r="F496" s="12">
        <v>40730</v>
      </c>
      <c r="G496" s="25">
        <v>1.0900000000000001</v>
      </c>
      <c r="H496" s="18">
        <f t="shared" si="68"/>
        <v>-0.32923076923076922</v>
      </c>
      <c r="I496" s="84">
        <f t="shared" si="69"/>
        <v>-0.7810218978102188</v>
      </c>
    </row>
    <row r="497" spans="2:11" x14ac:dyDescent="0.25">
      <c r="B497" s="10">
        <v>40728</v>
      </c>
      <c r="C497" s="13" t="s">
        <v>272</v>
      </c>
      <c r="D497" s="16">
        <v>10.55</v>
      </c>
      <c r="E497" s="16">
        <v>7.18</v>
      </c>
      <c r="F497" s="12">
        <v>40730</v>
      </c>
      <c r="G497" s="25">
        <v>9.23</v>
      </c>
      <c r="H497" s="18">
        <f t="shared" si="68"/>
        <v>-0.12511848341232235</v>
      </c>
      <c r="I497" s="84">
        <f t="shared" si="69"/>
        <v>-0.39169139465875369</v>
      </c>
    </row>
    <row r="498" spans="2:11" x14ac:dyDescent="0.25">
      <c r="B498" s="10">
        <v>40730</v>
      </c>
      <c r="C498" s="13" t="s">
        <v>221</v>
      </c>
      <c r="D498" s="16">
        <v>1.19</v>
      </c>
      <c r="E498" s="16">
        <v>0.82</v>
      </c>
      <c r="F498" s="12">
        <v>40742</v>
      </c>
      <c r="G498" s="25">
        <v>1.91</v>
      </c>
      <c r="H498" s="18">
        <f t="shared" si="68"/>
        <v>0.60504201680672276</v>
      </c>
      <c r="I498" s="84">
        <f t="shared" si="69"/>
        <v>1.9459459459459458</v>
      </c>
      <c r="K498" s="62" t="s">
        <v>1</v>
      </c>
    </row>
    <row r="499" spans="2:11" x14ac:dyDescent="0.25">
      <c r="B499" s="10">
        <v>40738</v>
      </c>
      <c r="C499" s="13" t="s">
        <v>295</v>
      </c>
      <c r="D499" s="16">
        <v>1.46</v>
      </c>
      <c r="E499" s="16">
        <v>1.03</v>
      </c>
      <c r="F499" s="12">
        <v>40743</v>
      </c>
      <c r="G499" s="25">
        <v>2.08</v>
      </c>
      <c r="H499" s="18">
        <f t="shared" si="68"/>
        <v>0.42465753424657549</v>
      </c>
      <c r="I499" s="84">
        <f t="shared" si="69"/>
        <v>1.4418604651162796</v>
      </c>
      <c r="K499" s="62" t="s">
        <v>1</v>
      </c>
    </row>
    <row r="500" spans="2:11" x14ac:dyDescent="0.25">
      <c r="B500" s="10">
        <v>40738</v>
      </c>
      <c r="C500" s="13" t="s">
        <v>311</v>
      </c>
      <c r="D500" s="16">
        <v>5.0599999999999996</v>
      </c>
      <c r="E500" s="16">
        <v>3.37</v>
      </c>
      <c r="F500" s="12">
        <v>40745</v>
      </c>
      <c r="G500" s="25">
        <v>4.76</v>
      </c>
      <c r="H500" s="18">
        <f t="shared" si="68"/>
        <v>-5.9288537549407105E-2</v>
      </c>
      <c r="I500" s="84">
        <f t="shared" si="69"/>
        <v>-0.17751479289940822</v>
      </c>
      <c r="K500" s="62" t="s">
        <v>1</v>
      </c>
    </row>
    <row r="501" spans="2:11" x14ac:dyDescent="0.25">
      <c r="B501" s="10">
        <v>40739</v>
      </c>
      <c r="C501" s="13" t="s">
        <v>297</v>
      </c>
      <c r="D501" s="16">
        <v>3.91</v>
      </c>
      <c r="E501" s="16">
        <v>2.59</v>
      </c>
      <c r="F501" s="12">
        <v>40745</v>
      </c>
      <c r="G501" s="25">
        <v>3.53</v>
      </c>
      <c r="H501" s="18">
        <f t="shared" si="68"/>
        <v>-9.7186700767263545E-2</v>
      </c>
      <c r="I501" s="84">
        <f t="shared" si="69"/>
        <v>-0.28787878787878807</v>
      </c>
      <c r="K501" s="62" t="s">
        <v>1</v>
      </c>
    </row>
    <row r="502" spans="2:11" x14ac:dyDescent="0.25">
      <c r="B502" s="10">
        <v>40738</v>
      </c>
      <c r="C502" s="13" t="s">
        <v>296</v>
      </c>
      <c r="D502" s="16">
        <v>0.84</v>
      </c>
      <c r="E502" s="16">
        <v>0.63</v>
      </c>
      <c r="F502" s="12">
        <v>40745</v>
      </c>
      <c r="G502" s="25">
        <v>0.7</v>
      </c>
      <c r="H502" s="18">
        <f t="shared" si="68"/>
        <v>-0.16666666666666674</v>
      </c>
      <c r="I502" s="84">
        <f t="shared" si="69"/>
        <v>-0.66666666666666685</v>
      </c>
      <c r="K502" s="62" t="s">
        <v>1</v>
      </c>
    </row>
    <row r="503" spans="2:11" x14ac:dyDescent="0.25">
      <c r="B503" s="10">
        <v>40745</v>
      </c>
      <c r="C503" s="13" t="s">
        <v>314</v>
      </c>
      <c r="D503" s="16">
        <v>3.77</v>
      </c>
      <c r="E503" s="16">
        <v>2.31</v>
      </c>
      <c r="F503" s="12">
        <v>40750</v>
      </c>
      <c r="G503" s="25">
        <v>2.65</v>
      </c>
      <c r="H503" s="18">
        <f t="shared" ref="H503:H522" si="70">(G503/D503-1)</f>
        <v>-0.29708222811671092</v>
      </c>
      <c r="I503" s="84">
        <f t="shared" ref="I503:I522" si="71">(G503-D503)/(D503-E503)</f>
        <v>-0.76712328767123295</v>
      </c>
      <c r="K503" s="62" t="s">
        <v>1</v>
      </c>
    </row>
    <row r="504" spans="2:11" x14ac:dyDescent="0.25">
      <c r="B504" s="10">
        <v>40751</v>
      </c>
      <c r="C504" s="13" t="s">
        <v>320</v>
      </c>
      <c r="D504" s="16">
        <v>0.64</v>
      </c>
      <c r="E504" s="16">
        <v>0.37</v>
      </c>
      <c r="F504" s="12">
        <v>40758</v>
      </c>
      <c r="G504" s="25">
        <v>1.18</v>
      </c>
      <c r="H504" s="18">
        <f t="shared" si="70"/>
        <v>0.84374999999999978</v>
      </c>
      <c r="I504" s="84">
        <f t="shared" si="71"/>
        <v>1.9999999999999996</v>
      </c>
      <c r="K504" s="62" t="s">
        <v>1</v>
      </c>
    </row>
    <row r="505" spans="2:11" x14ac:dyDescent="0.25">
      <c r="B505" s="10">
        <v>40756</v>
      </c>
      <c r="C505" s="13" t="s">
        <v>315</v>
      </c>
      <c r="D505" s="16">
        <v>0.88</v>
      </c>
      <c r="E505" s="16">
        <v>0.65</v>
      </c>
      <c r="F505" s="12">
        <v>40758</v>
      </c>
      <c r="G505" s="25">
        <v>1.37</v>
      </c>
      <c r="H505" s="18">
        <f t="shared" si="70"/>
        <v>0.55681818181818188</v>
      </c>
      <c r="I505" s="84">
        <f t="shared" si="71"/>
        <v>2.1304347826086962</v>
      </c>
      <c r="K505" s="62" t="s">
        <v>1</v>
      </c>
    </row>
    <row r="506" spans="2:11" x14ac:dyDescent="0.25">
      <c r="B506" s="10">
        <v>40746</v>
      </c>
      <c r="C506" s="13" t="s">
        <v>307</v>
      </c>
      <c r="D506" s="16">
        <v>1.94</v>
      </c>
      <c r="E506" s="16">
        <v>1.57</v>
      </c>
      <c r="F506" s="12">
        <v>40760</v>
      </c>
      <c r="G506" s="25">
        <v>3.11</v>
      </c>
      <c r="H506" s="18">
        <f t="shared" si="70"/>
        <v>0.60309278350515472</v>
      </c>
      <c r="I506" s="84">
        <f t="shared" si="71"/>
        <v>3.1621621621621632</v>
      </c>
      <c r="K506" s="62" t="s">
        <v>1</v>
      </c>
    </row>
    <row r="507" spans="2:11" x14ac:dyDescent="0.25">
      <c r="B507" s="10">
        <v>40744</v>
      </c>
      <c r="C507" s="13" t="s">
        <v>295</v>
      </c>
      <c r="D507" s="16">
        <v>1.93</v>
      </c>
      <c r="E507" s="16">
        <v>1.36</v>
      </c>
      <c r="F507" s="12">
        <v>40760</v>
      </c>
      <c r="G507" s="25">
        <v>1.85</v>
      </c>
      <c r="H507" s="18">
        <f t="shared" si="70"/>
        <v>-4.1450777202072464E-2</v>
      </c>
      <c r="I507" s="84">
        <f t="shared" si="71"/>
        <v>-0.14035087719298223</v>
      </c>
      <c r="K507" s="62" t="s">
        <v>1</v>
      </c>
    </row>
    <row r="508" spans="2:11" x14ac:dyDescent="0.25">
      <c r="B508" s="10">
        <v>40750</v>
      </c>
      <c r="C508" s="13" t="s">
        <v>312</v>
      </c>
      <c r="D508" s="16">
        <v>4.66</v>
      </c>
      <c r="E508" s="16">
        <v>3.96</v>
      </c>
      <c r="F508" s="12">
        <v>40760</v>
      </c>
      <c r="G508" s="25">
        <v>7.88</v>
      </c>
      <c r="H508" s="18">
        <f t="shared" si="70"/>
        <v>0.69098712446351929</v>
      </c>
      <c r="I508" s="84">
        <f t="shared" si="71"/>
        <v>4.5999999999999988</v>
      </c>
      <c r="K508" s="62" t="s">
        <v>1</v>
      </c>
    </row>
    <row r="509" spans="2:11" x14ac:dyDescent="0.25">
      <c r="B509" s="10">
        <v>40756</v>
      </c>
      <c r="C509" s="13" t="s">
        <v>313</v>
      </c>
      <c r="D509" s="16">
        <v>3.21</v>
      </c>
      <c r="E509" s="16">
        <v>1.77</v>
      </c>
      <c r="F509" s="12">
        <v>40760</v>
      </c>
      <c r="G509" s="25">
        <v>13.12</v>
      </c>
      <c r="H509" s="18">
        <f t="shared" si="70"/>
        <v>3.0872274143302176</v>
      </c>
      <c r="I509" s="84">
        <f t="shared" si="71"/>
        <v>6.8819444444444446</v>
      </c>
      <c r="K509" s="62" t="s">
        <v>1</v>
      </c>
    </row>
    <row r="510" spans="2:11" x14ac:dyDescent="0.25">
      <c r="B510" s="10">
        <v>40766</v>
      </c>
      <c r="C510" s="13" t="s">
        <v>336</v>
      </c>
      <c r="D510" s="16">
        <v>6.81</v>
      </c>
      <c r="E510" s="16">
        <v>4.3099999999999996</v>
      </c>
      <c r="F510" s="12">
        <v>40766</v>
      </c>
      <c r="G510" s="25">
        <v>8.2799999999999994</v>
      </c>
      <c r="H510" s="18">
        <f t="shared" si="70"/>
        <v>0.21585903083700431</v>
      </c>
      <c r="I510" s="84">
        <f t="shared" si="71"/>
        <v>0.58799999999999986</v>
      </c>
      <c r="K510" s="62" t="s">
        <v>1</v>
      </c>
    </row>
    <row r="511" spans="2:11" x14ac:dyDescent="0.25">
      <c r="B511" s="10">
        <v>40770</v>
      </c>
      <c r="C511" s="13" t="s">
        <v>338</v>
      </c>
      <c r="D511" s="16">
        <v>6.65</v>
      </c>
      <c r="E511" s="16">
        <v>3.42</v>
      </c>
      <c r="F511" s="12">
        <v>40772</v>
      </c>
      <c r="G511" s="25">
        <v>8.1199999999999992</v>
      </c>
      <c r="H511" s="18">
        <f t="shared" si="70"/>
        <v>0.22105263157894717</v>
      </c>
      <c r="I511" s="84">
        <f t="shared" si="71"/>
        <v>0.45510835913312653</v>
      </c>
      <c r="K511" s="62" t="s">
        <v>1</v>
      </c>
    </row>
    <row r="512" spans="2:11" x14ac:dyDescent="0.25">
      <c r="B512" s="10">
        <v>40767</v>
      </c>
      <c r="C512" s="13" t="s">
        <v>337</v>
      </c>
      <c r="D512" s="16">
        <v>1.52</v>
      </c>
      <c r="E512" s="16">
        <v>0.88</v>
      </c>
      <c r="F512" s="12">
        <v>40777</v>
      </c>
      <c r="G512" s="25">
        <v>2.04</v>
      </c>
      <c r="H512" s="18">
        <f t="shared" si="70"/>
        <v>0.34210526315789469</v>
      </c>
      <c r="I512" s="84">
        <f t="shared" si="71"/>
        <v>0.8125</v>
      </c>
      <c r="K512" s="62" t="s">
        <v>1</v>
      </c>
    </row>
    <row r="513" spans="2:11" x14ac:dyDescent="0.25">
      <c r="B513" s="10">
        <v>40770</v>
      </c>
      <c r="C513" s="13" t="s">
        <v>339</v>
      </c>
      <c r="D513" s="16">
        <v>0.62</v>
      </c>
      <c r="E513" s="16">
        <v>0.33</v>
      </c>
      <c r="F513" s="12">
        <v>40778</v>
      </c>
      <c r="G513" s="25">
        <v>0.99</v>
      </c>
      <c r="H513" s="18">
        <f t="shared" si="70"/>
        <v>0.59677419354838701</v>
      </c>
      <c r="I513" s="84">
        <f t="shared" si="71"/>
        <v>1.2758620689655173</v>
      </c>
      <c r="K513" s="62" t="s">
        <v>1</v>
      </c>
    </row>
    <row r="514" spans="2:11" x14ac:dyDescent="0.25">
      <c r="B514" s="10">
        <v>40773</v>
      </c>
      <c r="C514" s="13" t="s">
        <v>344</v>
      </c>
      <c r="D514" s="16">
        <v>5.31</v>
      </c>
      <c r="E514" s="16">
        <v>3.59</v>
      </c>
      <c r="F514" s="12">
        <v>40778</v>
      </c>
      <c r="G514" s="25">
        <v>8.68</v>
      </c>
      <c r="H514" s="18">
        <f t="shared" si="70"/>
        <v>0.63465160075329563</v>
      </c>
      <c r="I514" s="84">
        <f t="shared" si="71"/>
        <v>1.9593023255813957</v>
      </c>
      <c r="K514" s="62" t="s">
        <v>1</v>
      </c>
    </row>
    <row r="515" spans="2:11" x14ac:dyDescent="0.25">
      <c r="B515" s="10">
        <v>40780</v>
      </c>
      <c r="C515" s="13" t="s">
        <v>357</v>
      </c>
      <c r="D515" s="16">
        <v>6</v>
      </c>
      <c r="E515" s="16">
        <v>2.85</v>
      </c>
      <c r="F515" s="12">
        <v>40786</v>
      </c>
      <c r="G515" s="25">
        <v>5.16</v>
      </c>
      <c r="H515" s="18">
        <f t="shared" si="70"/>
        <v>-0.14000000000000001</v>
      </c>
      <c r="I515" s="84">
        <f t="shared" si="71"/>
        <v>-0.26666666666666661</v>
      </c>
      <c r="K515" s="62" t="s">
        <v>1</v>
      </c>
    </row>
    <row r="516" spans="2:11" x14ac:dyDescent="0.25">
      <c r="B516" s="10">
        <v>40777</v>
      </c>
      <c r="C516" s="13" t="s">
        <v>348</v>
      </c>
      <c r="D516" s="16">
        <v>5.37</v>
      </c>
      <c r="E516" s="16">
        <v>3.36</v>
      </c>
      <c r="F516" s="12">
        <v>40787</v>
      </c>
      <c r="G516" s="25">
        <v>4.68</v>
      </c>
      <c r="H516" s="18">
        <f t="shared" si="70"/>
        <v>-0.12849162011173187</v>
      </c>
      <c r="I516" s="84">
        <f t="shared" si="71"/>
        <v>-0.3432835820895524</v>
      </c>
      <c r="K516" s="62" t="s">
        <v>1</v>
      </c>
    </row>
    <row r="517" spans="2:11" x14ac:dyDescent="0.25">
      <c r="B517" s="10">
        <v>40788</v>
      </c>
      <c r="C517" s="13" t="s">
        <v>362</v>
      </c>
      <c r="D517" s="16">
        <v>8.5</v>
      </c>
      <c r="E517" s="16">
        <v>5.38</v>
      </c>
      <c r="F517" s="12">
        <v>40793</v>
      </c>
      <c r="G517" s="25">
        <v>8.81</v>
      </c>
      <c r="H517" s="18">
        <f t="shared" si="70"/>
        <v>3.6470588235294255E-2</v>
      </c>
      <c r="I517" s="84">
        <f t="shared" si="71"/>
        <v>9.9358974358974519E-2</v>
      </c>
    </row>
    <row r="518" spans="2:11" x14ac:dyDescent="0.25">
      <c r="B518" s="10">
        <v>40795</v>
      </c>
      <c r="C518" s="13" t="s">
        <v>372</v>
      </c>
      <c r="D518" s="16">
        <v>7.25</v>
      </c>
      <c r="E518" s="16">
        <v>4.62</v>
      </c>
      <c r="F518" s="12">
        <v>40795</v>
      </c>
      <c r="G518" s="25">
        <v>4.62</v>
      </c>
      <c r="H518" s="18">
        <f t="shared" si="70"/>
        <v>-0.36275862068965514</v>
      </c>
      <c r="I518" s="84">
        <f t="shared" si="71"/>
        <v>-1</v>
      </c>
    </row>
    <row r="519" spans="2:11" x14ac:dyDescent="0.25">
      <c r="B519" s="10">
        <v>40787</v>
      </c>
      <c r="C519" s="13" t="s">
        <v>468</v>
      </c>
      <c r="D519" s="16">
        <v>2.2999999999999998</v>
      </c>
      <c r="E519" s="16">
        <v>1.85</v>
      </c>
      <c r="F519" s="12">
        <v>40798</v>
      </c>
      <c r="G519" s="25">
        <v>5.63</v>
      </c>
      <c r="H519" s="18">
        <f t="shared" si="70"/>
        <v>1.447826086956522</v>
      </c>
      <c r="I519" s="84">
        <f t="shared" si="71"/>
        <v>7.4000000000000048</v>
      </c>
      <c r="K519" s="62" t="s">
        <v>1</v>
      </c>
    </row>
    <row r="520" spans="2:11" x14ac:dyDescent="0.25">
      <c r="B520" s="10">
        <v>40793</v>
      </c>
      <c r="C520" s="13" t="s">
        <v>367</v>
      </c>
      <c r="D520" s="16">
        <v>4.97</v>
      </c>
      <c r="E520" s="16">
        <v>2.98</v>
      </c>
      <c r="F520" s="12">
        <v>40798</v>
      </c>
      <c r="G520" s="25">
        <v>8.5</v>
      </c>
      <c r="H520" s="18">
        <f t="shared" si="70"/>
        <v>0.71026156941649909</v>
      </c>
      <c r="I520" s="84">
        <f t="shared" si="71"/>
        <v>1.7738693467336686</v>
      </c>
      <c r="K520" s="62" t="s">
        <v>1</v>
      </c>
    </row>
    <row r="521" spans="2:11" x14ac:dyDescent="0.25">
      <c r="B521" s="10">
        <v>40799</v>
      </c>
      <c r="C521" s="13" t="s">
        <v>377</v>
      </c>
      <c r="D521" s="16">
        <v>4.55</v>
      </c>
      <c r="E521" s="16">
        <v>3.08</v>
      </c>
      <c r="F521" s="12">
        <v>40799</v>
      </c>
      <c r="G521" s="25">
        <v>5.39</v>
      </c>
      <c r="H521" s="18">
        <f t="shared" si="70"/>
        <v>0.18461538461538463</v>
      </c>
      <c r="I521" s="84">
        <f t="shared" si="71"/>
        <v>0.5714285714285714</v>
      </c>
      <c r="K521" s="62" t="s">
        <v>1</v>
      </c>
    </row>
    <row r="522" spans="2:11" x14ac:dyDescent="0.25">
      <c r="B522" s="10">
        <v>40800</v>
      </c>
      <c r="C522" s="13" t="s">
        <v>378</v>
      </c>
      <c r="D522" s="16">
        <v>4.1900000000000004</v>
      </c>
      <c r="E522" s="16">
        <v>2.63</v>
      </c>
      <c r="F522" s="12">
        <v>40801</v>
      </c>
      <c r="G522" s="25">
        <v>2.63</v>
      </c>
      <c r="H522" s="18">
        <f t="shared" si="70"/>
        <v>-0.37231503579952274</v>
      </c>
      <c r="I522" s="84">
        <f t="shared" si="71"/>
        <v>-1</v>
      </c>
    </row>
    <row r="523" spans="2:11" x14ac:dyDescent="0.25">
      <c r="B523" s="10">
        <v>40801</v>
      </c>
      <c r="C523" s="13" t="s">
        <v>382</v>
      </c>
      <c r="D523" s="16">
        <v>4.0599999999999996</v>
      </c>
      <c r="E523" s="16">
        <v>2.4</v>
      </c>
      <c r="F523" s="12">
        <v>40802</v>
      </c>
      <c r="G523" s="25">
        <v>2.4</v>
      </c>
      <c r="H523" s="18">
        <f t="shared" ref="H523:H535" si="72">(G523/D523-1)</f>
        <v>-0.40886699507389157</v>
      </c>
      <c r="I523" s="84">
        <f t="shared" ref="I523:I535" si="73">(G523-D523)/(D523-E523)</f>
        <v>-1</v>
      </c>
      <c r="K523" s="62" t="s">
        <v>1</v>
      </c>
    </row>
    <row r="524" spans="2:11" x14ac:dyDescent="0.25">
      <c r="B524" s="10">
        <v>40802</v>
      </c>
      <c r="C524" s="13" t="s">
        <v>387</v>
      </c>
      <c r="D524" s="16">
        <v>4.3600000000000003</v>
      </c>
      <c r="E524" s="16">
        <v>2.67</v>
      </c>
      <c r="F524" s="12">
        <v>40806</v>
      </c>
      <c r="G524" s="25">
        <v>5.69</v>
      </c>
      <c r="H524" s="18">
        <f t="shared" si="72"/>
        <v>0.30504587155963292</v>
      </c>
      <c r="I524" s="84">
        <f t="shared" si="73"/>
        <v>0.78698224852070997</v>
      </c>
    </row>
    <row r="525" spans="2:11" x14ac:dyDescent="0.25">
      <c r="B525" s="10">
        <v>40807</v>
      </c>
      <c r="C525" s="13" t="s">
        <v>392</v>
      </c>
      <c r="D525" s="16">
        <v>1.04</v>
      </c>
      <c r="E525" s="16">
        <v>0.61</v>
      </c>
      <c r="F525" s="12">
        <v>40808</v>
      </c>
      <c r="G525" s="25">
        <v>0.61</v>
      </c>
      <c r="H525" s="18">
        <f t="shared" si="72"/>
        <v>-0.41346153846153855</v>
      </c>
      <c r="I525" s="84">
        <f t="shared" si="73"/>
        <v>-1</v>
      </c>
      <c r="K525" s="62" t="s">
        <v>1</v>
      </c>
    </row>
    <row r="526" spans="2:11" x14ac:dyDescent="0.25">
      <c r="B526" s="10">
        <v>40778</v>
      </c>
      <c r="C526" s="13" t="s">
        <v>347</v>
      </c>
      <c r="D526" s="16">
        <v>2.0099999999999998</v>
      </c>
      <c r="E526" s="16">
        <v>1.1399999999999999</v>
      </c>
      <c r="F526" s="12">
        <v>40809</v>
      </c>
      <c r="G526" s="25">
        <v>1.88</v>
      </c>
      <c r="H526" s="18">
        <f t="shared" si="72"/>
        <v>-6.4676616915422813E-2</v>
      </c>
      <c r="I526" s="84">
        <f t="shared" si="73"/>
        <v>-0.14942528735632174</v>
      </c>
      <c r="K526" s="62" t="s">
        <v>1</v>
      </c>
    </row>
    <row r="527" spans="2:11" x14ac:dyDescent="0.25">
      <c r="B527" s="10">
        <v>40809</v>
      </c>
      <c r="C527" s="13" t="s">
        <v>397</v>
      </c>
      <c r="D527" s="16">
        <v>8.6999999999999993</v>
      </c>
      <c r="E527" s="16">
        <v>4.8</v>
      </c>
      <c r="F527" s="12">
        <v>40809</v>
      </c>
      <c r="G527" s="25">
        <v>4.8</v>
      </c>
      <c r="H527" s="18">
        <f t="shared" si="72"/>
        <v>-0.44827586206896552</v>
      </c>
      <c r="I527" s="84">
        <f t="shared" si="73"/>
        <v>-1</v>
      </c>
    </row>
    <row r="528" spans="2:11" x14ac:dyDescent="0.25">
      <c r="B528" s="10">
        <v>40809</v>
      </c>
      <c r="C528" s="13" t="s">
        <v>395</v>
      </c>
      <c r="D528" s="16">
        <v>0.73</v>
      </c>
      <c r="E528" s="16">
        <v>0.52</v>
      </c>
      <c r="F528" s="12">
        <v>40812</v>
      </c>
      <c r="G528" s="25">
        <v>0.79</v>
      </c>
      <c r="H528" s="18">
        <f t="shared" si="72"/>
        <v>8.2191780821917915E-2</v>
      </c>
      <c r="I528" s="84">
        <f t="shared" si="73"/>
        <v>0.28571428571428603</v>
      </c>
      <c r="K528" s="62" t="s">
        <v>1</v>
      </c>
    </row>
    <row r="529" spans="2:11" x14ac:dyDescent="0.25">
      <c r="B529" s="10">
        <v>40809</v>
      </c>
      <c r="C529" s="13" t="s">
        <v>396</v>
      </c>
      <c r="D529" s="16">
        <v>10.37</v>
      </c>
      <c r="E529" s="16">
        <v>5.86</v>
      </c>
      <c r="F529" s="12">
        <v>40812</v>
      </c>
      <c r="G529" s="25">
        <v>13.15</v>
      </c>
      <c r="H529" s="18">
        <f t="shared" si="72"/>
        <v>0.26808100289296055</v>
      </c>
      <c r="I529" s="84">
        <f t="shared" si="73"/>
        <v>0.61640798226164117</v>
      </c>
    </row>
    <row r="530" spans="2:11" x14ac:dyDescent="0.25">
      <c r="B530" s="10">
        <v>40812</v>
      </c>
      <c r="C530" s="13" t="s">
        <v>401</v>
      </c>
      <c r="D530" s="16">
        <v>0.83</v>
      </c>
      <c r="E530" s="16">
        <v>0.54</v>
      </c>
      <c r="F530" s="12">
        <v>40813</v>
      </c>
      <c r="G530" s="25">
        <v>1.02</v>
      </c>
      <c r="H530" s="18">
        <f t="shared" si="72"/>
        <v>0.22891566265060259</v>
      </c>
      <c r="I530" s="84">
        <f t="shared" si="73"/>
        <v>0.65517241379310387</v>
      </c>
      <c r="K530" s="62" t="s">
        <v>1</v>
      </c>
    </row>
    <row r="531" spans="2:11" x14ac:dyDescent="0.25">
      <c r="B531" s="10">
        <v>40812</v>
      </c>
      <c r="C531" s="13" t="s">
        <v>400</v>
      </c>
      <c r="D531" s="16">
        <v>11.85</v>
      </c>
      <c r="E531" s="16">
        <v>7.2</v>
      </c>
      <c r="F531" s="12">
        <v>40816</v>
      </c>
      <c r="G531" s="25">
        <v>14.73</v>
      </c>
      <c r="H531" s="18">
        <f t="shared" si="72"/>
        <v>0.24303797468354427</v>
      </c>
      <c r="I531" s="84">
        <f t="shared" si="73"/>
        <v>0.61935483870967767</v>
      </c>
    </row>
    <row r="532" spans="2:11" x14ac:dyDescent="0.25">
      <c r="B532" s="10">
        <v>40816</v>
      </c>
      <c r="C532" s="13" t="s">
        <v>410</v>
      </c>
      <c r="D532" s="16">
        <v>0.91</v>
      </c>
      <c r="E532" s="16">
        <v>0.6</v>
      </c>
      <c r="F532" s="12">
        <v>40820</v>
      </c>
      <c r="G532" s="25">
        <v>1.48</v>
      </c>
      <c r="H532" s="18">
        <f t="shared" si="72"/>
        <v>0.62637362637362637</v>
      </c>
      <c r="I532" s="84">
        <f t="shared" si="73"/>
        <v>1.8387096774193543</v>
      </c>
      <c r="K532" s="62" t="s">
        <v>1</v>
      </c>
    </row>
    <row r="533" spans="2:11" x14ac:dyDescent="0.25">
      <c r="B533" s="10">
        <v>40816</v>
      </c>
      <c r="C533" s="13" t="s">
        <v>411</v>
      </c>
      <c r="D533" s="16">
        <v>0.74</v>
      </c>
      <c r="E533" s="16">
        <v>0.48</v>
      </c>
      <c r="F533" s="12">
        <v>40820</v>
      </c>
      <c r="G533" s="25">
        <v>1.1100000000000001</v>
      </c>
      <c r="H533" s="18">
        <f t="shared" si="72"/>
        <v>0.50000000000000022</v>
      </c>
      <c r="I533" s="84">
        <f t="shared" si="73"/>
        <v>1.4230769230769234</v>
      </c>
    </row>
    <row r="534" spans="2:11" x14ac:dyDescent="0.25">
      <c r="B534" s="10">
        <v>40826</v>
      </c>
      <c r="C534" s="13" t="s">
        <v>423</v>
      </c>
      <c r="D534" s="16">
        <v>4.8499999999999996</v>
      </c>
      <c r="E534" s="16">
        <v>3.05</v>
      </c>
      <c r="F534" s="12">
        <v>40827</v>
      </c>
      <c r="G534" s="25">
        <v>3.73</v>
      </c>
      <c r="H534" s="18">
        <f t="shared" si="72"/>
        <v>-0.23092783505154635</v>
      </c>
      <c r="I534" s="84">
        <f t="shared" si="73"/>
        <v>-0.62222222222222212</v>
      </c>
    </row>
    <row r="535" spans="2:11" x14ac:dyDescent="0.25">
      <c r="B535" s="10">
        <v>40822</v>
      </c>
      <c r="C535" s="13" t="s">
        <v>420</v>
      </c>
      <c r="D535" s="16">
        <v>0.96</v>
      </c>
      <c r="E535" s="16">
        <v>0.64</v>
      </c>
      <c r="F535" s="12">
        <v>40827</v>
      </c>
      <c r="G535" s="25">
        <v>1.28</v>
      </c>
      <c r="H535" s="18">
        <f t="shared" si="72"/>
        <v>0.33333333333333348</v>
      </c>
      <c r="I535" s="84">
        <f t="shared" si="73"/>
        <v>1.0000000000000004</v>
      </c>
      <c r="K535" s="62" t="s">
        <v>1</v>
      </c>
    </row>
    <row r="536" spans="2:11" x14ac:dyDescent="0.25">
      <c r="B536" s="10">
        <v>40822</v>
      </c>
      <c r="C536" s="13" t="s">
        <v>422</v>
      </c>
      <c r="D536" s="16">
        <v>1.06</v>
      </c>
      <c r="E536" s="16">
        <v>0.86</v>
      </c>
      <c r="F536" s="12">
        <v>40829</v>
      </c>
      <c r="G536" s="25">
        <v>1.47</v>
      </c>
      <c r="H536" s="18">
        <f t="shared" ref="H536:H548" si="74">(G536/D536-1)</f>
        <v>0.38679245283018848</v>
      </c>
      <c r="I536" s="84">
        <f t="shared" ref="I536:I548" si="75">(G536-D536)/(D536-E536)</f>
        <v>2.0499999999999989</v>
      </c>
      <c r="K536" s="62" t="s">
        <v>1</v>
      </c>
    </row>
    <row r="537" spans="2:11" x14ac:dyDescent="0.25">
      <c r="B537" s="10">
        <v>40822</v>
      </c>
      <c r="C537" s="13" t="s">
        <v>421</v>
      </c>
      <c r="D537" s="16">
        <v>6.07</v>
      </c>
      <c r="E537" s="16">
        <v>4.08</v>
      </c>
      <c r="F537" s="12">
        <v>40829</v>
      </c>
      <c r="G537" s="25">
        <v>10.9</v>
      </c>
      <c r="H537" s="18">
        <f t="shared" si="74"/>
        <v>0.79571663920922564</v>
      </c>
      <c r="I537" s="84">
        <f t="shared" si="75"/>
        <v>2.4271356783919598</v>
      </c>
      <c r="K537" s="62" t="s">
        <v>1</v>
      </c>
    </row>
    <row r="538" spans="2:11" x14ac:dyDescent="0.25">
      <c r="B538" s="10">
        <v>40822</v>
      </c>
      <c r="C538" s="13" t="s">
        <v>419</v>
      </c>
      <c r="D538" s="16">
        <v>0.69</v>
      </c>
      <c r="E538" s="16">
        <v>0.46</v>
      </c>
      <c r="F538" s="12">
        <v>40829</v>
      </c>
      <c r="G538" s="25">
        <v>0.85</v>
      </c>
      <c r="H538" s="18">
        <f t="shared" si="74"/>
        <v>0.23188405797101463</v>
      </c>
      <c r="I538" s="84">
        <f t="shared" si="75"/>
        <v>0.69565217391304379</v>
      </c>
    </row>
    <row r="539" spans="2:11" x14ac:dyDescent="0.25">
      <c r="B539" s="10">
        <v>40827</v>
      </c>
      <c r="C539" s="13" t="s">
        <v>425</v>
      </c>
      <c r="D539" s="16">
        <v>1.55</v>
      </c>
      <c r="E539" s="16">
        <v>1.08</v>
      </c>
      <c r="F539" s="12">
        <v>40829</v>
      </c>
      <c r="G539" s="25">
        <v>1.07</v>
      </c>
      <c r="H539" s="18">
        <f t="shared" si="74"/>
        <v>-0.30967741935483872</v>
      </c>
      <c r="I539" s="84">
        <f t="shared" si="75"/>
        <v>-1.0212765957446808</v>
      </c>
      <c r="K539" s="62" t="s">
        <v>1</v>
      </c>
    </row>
    <row r="540" spans="2:11" x14ac:dyDescent="0.25">
      <c r="B540" s="10">
        <v>40828</v>
      </c>
      <c r="C540" s="13" t="s">
        <v>429</v>
      </c>
      <c r="D540" s="16">
        <v>4.8099999999999996</v>
      </c>
      <c r="E540" s="16">
        <v>3.28</v>
      </c>
      <c r="F540" s="12">
        <v>40833</v>
      </c>
      <c r="G540" s="25">
        <v>4.24</v>
      </c>
      <c r="H540" s="18">
        <f t="shared" si="74"/>
        <v>-0.11850311850311834</v>
      </c>
      <c r="I540" s="84">
        <f t="shared" si="75"/>
        <v>-0.37254901960784281</v>
      </c>
    </row>
    <row r="541" spans="2:11" x14ac:dyDescent="0.25">
      <c r="B541" s="10">
        <v>40841</v>
      </c>
      <c r="C541" s="13" t="s">
        <v>437</v>
      </c>
      <c r="D541" s="16">
        <v>5.31</v>
      </c>
      <c r="E541" s="16">
        <v>2.67</v>
      </c>
      <c r="F541" s="12">
        <v>40849</v>
      </c>
      <c r="G541" s="25">
        <v>3.64</v>
      </c>
      <c r="H541" s="18">
        <f t="shared" si="74"/>
        <v>-0.31450094161958564</v>
      </c>
      <c r="I541" s="84">
        <f t="shared" si="75"/>
        <v>-0.63257575757575746</v>
      </c>
    </row>
    <row r="542" spans="2:11" x14ac:dyDescent="0.25">
      <c r="B542" s="10">
        <v>40841</v>
      </c>
      <c r="C542" s="13" t="s">
        <v>438</v>
      </c>
      <c r="D542" s="16">
        <v>1.83</v>
      </c>
      <c r="E542" s="16">
        <v>1.2</v>
      </c>
      <c r="F542" s="12">
        <v>40849</v>
      </c>
      <c r="G542" s="25">
        <v>1.65</v>
      </c>
      <c r="H542" s="18">
        <f t="shared" si="74"/>
        <v>-9.8360655737705027E-2</v>
      </c>
      <c r="I542" s="84">
        <f t="shared" si="75"/>
        <v>-0.28571428571428592</v>
      </c>
    </row>
    <row r="543" spans="2:11" x14ac:dyDescent="0.25">
      <c r="B543" s="10">
        <v>40844</v>
      </c>
      <c r="C543" s="13" t="s">
        <v>444</v>
      </c>
      <c r="D543" s="16">
        <v>1.06</v>
      </c>
      <c r="E543" s="16">
        <v>0.64</v>
      </c>
      <c r="F543" s="12">
        <v>40849</v>
      </c>
      <c r="G543" s="25">
        <v>0.64</v>
      </c>
      <c r="H543" s="18">
        <f t="shared" si="74"/>
        <v>-0.39622641509433965</v>
      </c>
      <c r="I543" s="84">
        <f t="shared" si="75"/>
        <v>-1</v>
      </c>
      <c r="K543" s="62" t="s">
        <v>1</v>
      </c>
    </row>
    <row r="544" spans="2:11" x14ac:dyDescent="0.25">
      <c r="B544" s="10">
        <v>40844</v>
      </c>
      <c r="C544" s="13" t="s">
        <v>445</v>
      </c>
      <c r="D544" s="16">
        <v>7.58</v>
      </c>
      <c r="E544" s="16">
        <v>4.75</v>
      </c>
      <c r="F544" s="12">
        <v>40849</v>
      </c>
      <c r="G544" s="25">
        <v>3.3</v>
      </c>
      <c r="H544" s="18">
        <f t="shared" si="74"/>
        <v>-0.56464379947229548</v>
      </c>
      <c r="I544" s="84">
        <f t="shared" si="75"/>
        <v>-1.5123674911660778</v>
      </c>
      <c r="K544" s="62" t="s">
        <v>1</v>
      </c>
    </row>
    <row r="545" spans="2:11" x14ac:dyDescent="0.25">
      <c r="B545" s="10">
        <v>40847</v>
      </c>
      <c r="C545" s="13" t="s">
        <v>448</v>
      </c>
      <c r="D545" s="16">
        <v>0.87</v>
      </c>
      <c r="E545" s="16">
        <v>0.62</v>
      </c>
      <c r="F545" s="12">
        <v>40848</v>
      </c>
      <c r="G545" s="25">
        <v>0.53</v>
      </c>
      <c r="H545" s="18">
        <f t="shared" si="74"/>
        <v>-0.39080459770114939</v>
      </c>
      <c r="I545" s="84">
        <f t="shared" si="75"/>
        <v>-1.3599999999999999</v>
      </c>
      <c r="K545" s="62" t="s">
        <v>1</v>
      </c>
    </row>
    <row r="546" spans="2:11" x14ac:dyDescent="0.25">
      <c r="B546" s="10">
        <v>40851</v>
      </c>
      <c r="C546" s="13" t="s">
        <v>456</v>
      </c>
      <c r="D546" s="16">
        <v>0.94</v>
      </c>
      <c r="E546" s="16">
        <v>0.64</v>
      </c>
      <c r="F546" s="12">
        <v>40854</v>
      </c>
      <c r="G546" s="25">
        <v>0.82</v>
      </c>
      <c r="H546" s="18">
        <f t="shared" si="74"/>
        <v>-0.12765957446808507</v>
      </c>
      <c r="I546" s="84">
        <f t="shared" si="75"/>
        <v>-0.40000000000000008</v>
      </c>
      <c r="K546" s="62" t="s">
        <v>1</v>
      </c>
    </row>
    <row r="547" spans="2:11" x14ac:dyDescent="0.25">
      <c r="B547" s="10">
        <v>40855</v>
      </c>
      <c r="C547" s="13" t="s">
        <v>462</v>
      </c>
      <c r="D547" s="16">
        <v>1.79</v>
      </c>
      <c r="E547" s="16">
        <v>1.2</v>
      </c>
      <c r="F547" s="12">
        <v>40856</v>
      </c>
      <c r="G547" s="25">
        <v>1.41</v>
      </c>
      <c r="H547" s="18">
        <f t="shared" si="74"/>
        <v>-0.2122905027932962</v>
      </c>
      <c r="I547" s="84">
        <f t="shared" si="75"/>
        <v>-0.64406779661016955</v>
      </c>
      <c r="K547" s="62" t="s">
        <v>1</v>
      </c>
    </row>
    <row r="548" spans="2:11" x14ac:dyDescent="0.25">
      <c r="B548" s="10">
        <v>40850</v>
      </c>
      <c r="C548" s="13" t="s">
        <v>454</v>
      </c>
      <c r="D548" s="16">
        <v>0.78</v>
      </c>
      <c r="E548" s="16">
        <v>0.63</v>
      </c>
      <c r="F548" s="12">
        <v>40856</v>
      </c>
      <c r="G548" s="25">
        <v>0.87</v>
      </c>
      <c r="H548" s="18">
        <f t="shared" si="74"/>
        <v>0.11538461538461542</v>
      </c>
      <c r="I548" s="84">
        <f t="shared" si="75"/>
        <v>0.59999999999999976</v>
      </c>
      <c r="K548" s="62" t="s">
        <v>1</v>
      </c>
    </row>
    <row r="549" spans="2:11" x14ac:dyDescent="0.25">
      <c r="B549" s="10">
        <v>40854</v>
      </c>
      <c r="C549" s="13" t="s">
        <v>458</v>
      </c>
      <c r="D549" s="16">
        <v>0.93</v>
      </c>
      <c r="E549" s="16">
        <v>0.61</v>
      </c>
      <c r="F549" s="12">
        <v>40861</v>
      </c>
      <c r="G549" s="25">
        <v>0.82</v>
      </c>
      <c r="H549" s="18">
        <f>(G549/D549-1)</f>
        <v>-0.11827956989247324</v>
      </c>
      <c r="I549" s="84">
        <f>(G549-D549)/(D549-E549)</f>
        <v>-0.34375000000000022</v>
      </c>
      <c r="K549" s="62" t="s">
        <v>1</v>
      </c>
    </row>
    <row r="550" spans="2:11" x14ac:dyDescent="0.25">
      <c r="B550" s="10">
        <v>40858</v>
      </c>
      <c r="C550" s="13" t="s">
        <v>472</v>
      </c>
      <c r="D550" s="16">
        <v>8.77</v>
      </c>
      <c r="E550" s="16">
        <v>5.94</v>
      </c>
      <c r="F550" s="12">
        <v>40862</v>
      </c>
      <c r="G550" s="25">
        <v>9.19</v>
      </c>
      <c r="H550" s="18">
        <f t="shared" ref="H550:H562" si="76">(G550/D550-1)</f>
        <v>4.7890535917901822E-2</v>
      </c>
      <c r="I550" s="84">
        <f t="shared" ref="I550:I562" si="77">(G550-D550)/(D550-E550)</f>
        <v>0.14840989399293289</v>
      </c>
      <c r="K550" s="62" t="s">
        <v>1</v>
      </c>
    </row>
    <row r="551" spans="2:11" x14ac:dyDescent="0.25">
      <c r="B551" s="10">
        <v>40857</v>
      </c>
      <c r="C551" s="13" t="s">
        <v>469</v>
      </c>
      <c r="D551" s="16">
        <v>2.4</v>
      </c>
      <c r="E551" s="16">
        <v>1.55</v>
      </c>
      <c r="F551" s="12">
        <v>40863</v>
      </c>
      <c r="G551" s="25">
        <v>2.56</v>
      </c>
      <c r="H551" s="18">
        <f t="shared" si="76"/>
        <v>6.6666666666666652E-2</v>
      </c>
      <c r="I551" s="84">
        <f t="shared" si="77"/>
        <v>0.18823529411764725</v>
      </c>
      <c r="K551" s="62" t="s">
        <v>1</v>
      </c>
    </row>
    <row r="552" spans="2:11" x14ac:dyDescent="0.25">
      <c r="B552" s="10">
        <v>40865</v>
      </c>
      <c r="C552" s="13" t="s">
        <v>484</v>
      </c>
      <c r="D552" s="16">
        <v>0.5</v>
      </c>
      <c r="E552" s="16">
        <v>0.4</v>
      </c>
      <c r="F552" s="12">
        <v>40865</v>
      </c>
      <c r="G552" s="25">
        <v>0.4</v>
      </c>
      <c r="H552" s="18">
        <f t="shared" si="76"/>
        <v>-0.19999999999999996</v>
      </c>
      <c r="I552" s="84">
        <f t="shared" si="77"/>
        <v>-1</v>
      </c>
    </row>
    <row r="553" spans="2:11" x14ac:dyDescent="0.25">
      <c r="B553" s="10">
        <v>40858</v>
      </c>
      <c r="C553" s="13" t="s">
        <v>221</v>
      </c>
      <c r="D553" s="16">
        <v>2.29</v>
      </c>
      <c r="E553" s="16">
        <v>1.48</v>
      </c>
      <c r="F553" s="12">
        <v>40869</v>
      </c>
      <c r="G553" s="25">
        <v>2.41</v>
      </c>
      <c r="H553" s="18">
        <f t="shared" si="76"/>
        <v>5.2401746724890952E-2</v>
      </c>
      <c r="I553" s="84">
        <f t="shared" si="77"/>
        <v>0.14814814814814828</v>
      </c>
      <c r="K553" s="62" t="s">
        <v>1</v>
      </c>
    </row>
    <row r="554" spans="2:11" x14ac:dyDescent="0.25">
      <c r="B554" s="10">
        <v>40869</v>
      </c>
      <c r="C554" s="13" t="s">
        <v>493</v>
      </c>
      <c r="D554" s="16">
        <v>8.0500000000000007</v>
      </c>
      <c r="E554" s="16">
        <v>5.54</v>
      </c>
      <c r="F554" s="12">
        <v>40872</v>
      </c>
      <c r="G554" s="25">
        <v>7.17</v>
      </c>
      <c r="H554" s="18">
        <f t="shared" si="76"/>
        <v>-0.10931677018633545</v>
      </c>
      <c r="I554" s="84">
        <f t="shared" si="77"/>
        <v>-0.35059760956175323</v>
      </c>
    </row>
    <row r="555" spans="2:11" x14ac:dyDescent="0.25">
      <c r="B555" s="10">
        <v>40869</v>
      </c>
      <c r="C555" s="13" t="s">
        <v>491</v>
      </c>
      <c r="D555" s="16">
        <v>0.67</v>
      </c>
      <c r="E555" s="16">
        <v>0.49</v>
      </c>
      <c r="F555" s="12">
        <v>40872</v>
      </c>
      <c r="G555" s="25">
        <v>0.6</v>
      </c>
      <c r="H555" s="18">
        <f t="shared" si="76"/>
        <v>-0.10447761194029859</v>
      </c>
      <c r="I555" s="84">
        <f t="shared" si="77"/>
        <v>-0.38888888888888912</v>
      </c>
      <c r="K555" s="62" t="s">
        <v>1</v>
      </c>
    </row>
    <row r="556" spans="2:11" x14ac:dyDescent="0.25">
      <c r="B556" s="10">
        <v>40871</v>
      </c>
      <c r="C556" s="13" t="s">
        <v>496</v>
      </c>
      <c r="D556" s="16">
        <v>0.5</v>
      </c>
      <c r="E556" s="16">
        <v>0.31</v>
      </c>
      <c r="F556" s="12">
        <v>40875</v>
      </c>
      <c r="G556" s="25">
        <v>0.31</v>
      </c>
      <c r="H556" s="18">
        <f t="shared" si="76"/>
        <v>-0.38</v>
      </c>
      <c r="I556" s="84">
        <f t="shared" si="77"/>
        <v>-1</v>
      </c>
      <c r="K556" s="62" t="s">
        <v>1</v>
      </c>
    </row>
    <row r="557" spans="2:11" x14ac:dyDescent="0.25">
      <c r="B557" s="10">
        <v>40872</v>
      </c>
      <c r="C557" s="13" t="s">
        <v>497</v>
      </c>
      <c r="D557" s="16">
        <v>5.5720000000000001</v>
      </c>
      <c r="E557" s="16">
        <v>3.2</v>
      </c>
      <c r="F557" s="12">
        <v>40875</v>
      </c>
      <c r="G557" s="25">
        <v>3.22</v>
      </c>
      <c r="H557" s="18">
        <f t="shared" si="76"/>
        <v>-0.42211055276381904</v>
      </c>
      <c r="I557" s="84">
        <f t="shared" si="77"/>
        <v>-0.99156829679595282</v>
      </c>
      <c r="K557" s="62" t="s">
        <v>1</v>
      </c>
    </row>
    <row r="558" spans="2:11" x14ac:dyDescent="0.25">
      <c r="B558" s="10">
        <v>40869</v>
      </c>
      <c r="C558" s="13" t="s">
        <v>492</v>
      </c>
      <c r="D558" s="16">
        <v>4.0199999999999996</v>
      </c>
      <c r="E558" s="16">
        <v>2.69</v>
      </c>
      <c r="F558" s="12">
        <v>40876</v>
      </c>
      <c r="G558" s="25">
        <v>7.02</v>
      </c>
      <c r="H558" s="18">
        <f t="shared" si="76"/>
        <v>0.74626865671641807</v>
      </c>
      <c r="I558" s="84">
        <f t="shared" si="77"/>
        <v>2.2556390977443614</v>
      </c>
    </row>
    <row r="559" spans="2:11" x14ac:dyDescent="0.25">
      <c r="B559" s="10">
        <v>40875</v>
      </c>
      <c r="C559" s="13" t="s">
        <v>499</v>
      </c>
      <c r="D559" s="16">
        <v>1.1599999999999999</v>
      </c>
      <c r="E559" s="16">
        <v>0.84</v>
      </c>
      <c r="F559" s="12">
        <v>40877</v>
      </c>
      <c r="G559" s="25">
        <v>1.25</v>
      </c>
      <c r="H559" s="18">
        <f t="shared" si="76"/>
        <v>7.7586206896551824E-2</v>
      </c>
      <c r="I559" s="84">
        <f t="shared" si="77"/>
        <v>0.28125000000000028</v>
      </c>
      <c r="K559" s="62" t="s">
        <v>1</v>
      </c>
    </row>
    <row r="560" spans="2:11" x14ac:dyDescent="0.25">
      <c r="B560" s="10">
        <v>40875</v>
      </c>
      <c r="C560" s="13" t="s">
        <v>500</v>
      </c>
      <c r="D560" s="16">
        <v>0.65</v>
      </c>
      <c r="E560" s="16">
        <v>0.45</v>
      </c>
      <c r="F560" s="12">
        <v>40877</v>
      </c>
      <c r="G560" s="25">
        <v>0.6</v>
      </c>
      <c r="H560" s="18">
        <f t="shared" si="76"/>
        <v>-7.6923076923076983E-2</v>
      </c>
      <c r="I560" s="84">
        <f t="shared" si="77"/>
        <v>-0.25000000000000022</v>
      </c>
    </row>
    <row r="561" spans="2:11" x14ac:dyDescent="0.25">
      <c r="B561" s="10">
        <v>40877</v>
      </c>
      <c r="C561" s="13" t="s">
        <v>505</v>
      </c>
      <c r="D561" s="16">
        <v>4.415</v>
      </c>
      <c r="E561" s="16">
        <v>2.8</v>
      </c>
      <c r="F561" s="12">
        <v>40879</v>
      </c>
      <c r="G561" s="25">
        <v>2.8</v>
      </c>
      <c r="H561" s="18">
        <f t="shared" si="76"/>
        <v>-0.36579841449603634</v>
      </c>
      <c r="I561" s="84">
        <f t="shared" si="77"/>
        <v>-1</v>
      </c>
    </row>
    <row r="562" spans="2:11" x14ac:dyDescent="0.25">
      <c r="B562" s="10">
        <v>40877</v>
      </c>
      <c r="C562" s="13" t="s">
        <v>506</v>
      </c>
      <c r="D562" s="16">
        <v>5.1100000000000003</v>
      </c>
      <c r="E562" s="16">
        <v>3.59</v>
      </c>
      <c r="F562" s="12">
        <v>40882</v>
      </c>
      <c r="G562" s="25">
        <v>7.66</v>
      </c>
      <c r="H562" s="18">
        <f t="shared" si="76"/>
        <v>0.49902152641878672</v>
      </c>
      <c r="I562" s="84">
        <f t="shared" si="77"/>
        <v>1.6776315789473677</v>
      </c>
      <c r="K562" s="62" t="s">
        <v>1</v>
      </c>
    </row>
    <row r="563" spans="2:11" x14ac:dyDescent="0.25">
      <c r="B563" s="10">
        <v>40878</v>
      </c>
      <c r="C563" s="13" t="s">
        <v>510</v>
      </c>
      <c r="D563" s="16">
        <v>8.92</v>
      </c>
      <c r="E563" s="16">
        <v>5.67</v>
      </c>
      <c r="F563" s="12">
        <v>40883</v>
      </c>
      <c r="G563" s="25">
        <v>6.74</v>
      </c>
      <c r="H563" s="18">
        <f>(G563/D563-1)</f>
        <v>-0.24439461883408065</v>
      </c>
      <c r="I563" s="84">
        <f>(G563-D563)/(D563-E563)</f>
        <v>-0.67076923076923067</v>
      </c>
      <c r="K563" s="62" t="s">
        <v>1</v>
      </c>
    </row>
    <row r="564" spans="2:11" x14ac:dyDescent="0.25">
      <c r="B564" s="10">
        <v>40878</v>
      </c>
      <c r="C564" s="13" t="s">
        <v>511</v>
      </c>
      <c r="D564" s="16">
        <v>0.71</v>
      </c>
      <c r="E564" s="16">
        <v>0.53</v>
      </c>
      <c r="F564" s="12">
        <v>40884</v>
      </c>
      <c r="G564" s="25">
        <v>0.67</v>
      </c>
      <c r="H564" s="18">
        <f>(G564/D564-1)</f>
        <v>-5.6338028169014009E-2</v>
      </c>
      <c r="I564" s="84">
        <f>(G564-D564)/(D564-E564)</f>
        <v>-0.22222222222222188</v>
      </c>
      <c r="K564" s="62" t="s">
        <v>1</v>
      </c>
    </row>
    <row r="565" spans="2:11" x14ac:dyDescent="0.25">
      <c r="B565" s="10">
        <v>40878</v>
      </c>
      <c r="C565" s="13" t="s">
        <v>518</v>
      </c>
      <c r="D565" s="16">
        <v>1.82</v>
      </c>
      <c r="E565" s="16">
        <v>1.31</v>
      </c>
      <c r="F565" s="12">
        <v>40884</v>
      </c>
      <c r="G565" s="25">
        <v>2.0499999999999998</v>
      </c>
      <c r="H565" s="18">
        <f>(G565/D565-1)</f>
        <v>0.12637362637362615</v>
      </c>
      <c r="I565" s="84">
        <f>(G565-D565)/(D565-E565)</f>
        <v>0.45098039215686225</v>
      </c>
      <c r="K565" s="62" t="s">
        <v>1</v>
      </c>
    </row>
    <row r="566" spans="2:11" x14ac:dyDescent="0.25">
      <c r="B566" s="10">
        <v>40885</v>
      </c>
      <c r="C566" s="13" t="s">
        <v>524</v>
      </c>
      <c r="D566" s="16">
        <v>2.69</v>
      </c>
      <c r="E566" s="16">
        <v>1.08</v>
      </c>
      <c r="F566" s="12">
        <v>40886</v>
      </c>
      <c r="G566" s="25">
        <v>5</v>
      </c>
      <c r="H566" s="18">
        <f>(G566/D566-1)</f>
        <v>0.85873605947955389</v>
      </c>
      <c r="I566" s="84">
        <f>(G566-D566)/(D566-E566)</f>
        <v>1.4347826086956523</v>
      </c>
      <c r="K566" s="62" t="s">
        <v>1</v>
      </c>
    </row>
    <row r="567" spans="2:11" x14ac:dyDescent="0.25">
      <c r="B567" s="10">
        <v>40886</v>
      </c>
      <c r="C567" s="13" t="s">
        <v>525</v>
      </c>
      <c r="D567" s="16">
        <v>2.16</v>
      </c>
      <c r="E567" s="16">
        <v>0.61</v>
      </c>
      <c r="F567" s="12">
        <v>40886</v>
      </c>
      <c r="G567" s="25">
        <v>0.61</v>
      </c>
      <c r="H567" s="18">
        <f>(G567/D567-1)</f>
        <v>-0.71759259259259256</v>
      </c>
      <c r="I567" s="84">
        <f>(G567-D567)/(D567-E567)</f>
        <v>-1</v>
      </c>
      <c r="K567" s="62" t="s">
        <v>1</v>
      </c>
    </row>
    <row r="568" spans="2:11" x14ac:dyDescent="0.25">
      <c r="B568" s="10">
        <v>40882</v>
      </c>
      <c r="C568" s="13" t="s">
        <v>517</v>
      </c>
      <c r="D568" s="16">
        <v>0.53</v>
      </c>
      <c r="E568" s="16">
        <v>0.33</v>
      </c>
      <c r="F568" s="12">
        <v>40892</v>
      </c>
      <c r="G568" s="25">
        <v>0.73</v>
      </c>
      <c r="H568" s="18">
        <f>(G568/D568-1)</f>
        <v>0.37735849056603765</v>
      </c>
      <c r="I568" s="84">
        <f>(G568-D568)/(D568-E568)</f>
        <v>0.99999999999999978</v>
      </c>
      <c r="K568" s="62" t="s">
        <v>1</v>
      </c>
    </row>
    <row r="569" spans="2:11" x14ac:dyDescent="0.25">
      <c r="B569" s="10">
        <v>40886</v>
      </c>
      <c r="C569" s="13" t="s">
        <v>527</v>
      </c>
      <c r="D569" s="16">
        <v>1.81</v>
      </c>
      <c r="E569" s="16">
        <v>1.33</v>
      </c>
      <c r="F569" s="12">
        <v>40893</v>
      </c>
      <c r="G569" s="25">
        <v>1.76</v>
      </c>
      <c r="H569" s="18">
        <f>(G569/D569-1)</f>
        <v>-2.7624309392265234E-2</v>
      </c>
      <c r="I569" s="84">
        <f>(G569-D569)/(D569-E569)</f>
        <v>-0.10416666666666677</v>
      </c>
      <c r="K569" s="62" t="s">
        <v>1</v>
      </c>
    </row>
    <row r="570" spans="2:11" x14ac:dyDescent="0.25">
      <c r="B570" s="10">
        <v>40886</v>
      </c>
      <c r="C570" s="13" t="s">
        <v>526</v>
      </c>
      <c r="D570" s="16">
        <v>1.24</v>
      </c>
      <c r="E570" s="16">
        <v>0.59</v>
      </c>
      <c r="F570" s="12">
        <v>40896</v>
      </c>
      <c r="G570" s="25">
        <v>2.31</v>
      </c>
      <c r="H570" s="18">
        <f>(G570/D570-1)</f>
        <v>0.86290322580645173</v>
      </c>
      <c r="I570" s="84">
        <f>(G570-D570)/(D570-E570)</f>
        <v>1.6461538461538463</v>
      </c>
      <c r="K570" s="62" t="s">
        <v>1</v>
      </c>
    </row>
    <row r="571" spans="2:11" x14ac:dyDescent="0.25">
      <c r="B571" s="10">
        <v>40889</v>
      </c>
      <c r="C571" s="13" t="s">
        <v>528</v>
      </c>
      <c r="D571" s="16">
        <v>1.67</v>
      </c>
      <c r="E571" s="16">
        <v>1.18</v>
      </c>
      <c r="F571" s="12">
        <v>40896</v>
      </c>
      <c r="G571" s="25">
        <v>2.0499999999999998</v>
      </c>
      <c r="H571" s="18">
        <f>(G571/D571-1)</f>
        <v>0.22754491017964074</v>
      </c>
      <c r="I571" s="84">
        <f>(G571-D571)/(D571-E571)</f>
        <v>0.7755102040816324</v>
      </c>
      <c r="K571" s="62" t="s">
        <v>1</v>
      </c>
    </row>
    <row r="572" spans="2:11" x14ac:dyDescent="0.25">
      <c r="B572" s="10">
        <v>40892</v>
      </c>
      <c r="C572" s="13" t="s">
        <v>536</v>
      </c>
      <c r="D572" s="16">
        <v>0.41</v>
      </c>
      <c r="E572" s="16">
        <v>0.33</v>
      </c>
      <c r="F572" s="12">
        <v>40896</v>
      </c>
      <c r="G572" s="25">
        <v>0.45</v>
      </c>
      <c r="H572" s="18">
        <f>(G572/D572-1)</f>
        <v>9.7560975609756184E-2</v>
      </c>
      <c r="I572" s="84">
        <f>(G572-D572)/(D572-E572)</f>
        <v>0.50000000000000067</v>
      </c>
      <c r="K572" s="62" t="s">
        <v>1</v>
      </c>
    </row>
    <row r="573" spans="2:11" x14ac:dyDescent="0.25">
      <c r="B573" s="10">
        <v>40875</v>
      </c>
      <c r="C573" s="13" t="s">
        <v>501</v>
      </c>
      <c r="D573" s="16">
        <v>3.16</v>
      </c>
      <c r="E573" s="16">
        <v>1.89</v>
      </c>
      <c r="F573" s="12">
        <v>40897</v>
      </c>
      <c r="G573" s="25">
        <v>2.85</v>
      </c>
      <c r="H573" s="18">
        <f>(G573/D573-1)</f>
        <v>-9.8101265822784778E-2</v>
      </c>
      <c r="I573" s="84">
        <f>(G573-D573)/(D573-E573)</f>
        <v>-0.24409448818897636</v>
      </c>
    </row>
    <row r="574" spans="2:11" x14ac:dyDescent="0.25">
      <c r="B574" s="10"/>
      <c r="C574" s="13"/>
      <c r="D574" s="19"/>
      <c r="E574" s="19"/>
      <c r="F574" s="12"/>
      <c r="G574" s="21"/>
      <c r="H574" s="18"/>
      <c r="I574" s="14"/>
    </row>
    <row r="575" spans="2:11" x14ac:dyDescent="0.25">
      <c r="B575" s="10"/>
      <c r="C575" s="22" t="s">
        <v>25</v>
      </c>
      <c r="D575" s="13"/>
      <c r="E575" s="13"/>
      <c r="F575" s="23" t="s">
        <v>1</v>
      </c>
      <c r="G575" s="75" t="s">
        <v>12</v>
      </c>
      <c r="H575" s="76" t="s">
        <v>10</v>
      </c>
      <c r="I575" s="89">
        <f>SUM(I438:I574)</f>
        <v>40.050241637600884</v>
      </c>
    </row>
    <row r="576" spans="2:11" x14ac:dyDescent="0.25">
      <c r="B576" s="10"/>
      <c r="C576" s="22" t="s">
        <v>26</v>
      </c>
      <c r="D576" s="13"/>
      <c r="E576" s="13"/>
      <c r="F576" s="23"/>
      <c r="G576" s="75"/>
      <c r="H576" s="76" t="s">
        <v>27</v>
      </c>
      <c r="I576" s="87">
        <f>I575*2/100</f>
        <v>0.80100483275201773</v>
      </c>
    </row>
    <row r="577" spans="2:9" ht="15.75" thickBot="1" x14ac:dyDescent="0.3">
      <c r="B577" s="10"/>
      <c r="C577" s="22"/>
      <c r="D577" s="13"/>
      <c r="E577" s="13"/>
      <c r="F577" s="23"/>
      <c r="G577" s="11"/>
      <c r="H577" s="24"/>
      <c r="I577" s="14"/>
    </row>
    <row r="578" spans="2:9" ht="31.5" customHeight="1" x14ac:dyDescent="0.25">
      <c r="B578" s="5" t="s">
        <v>1</v>
      </c>
      <c r="C578" s="61" t="s">
        <v>13</v>
      </c>
      <c r="D578" s="35" t="s">
        <v>1</v>
      </c>
      <c r="E578" s="35"/>
      <c r="F578" s="7" t="s">
        <v>1</v>
      </c>
      <c r="G578" s="35" t="s">
        <v>1</v>
      </c>
      <c r="H578" s="35" t="s">
        <v>1</v>
      </c>
      <c r="I578" s="36" t="s">
        <v>1</v>
      </c>
    </row>
    <row r="579" spans="2:9" x14ac:dyDescent="0.25">
      <c r="B579" s="37" t="s">
        <v>6</v>
      </c>
      <c r="C579" s="38" t="s">
        <v>1</v>
      </c>
      <c r="D579" s="38" t="s">
        <v>2</v>
      </c>
      <c r="E579" s="78" t="s">
        <v>22</v>
      </c>
      <c r="F579" s="39"/>
      <c r="G579" s="38" t="s">
        <v>8</v>
      </c>
      <c r="H579" s="38" t="s">
        <v>5</v>
      </c>
      <c r="I579" s="40" t="s">
        <v>5</v>
      </c>
    </row>
    <row r="580" spans="2:9" x14ac:dyDescent="0.25">
      <c r="B580" s="10"/>
      <c r="C580" s="66" t="s">
        <v>49</v>
      </c>
      <c r="D580" s="41"/>
      <c r="E580" s="66" t="s">
        <v>23</v>
      </c>
      <c r="F580" s="12"/>
      <c r="G580" s="15" t="s">
        <v>15</v>
      </c>
      <c r="H580" s="15" t="s">
        <v>16</v>
      </c>
      <c r="I580" s="68" t="s">
        <v>24</v>
      </c>
    </row>
    <row r="581" spans="2:9" x14ac:dyDescent="0.25">
      <c r="B581" s="10"/>
      <c r="C581" s="11" t="s">
        <v>1</v>
      </c>
      <c r="D581" s="41" t="s">
        <v>1</v>
      </c>
      <c r="E581" s="41"/>
      <c r="F581" s="12" t="s">
        <v>1</v>
      </c>
      <c r="G581" s="15" t="s">
        <v>1</v>
      </c>
      <c r="H581" s="15"/>
      <c r="I581" s="42"/>
    </row>
    <row r="582" spans="2:9" x14ac:dyDescent="0.25">
      <c r="B582" s="10" t="s">
        <v>1</v>
      </c>
      <c r="C582" s="13" t="s">
        <v>544</v>
      </c>
      <c r="D582" s="16" t="s">
        <v>1</v>
      </c>
      <c r="E582" s="16" t="s">
        <v>1</v>
      </c>
      <c r="F582" s="12" t="s">
        <v>1</v>
      </c>
      <c r="G582" s="25" t="s">
        <v>1</v>
      </c>
      <c r="H582" s="18" t="s">
        <v>1</v>
      </c>
      <c r="I582" s="84" t="s">
        <v>1</v>
      </c>
    </row>
    <row r="583" spans="2:9" x14ac:dyDescent="0.25">
      <c r="B583" s="10"/>
      <c r="C583" s="13"/>
      <c r="D583" s="16"/>
      <c r="E583" s="16"/>
      <c r="F583" s="12"/>
      <c r="G583" s="25"/>
      <c r="H583" s="18"/>
      <c r="I583" s="84"/>
    </row>
    <row r="584" spans="2:9" ht="15.75" thickBot="1" x14ac:dyDescent="0.3">
      <c r="B584" s="27" t="s">
        <v>1</v>
      </c>
      <c r="C584" s="29"/>
      <c r="D584" s="48" t="s">
        <v>1</v>
      </c>
      <c r="E584" s="48"/>
      <c r="F584" s="49" t="s">
        <v>1</v>
      </c>
      <c r="G584" s="116" t="s">
        <v>167</v>
      </c>
      <c r="H584" s="117" t="s">
        <v>166</v>
      </c>
      <c r="I584" s="118">
        <f>SUM(I581:I583)</f>
        <v>0</v>
      </c>
    </row>
    <row r="585" spans="2:9" ht="33.75" customHeight="1" x14ac:dyDescent="0.25">
      <c r="B585" s="102"/>
      <c r="C585" s="61" t="s">
        <v>136</v>
      </c>
      <c r="D585" s="103"/>
      <c r="E585" s="103"/>
      <c r="F585" s="104"/>
      <c r="G585" s="103"/>
      <c r="H585" s="103"/>
      <c r="I585" s="105" t="s">
        <v>1</v>
      </c>
    </row>
    <row r="586" spans="2:9" ht="11.25" customHeight="1" x14ac:dyDescent="0.25">
      <c r="B586" s="112"/>
      <c r="C586" s="113"/>
      <c r="D586" s="70"/>
      <c r="E586" s="70"/>
      <c r="F586" s="114"/>
      <c r="G586" s="70"/>
      <c r="H586" s="70"/>
      <c r="I586" s="115"/>
    </row>
    <row r="587" spans="2:9" x14ac:dyDescent="0.25">
      <c r="B587" s="106"/>
      <c r="C587" s="110" t="s">
        <v>111</v>
      </c>
      <c r="D587" s="70"/>
      <c r="E587" s="70"/>
      <c r="F587" s="70"/>
      <c r="G587" s="70"/>
      <c r="H587" s="70"/>
      <c r="I587" s="107"/>
    </row>
    <row r="588" spans="2:9" x14ac:dyDescent="0.25">
      <c r="B588" s="106"/>
      <c r="C588" s="70" t="s">
        <v>112</v>
      </c>
      <c r="D588" s="70"/>
      <c r="E588" s="70"/>
      <c r="F588" s="111">
        <f>I420+I575</f>
        <v>112.53787661055523</v>
      </c>
      <c r="G588" s="70"/>
      <c r="H588" s="70"/>
      <c r="I588" s="107"/>
    </row>
    <row r="589" spans="2:9" x14ac:dyDescent="0.25">
      <c r="B589" s="106"/>
      <c r="C589" s="70" t="s">
        <v>113</v>
      </c>
      <c r="D589" s="70"/>
      <c r="E589" s="70"/>
      <c r="F589" s="24">
        <f>F588*2/100</f>
        <v>2.2507575322111046</v>
      </c>
      <c r="G589" s="70"/>
      <c r="H589" s="70"/>
      <c r="I589" s="107"/>
    </row>
    <row r="590" spans="2:9" x14ac:dyDescent="0.25">
      <c r="B590" s="106"/>
      <c r="C590" s="70"/>
      <c r="D590" s="70"/>
      <c r="E590" s="70"/>
      <c r="F590" s="120" t="s">
        <v>183</v>
      </c>
      <c r="G590" s="121" t="s">
        <v>167</v>
      </c>
      <c r="H590" s="47" t="s">
        <v>184</v>
      </c>
      <c r="I590" s="99">
        <f>SUM(I584+I430)</f>
        <v>0</v>
      </c>
    </row>
    <row r="591" spans="2:9" x14ac:dyDescent="0.25">
      <c r="B591" s="106"/>
      <c r="C591" s="70"/>
      <c r="D591" s="70"/>
      <c r="E591" s="70"/>
      <c r="F591" s="120"/>
      <c r="G591" s="121"/>
      <c r="H591" s="47"/>
      <c r="I591" s="99"/>
    </row>
    <row r="592" spans="2:9" ht="18" customHeight="1" thickBot="1" x14ac:dyDescent="0.3">
      <c r="B592" s="108"/>
      <c r="C592" s="109"/>
      <c r="D592" s="109"/>
      <c r="E592" s="109"/>
      <c r="F592" s="119"/>
      <c r="G592" s="123" t="s">
        <v>237</v>
      </c>
      <c r="H592" s="124" t="s">
        <v>346</v>
      </c>
      <c r="I592" s="122">
        <f>(F588+I590)/100</f>
        <v>1.1253787661055523</v>
      </c>
    </row>
    <row r="598" spans="6:6" x14ac:dyDescent="0.25">
      <c r="F598" s="62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6"/>
  <sheetViews>
    <sheetView topLeftCell="A160" workbookViewId="0">
      <selection activeCell="G174" sqref="G174"/>
    </sheetView>
  </sheetViews>
  <sheetFormatPr baseColWidth="10" defaultRowHeight="15" x14ac:dyDescent="0.25"/>
  <cols>
    <col min="1" max="2" width="11.42578125" style="62"/>
    <col min="3" max="3" width="39.28515625" style="62" customWidth="1"/>
    <col min="4" max="16384" width="11.42578125" style="62"/>
  </cols>
  <sheetData>
    <row r="1" spans="2:8" ht="15.75" thickBot="1" x14ac:dyDescent="0.3"/>
    <row r="2" spans="2:8" ht="33" customHeight="1" thickBot="1" x14ac:dyDescent="0.3">
      <c r="B2" s="1"/>
      <c r="C2" s="58" t="s">
        <v>51</v>
      </c>
      <c r="D2" s="2"/>
      <c r="E2" s="3"/>
      <c r="F2" s="2"/>
      <c r="G2" s="2"/>
      <c r="H2" s="4"/>
    </row>
    <row r="3" spans="2:8" x14ac:dyDescent="0.25">
      <c r="B3" s="5"/>
      <c r="C3" s="56" t="s">
        <v>1</v>
      </c>
      <c r="D3" s="86" t="s">
        <v>1</v>
      </c>
      <c r="E3" s="7"/>
      <c r="F3" s="8"/>
      <c r="G3" s="8"/>
      <c r="H3" s="9"/>
    </row>
    <row r="4" spans="2:8" ht="15.75" thickBot="1" x14ac:dyDescent="0.3">
      <c r="B4" s="10"/>
      <c r="C4" s="64"/>
      <c r="D4" s="57"/>
      <c r="E4" s="12"/>
      <c r="F4" s="13"/>
      <c r="G4" s="13"/>
      <c r="H4" s="14"/>
    </row>
    <row r="5" spans="2:8" ht="33.75" customHeight="1" thickBot="1" x14ac:dyDescent="0.3">
      <c r="B5" s="1"/>
      <c r="C5" s="59" t="s">
        <v>18</v>
      </c>
      <c r="D5" s="2"/>
      <c r="E5" s="3"/>
      <c r="F5" s="2"/>
      <c r="G5" s="2"/>
      <c r="H5" s="4"/>
    </row>
    <row r="6" spans="2:8" x14ac:dyDescent="0.25">
      <c r="B6" s="10"/>
      <c r="C6" s="64"/>
      <c r="D6" s="57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65" t="s">
        <v>2</v>
      </c>
      <c r="C10" s="66" t="s">
        <v>3</v>
      </c>
      <c r="D10" s="66" t="s">
        <v>2</v>
      </c>
      <c r="E10" s="67" t="s">
        <v>4</v>
      </c>
      <c r="F10" s="66" t="s">
        <v>4</v>
      </c>
      <c r="G10" s="66" t="s">
        <v>5</v>
      </c>
      <c r="H10" s="68" t="s">
        <v>1</v>
      </c>
    </row>
    <row r="11" spans="2:8" x14ac:dyDescent="0.25">
      <c r="B11" s="65" t="s">
        <v>6</v>
      </c>
      <c r="C11" s="66" t="s">
        <v>36</v>
      </c>
      <c r="D11" s="66" t="s">
        <v>7</v>
      </c>
      <c r="E11" s="67" t="s">
        <v>6</v>
      </c>
      <c r="F11" s="66" t="s">
        <v>8</v>
      </c>
      <c r="G11" s="66" t="s">
        <v>11</v>
      </c>
      <c r="H11" s="68" t="s">
        <v>1</v>
      </c>
    </row>
    <row r="12" spans="2:8" x14ac:dyDescent="0.25">
      <c r="B12" s="65"/>
      <c r="C12" s="66" t="s">
        <v>1</v>
      </c>
      <c r="D12" s="66"/>
      <c r="E12" s="67"/>
      <c r="F12" s="66"/>
      <c r="G12" s="66"/>
      <c r="H12" s="68"/>
    </row>
    <row r="13" spans="2:8" x14ac:dyDescent="0.25">
      <c r="B13" s="10">
        <v>40561</v>
      </c>
      <c r="C13" s="11" t="s">
        <v>46</v>
      </c>
      <c r="D13" s="16">
        <v>90</v>
      </c>
      <c r="E13" s="12">
        <v>40561</v>
      </c>
      <c r="F13" s="25">
        <v>80</v>
      </c>
      <c r="G13" s="18">
        <f t="shared" ref="G13:G19" si="0">(F13/D13-1)*-1</f>
        <v>0.11111111111111116</v>
      </c>
      <c r="H13" s="26"/>
    </row>
    <row r="14" spans="2:8" x14ac:dyDescent="0.25">
      <c r="B14" s="10">
        <v>40561</v>
      </c>
      <c r="C14" s="11" t="s">
        <v>38</v>
      </c>
      <c r="D14" s="16">
        <v>31.3</v>
      </c>
      <c r="E14" s="12">
        <v>40563</v>
      </c>
      <c r="F14" s="25">
        <v>24</v>
      </c>
      <c r="G14" s="18">
        <f t="shared" si="0"/>
        <v>0.23322683706070291</v>
      </c>
      <c r="H14" s="26"/>
    </row>
    <row r="15" spans="2:8" x14ac:dyDescent="0.25">
      <c r="B15" s="10">
        <v>40564</v>
      </c>
      <c r="C15" s="11" t="s">
        <v>45</v>
      </c>
      <c r="D15" s="16">
        <v>48</v>
      </c>
      <c r="E15" s="12">
        <v>40564</v>
      </c>
      <c r="F15" s="25">
        <v>44</v>
      </c>
      <c r="G15" s="18">
        <f t="shared" si="0"/>
        <v>8.333333333333337E-2</v>
      </c>
      <c r="H15" s="26"/>
    </row>
    <row r="16" spans="2:8" x14ac:dyDescent="0.25">
      <c r="B16" s="10">
        <v>40567</v>
      </c>
      <c r="C16" s="11" t="s">
        <v>45</v>
      </c>
      <c r="D16" s="16">
        <v>48</v>
      </c>
      <c r="E16" s="12">
        <v>40567</v>
      </c>
      <c r="F16" s="25">
        <v>48.5</v>
      </c>
      <c r="G16" s="18">
        <f t="shared" si="0"/>
        <v>-1.0416666666666741E-2</v>
      </c>
      <c r="H16" s="26"/>
    </row>
    <row r="17" spans="2:8" x14ac:dyDescent="0.25">
      <c r="B17" s="10">
        <v>40568</v>
      </c>
      <c r="C17" s="11" t="s">
        <v>45</v>
      </c>
      <c r="D17" s="16">
        <v>36.299999999999997</v>
      </c>
      <c r="E17" s="12">
        <v>40568</v>
      </c>
      <c r="F17" s="25">
        <v>40.5</v>
      </c>
      <c r="G17" s="18">
        <f t="shared" si="0"/>
        <v>-0.11570247933884303</v>
      </c>
      <c r="H17" s="26"/>
    </row>
    <row r="18" spans="2:8" x14ac:dyDescent="0.25">
      <c r="B18" s="10">
        <v>40569</v>
      </c>
      <c r="C18" s="11" t="s">
        <v>60</v>
      </c>
      <c r="D18" s="16">
        <v>39.5</v>
      </c>
      <c r="E18" s="12">
        <v>40571</v>
      </c>
      <c r="F18" s="25">
        <v>39</v>
      </c>
      <c r="G18" s="18">
        <f t="shared" si="0"/>
        <v>1.2658227848101222E-2</v>
      </c>
      <c r="H18" s="26"/>
    </row>
    <row r="19" spans="2:8" x14ac:dyDescent="0.25">
      <c r="B19" s="10">
        <v>40574</v>
      </c>
      <c r="C19" s="11" t="s">
        <v>60</v>
      </c>
      <c r="D19" s="16">
        <v>46.3</v>
      </c>
      <c r="E19" s="12">
        <v>40574</v>
      </c>
      <c r="F19" s="25">
        <v>53</v>
      </c>
      <c r="G19" s="18">
        <f t="shared" si="0"/>
        <v>-0.14470842332613398</v>
      </c>
      <c r="H19" s="26"/>
    </row>
    <row r="20" spans="2:8" x14ac:dyDescent="0.25">
      <c r="B20" s="10">
        <v>40574</v>
      </c>
      <c r="C20" s="11" t="s">
        <v>60</v>
      </c>
      <c r="D20" s="16">
        <v>47</v>
      </c>
      <c r="E20" s="12">
        <v>40575</v>
      </c>
      <c r="F20" s="25">
        <v>36.799999999999997</v>
      </c>
      <c r="G20" s="18">
        <f t="shared" ref="G20:G40" si="1">(F20/D20-1)*-1</f>
        <v>0.21702127659574477</v>
      </c>
      <c r="H20" s="26"/>
    </row>
    <row r="21" spans="2:8" x14ac:dyDescent="0.25">
      <c r="B21" s="10">
        <v>40575</v>
      </c>
      <c r="C21" s="11" t="s">
        <v>38</v>
      </c>
      <c r="D21" s="16">
        <v>17.5</v>
      </c>
      <c r="E21" s="12">
        <v>40576</v>
      </c>
      <c r="F21" s="25">
        <v>22</v>
      </c>
      <c r="G21" s="18">
        <f t="shared" si="1"/>
        <v>-0.25714285714285712</v>
      </c>
      <c r="H21" s="26"/>
    </row>
    <row r="22" spans="2:8" x14ac:dyDescent="0.25">
      <c r="B22" s="10">
        <v>40576</v>
      </c>
      <c r="C22" s="11" t="s">
        <v>46</v>
      </c>
      <c r="D22" s="16">
        <v>52.2</v>
      </c>
      <c r="E22" s="12">
        <v>40582</v>
      </c>
      <c r="F22" s="25">
        <v>27</v>
      </c>
      <c r="G22" s="18">
        <f t="shared" si="1"/>
        <v>0.48275862068965525</v>
      </c>
      <c r="H22" s="26"/>
    </row>
    <row r="23" spans="2:8" x14ac:dyDescent="0.25">
      <c r="B23" s="10">
        <v>40583</v>
      </c>
      <c r="C23" s="11" t="s">
        <v>74</v>
      </c>
      <c r="D23" s="16">
        <v>52.2</v>
      </c>
      <c r="E23" s="12">
        <v>40584</v>
      </c>
      <c r="F23" s="25">
        <v>41.5</v>
      </c>
      <c r="G23" s="18">
        <f t="shared" si="1"/>
        <v>0.20498084291187746</v>
      </c>
      <c r="H23" s="26"/>
    </row>
    <row r="24" spans="2:8" x14ac:dyDescent="0.25">
      <c r="B24" s="10">
        <v>40584</v>
      </c>
      <c r="C24" s="11" t="s">
        <v>38</v>
      </c>
      <c r="D24" s="16">
        <v>26</v>
      </c>
      <c r="E24" s="12">
        <v>40585</v>
      </c>
      <c r="F24" s="25">
        <v>35.5</v>
      </c>
      <c r="G24" s="18">
        <f t="shared" si="1"/>
        <v>-0.36538461538461542</v>
      </c>
      <c r="H24" s="26"/>
    </row>
    <row r="25" spans="2:8" x14ac:dyDescent="0.25">
      <c r="B25" s="10">
        <v>40589</v>
      </c>
      <c r="C25" s="11" t="s">
        <v>74</v>
      </c>
      <c r="D25" s="16">
        <v>29.4</v>
      </c>
      <c r="E25" s="12">
        <v>40589</v>
      </c>
      <c r="F25" s="25">
        <v>27.8</v>
      </c>
      <c r="G25" s="18">
        <f t="shared" si="1"/>
        <v>5.4421768707482943E-2</v>
      </c>
      <c r="H25" s="26"/>
    </row>
    <row r="26" spans="2:8" x14ac:dyDescent="0.25">
      <c r="B26" s="10">
        <v>40589</v>
      </c>
      <c r="C26" s="11" t="s">
        <v>38</v>
      </c>
      <c r="D26" s="16">
        <v>42</v>
      </c>
      <c r="E26" s="12">
        <v>40590</v>
      </c>
      <c r="F26" s="25">
        <v>43</v>
      </c>
      <c r="G26" s="18">
        <f t="shared" si="1"/>
        <v>-2.3809523809523725E-2</v>
      </c>
      <c r="H26" s="26"/>
    </row>
    <row r="27" spans="2:8" x14ac:dyDescent="0.25">
      <c r="B27" s="10">
        <v>40591</v>
      </c>
      <c r="C27" s="11" t="s">
        <v>38</v>
      </c>
      <c r="D27" s="16">
        <v>35.6</v>
      </c>
      <c r="E27" s="12">
        <v>40592</v>
      </c>
      <c r="F27" s="25">
        <v>41</v>
      </c>
      <c r="G27" s="18">
        <f t="shared" si="1"/>
        <v>-0.151685393258427</v>
      </c>
      <c r="H27" s="26"/>
    </row>
    <row r="28" spans="2:8" x14ac:dyDescent="0.25">
      <c r="B28" s="10">
        <v>40592</v>
      </c>
      <c r="C28" s="11" t="s">
        <v>74</v>
      </c>
      <c r="D28" s="16">
        <v>27.2</v>
      </c>
      <c r="E28" s="12">
        <v>40595</v>
      </c>
      <c r="F28" s="25">
        <v>27.2</v>
      </c>
      <c r="G28" s="18">
        <f t="shared" si="1"/>
        <v>0</v>
      </c>
      <c r="H28" s="26"/>
    </row>
    <row r="29" spans="2:8" x14ac:dyDescent="0.25">
      <c r="B29" s="10">
        <v>40596</v>
      </c>
      <c r="C29" s="11" t="s">
        <v>74</v>
      </c>
      <c r="D29" s="16">
        <v>43.8</v>
      </c>
      <c r="E29" s="12">
        <v>40597</v>
      </c>
      <c r="F29" s="25">
        <v>42</v>
      </c>
      <c r="G29" s="18">
        <f t="shared" si="1"/>
        <v>4.1095890410958846E-2</v>
      </c>
      <c r="H29" s="26"/>
    </row>
    <row r="30" spans="2:8" x14ac:dyDescent="0.25">
      <c r="B30" s="10">
        <v>40597</v>
      </c>
      <c r="C30" s="11" t="s">
        <v>46</v>
      </c>
      <c r="D30" s="16">
        <v>33.5</v>
      </c>
      <c r="E30" s="12">
        <v>40598</v>
      </c>
      <c r="F30" s="25">
        <v>50</v>
      </c>
      <c r="G30" s="18">
        <f t="shared" si="1"/>
        <v>-0.49253731343283591</v>
      </c>
      <c r="H30" s="26"/>
    </row>
    <row r="31" spans="2:8" x14ac:dyDescent="0.25">
      <c r="B31" s="10">
        <v>40598</v>
      </c>
      <c r="C31" s="11" t="s">
        <v>46</v>
      </c>
      <c r="D31" s="16">
        <v>52</v>
      </c>
      <c r="E31" s="12">
        <v>40598</v>
      </c>
      <c r="F31" s="25">
        <v>43</v>
      </c>
      <c r="G31" s="18">
        <f t="shared" si="1"/>
        <v>0.17307692307692313</v>
      </c>
      <c r="H31" s="26"/>
    </row>
    <row r="32" spans="2:8" x14ac:dyDescent="0.25">
      <c r="B32" s="10">
        <v>40599</v>
      </c>
      <c r="C32" s="11" t="s">
        <v>99</v>
      </c>
      <c r="D32" s="16">
        <v>27.5</v>
      </c>
      <c r="E32" s="12">
        <v>40602</v>
      </c>
      <c r="F32" s="25">
        <v>9.6999999999999993</v>
      </c>
      <c r="G32" s="18">
        <f t="shared" si="1"/>
        <v>0.64727272727272722</v>
      </c>
      <c r="H32" s="26"/>
    </row>
    <row r="33" spans="2:8" x14ac:dyDescent="0.25">
      <c r="B33" s="10">
        <v>40603</v>
      </c>
      <c r="C33" s="11" t="s">
        <v>103</v>
      </c>
      <c r="D33" s="16">
        <v>31.1</v>
      </c>
      <c r="E33" s="12">
        <v>40603</v>
      </c>
      <c r="F33" s="25">
        <v>38</v>
      </c>
      <c r="G33" s="18">
        <f t="shared" si="1"/>
        <v>-0.22186495176848875</v>
      </c>
      <c r="H33" s="26"/>
    </row>
    <row r="34" spans="2:8" x14ac:dyDescent="0.25">
      <c r="B34" s="10">
        <v>40604</v>
      </c>
      <c r="C34" s="11" t="s">
        <v>105</v>
      </c>
      <c r="D34" s="16">
        <v>81</v>
      </c>
      <c r="E34" s="12">
        <v>40604</v>
      </c>
      <c r="F34" s="25">
        <v>75</v>
      </c>
      <c r="G34" s="18">
        <f t="shared" si="1"/>
        <v>7.407407407407407E-2</v>
      </c>
      <c r="H34" s="26"/>
    </row>
    <row r="35" spans="2:8" x14ac:dyDescent="0.25">
      <c r="B35" s="10">
        <v>40604</v>
      </c>
      <c r="C35" s="11" t="s">
        <v>107</v>
      </c>
      <c r="D35" s="16">
        <v>32.1</v>
      </c>
      <c r="E35" s="12">
        <v>40605</v>
      </c>
      <c r="F35" s="25">
        <v>35.5</v>
      </c>
      <c r="G35" s="18">
        <f t="shared" si="1"/>
        <v>-0.10591900311526481</v>
      </c>
      <c r="H35" s="26"/>
    </row>
    <row r="36" spans="2:8" x14ac:dyDescent="0.25">
      <c r="B36" s="10">
        <v>40605</v>
      </c>
      <c r="C36" s="11" t="s">
        <v>103</v>
      </c>
      <c r="D36" s="16">
        <v>33.299999999999997</v>
      </c>
      <c r="E36" s="12">
        <v>40605</v>
      </c>
      <c r="F36" s="25">
        <v>39.200000000000003</v>
      </c>
      <c r="G36" s="18">
        <f t="shared" si="1"/>
        <v>-0.17717717717717729</v>
      </c>
      <c r="H36" s="26"/>
    </row>
    <row r="37" spans="2:8" x14ac:dyDescent="0.25">
      <c r="B37" s="10">
        <v>40606</v>
      </c>
      <c r="C37" s="11" t="s">
        <v>103</v>
      </c>
      <c r="D37" s="16">
        <v>34</v>
      </c>
      <c r="E37" s="12">
        <v>40606</v>
      </c>
      <c r="F37" s="25">
        <v>35</v>
      </c>
      <c r="G37" s="18">
        <f t="shared" si="1"/>
        <v>-2.9411764705882248E-2</v>
      </c>
      <c r="H37" s="26"/>
    </row>
    <row r="38" spans="2:8" x14ac:dyDescent="0.25">
      <c r="B38" s="10">
        <v>40609</v>
      </c>
      <c r="C38" s="11" t="s">
        <v>115</v>
      </c>
      <c r="D38" s="16">
        <v>49</v>
      </c>
      <c r="E38" s="12">
        <v>40609</v>
      </c>
      <c r="F38" s="25">
        <v>60</v>
      </c>
      <c r="G38" s="18">
        <f t="shared" si="1"/>
        <v>-0.22448979591836737</v>
      </c>
      <c r="H38" s="26"/>
    </row>
    <row r="39" spans="2:8" x14ac:dyDescent="0.25">
      <c r="B39" s="10">
        <v>40610</v>
      </c>
      <c r="C39" s="11" t="s">
        <v>105</v>
      </c>
      <c r="D39" s="16">
        <v>55</v>
      </c>
      <c r="E39" s="12">
        <v>40610</v>
      </c>
      <c r="F39" s="25">
        <v>61.2</v>
      </c>
      <c r="G39" s="18">
        <f t="shared" si="1"/>
        <v>-0.11272727272727279</v>
      </c>
      <c r="H39" s="26"/>
    </row>
    <row r="40" spans="2:8" x14ac:dyDescent="0.25">
      <c r="B40" s="10">
        <v>40611</v>
      </c>
      <c r="C40" s="11" t="s">
        <v>122</v>
      </c>
      <c r="D40" s="16">
        <v>65</v>
      </c>
      <c r="E40" s="12">
        <v>40611</v>
      </c>
      <c r="F40" s="25">
        <v>75</v>
      </c>
      <c r="G40" s="18">
        <f t="shared" si="1"/>
        <v>-0.15384615384615374</v>
      </c>
      <c r="H40" s="26"/>
    </row>
    <row r="41" spans="2:8" x14ac:dyDescent="0.25">
      <c r="B41" s="10">
        <v>40612</v>
      </c>
      <c r="C41" s="11" t="s">
        <v>105</v>
      </c>
      <c r="D41" s="16">
        <v>42</v>
      </c>
      <c r="E41" s="12">
        <v>40612</v>
      </c>
      <c r="F41" s="25">
        <v>47</v>
      </c>
      <c r="G41" s="18">
        <f>(F41/D41-1)*-1</f>
        <v>-0.11904761904761907</v>
      </c>
      <c r="H41" s="26"/>
    </row>
    <row r="42" spans="2:8" x14ac:dyDescent="0.25">
      <c r="B42" s="10">
        <v>40613</v>
      </c>
      <c r="C42" s="11" t="s">
        <v>126</v>
      </c>
      <c r="D42" s="16">
        <v>38</v>
      </c>
      <c r="E42" s="12">
        <v>40613</v>
      </c>
      <c r="F42" s="25">
        <v>36</v>
      </c>
      <c r="G42" s="18">
        <f>(F42/D42-1)*-1</f>
        <v>5.2631578947368474E-2</v>
      </c>
      <c r="H42" s="26"/>
    </row>
    <row r="43" spans="2:8" x14ac:dyDescent="0.25">
      <c r="B43" s="10">
        <v>40616</v>
      </c>
      <c r="C43" s="11" t="s">
        <v>105</v>
      </c>
      <c r="D43" s="16">
        <v>19</v>
      </c>
      <c r="E43" s="12">
        <v>40616</v>
      </c>
      <c r="F43" s="25">
        <v>16.5</v>
      </c>
      <c r="G43" s="18">
        <f t="shared" ref="G43:G61" si="2">(F43/D43-1)*-1</f>
        <v>0.13157894736842102</v>
      </c>
      <c r="H43" s="26"/>
    </row>
    <row r="44" spans="2:8" x14ac:dyDescent="0.25">
      <c r="B44" s="10">
        <v>40616</v>
      </c>
      <c r="C44" s="11" t="s">
        <v>105</v>
      </c>
      <c r="D44" s="16">
        <v>15</v>
      </c>
      <c r="E44" s="12">
        <v>40617</v>
      </c>
      <c r="F44" s="25">
        <v>6</v>
      </c>
      <c r="G44" s="18">
        <f>(F44/D44-1)*-1</f>
        <v>0.6</v>
      </c>
      <c r="H44" s="26"/>
    </row>
    <row r="45" spans="2:8" x14ac:dyDescent="0.25">
      <c r="B45" s="10">
        <v>40616</v>
      </c>
      <c r="C45" s="11" t="s">
        <v>130</v>
      </c>
      <c r="D45" s="16">
        <v>90</v>
      </c>
      <c r="E45" s="12">
        <v>40617</v>
      </c>
      <c r="F45" s="25">
        <v>38</v>
      </c>
      <c r="G45" s="18">
        <f>(F45/D45-1)*-1</f>
        <v>0.57777777777777772</v>
      </c>
      <c r="H45" s="26"/>
    </row>
    <row r="46" spans="2:8" x14ac:dyDescent="0.25">
      <c r="B46" s="10">
        <v>40617</v>
      </c>
      <c r="C46" s="11" t="s">
        <v>130</v>
      </c>
      <c r="D46" s="16">
        <v>34</v>
      </c>
      <c r="E46" s="12">
        <v>40617</v>
      </c>
      <c r="F46" s="25">
        <v>42</v>
      </c>
      <c r="G46" s="18">
        <f t="shared" si="2"/>
        <v>-0.23529411764705888</v>
      </c>
      <c r="H46" s="26"/>
    </row>
    <row r="47" spans="2:8" x14ac:dyDescent="0.25">
      <c r="B47" s="10">
        <v>40618</v>
      </c>
      <c r="C47" s="11" t="s">
        <v>130</v>
      </c>
      <c r="D47" s="16">
        <v>50.5</v>
      </c>
      <c r="E47" s="12">
        <v>40618</v>
      </c>
      <c r="F47" s="25">
        <v>40</v>
      </c>
      <c r="G47" s="18">
        <f>(F47/D47-1)*-1</f>
        <v>0.20792079207920788</v>
      </c>
      <c r="H47" s="26"/>
    </row>
    <row r="48" spans="2:8" x14ac:dyDescent="0.25">
      <c r="B48" s="10">
        <v>40619</v>
      </c>
      <c r="C48" s="11" t="s">
        <v>130</v>
      </c>
      <c r="D48" s="16">
        <v>20</v>
      </c>
      <c r="E48" s="12">
        <v>40619</v>
      </c>
      <c r="F48" s="25">
        <v>26.5</v>
      </c>
      <c r="G48" s="18">
        <f t="shared" si="2"/>
        <v>-0.32499999999999996</v>
      </c>
      <c r="H48" s="26"/>
    </row>
    <row r="49" spans="2:8" x14ac:dyDescent="0.25">
      <c r="B49" s="10">
        <v>40624</v>
      </c>
      <c r="C49" s="11" t="s">
        <v>135</v>
      </c>
      <c r="D49" s="16">
        <v>28</v>
      </c>
      <c r="E49" s="12">
        <v>40624</v>
      </c>
      <c r="F49" s="25">
        <v>24</v>
      </c>
      <c r="G49" s="18">
        <f t="shared" si="2"/>
        <v>0.1428571428571429</v>
      </c>
      <c r="H49" s="26"/>
    </row>
    <row r="50" spans="2:8" x14ac:dyDescent="0.25">
      <c r="B50" s="10">
        <v>40625</v>
      </c>
      <c r="C50" s="11" t="s">
        <v>135</v>
      </c>
      <c r="D50" s="16">
        <v>19</v>
      </c>
      <c r="E50" s="12">
        <v>40626</v>
      </c>
      <c r="F50" s="25">
        <v>23</v>
      </c>
      <c r="G50" s="18">
        <f t="shared" si="2"/>
        <v>-0.21052631578947367</v>
      </c>
      <c r="H50" s="26"/>
    </row>
    <row r="51" spans="2:8" x14ac:dyDescent="0.25">
      <c r="B51" s="10">
        <v>40626</v>
      </c>
      <c r="C51" s="11" t="s">
        <v>142</v>
      </c>
      <c r="D51" s="16">
        <v>12</v>
      </c>
      <c r="E51" s="12">
        <v>40626</v>
      </c>
      <c r="F51" s="25">
        <v>14</v>
      </c>
      <c r="G51" s="18">
        <f t="shared" si="2"/>
        <v>-0.16666666666666674</v>
      </c>
      <c r="H51" s="26"/>
    </row>
    <row r="52" spans="2:8" x14ac:dyDescent="0.25">
      <c r="B52" s="10">
        <v>40631</v>
      </c>
      <c r="C52" s="11" t="s">
        <v>103</v>
      </c>
      <c r="D52" s="16">
        <v>37</v>
      </c>
      <c r="E52" s="12">
        <v>40631</v>
      </c>
      <c r="F52" s="25">
        <v>36</v>
      </c>
      <c r="G52" s="18">
        <f t="shared" si="2"/>
        <v>2.7027027027026973E-2</v>
      </c>
      <c r="H52" s="26"/>
    </row>
    <row r="53" spans="2:8" x14ac:dyDescent="0.25">
      <c r="B53" s="10">
        <v>40632</v>
      </c>
      <c r="C53" s="11" t="s">
        <v>122</v>
      </c>
      <c r="D53" s="16">
        <v>45.9</v>
      </c>
      <c r="E53" s="12">
        <v>40633</v>
      </c>
      <c r="F53" s="25">
        <v>36</v>
      </c>
      <c r="G53" s="18">
        <f t="shared" si="2"/>
        <v>0.21568627450980393</v>
      </c>
      <c r="H53" s="26"/>
    </row>
    <row r="54" spans="2:8" x14ac:dyDescent="0.25">
      <c r="B54" s="10">
        <v>40637</v>
      </c>
      <c r="C54" s="11" t="s">
        <v>156</v>
      </c>
      <c r="D54" s="16">
        <v>35</v>
      </c>
      <c r="E54" s="12">
        <v>40638</v>
      </c>
      <c r="F54" s="25">
        <v>19</v>
      </c>
      <c r="G54" s="18">
        <f t="shared" si="2"/>
        <v>0.45714285714285718</v>
      </c>
      <c r="H54" s="26"/>
    </row>
    <row r="55" spans="2:8" x14ac:dyDescent="0.25">
      <c r="B55" s="10">
        <v>40638</v>
      </c>
      <c r="C55" s="11" t="s">
        <v>158</v>
      </c>
      <c r="D55" s="16">
        <v>32</v>
      </c>
      <c r="E55" s="12">
        <v>40638</v>
      </c>
      <c r="F55" s="25">
        <v>39.200000000000003</v>
      </c>
      <c r="G55" s="18">
        <f t="shared" si="2"/>
        <v>-0.22500000000000009</v>
      </c>
      <c r="H55" s="26"/>
    </row>
    <row r="56" spans="2:8" x14ac:dyDescent="0.25">
      <c r="B56" s="10">
        <v>40639</v>
      </c>
      <c r="C56" s="11" t="s">
        <v>156</v>
      </c>
      <c r="D56" s="16">
        <v>21</v>
      </c>
      <c r="E56" s="12">
        <v>40639</v>
      </c>
      <c r="F56" s="25">
        <v>22.5</v>
      </c>
      <c r="G56" s="18">
        <f t="shared" si="2"/>
        <v>-7.1428571428571397E-2</v>
      </c>
      <c r="H56" s="26"/>
    </row>
    <row r="57" spans="2:8" x14ac:dyDescent="0.25">
      <c r="B57" s="10">
        <v>40640</v>
      </c>
      <c r="C57" s="11" t="s">
        <v>163</v>
      </c>
      <c r="D57" s="16">
        <v>40</v>
      </c>
      <c r="E57" s="12">
        <v>40640</v>
      </c>
      <c r="F57" s="25">
        <v>42</v>
      </c>
      <c r="G57" s="18">
        <f t="shared" si="2"/>
        <v>-5.0000000000000044E-2</v>
      </c>
      <c r="H57" s="26"/>
    </row>
    <row r="58" spans="2:8" x14ac:dyDescent="0.25">
      <c r="B58" s="10">
        <v>40641</v>
      </c>
      <c r="C58" s="11" t="s">
        <v>163</v>
      </c>
      <c r="D58" s="16">
        <v>36</v>
      </c>
      <c r="E58" s="12">
        <v>40644</v>
      </c>
      <c r="F58" s="25">
        <v>39</v>
      </c>
      <c r="G58" s="18">
        <f t="shared" si="2"/>
        <v>-8.3333333333333259E-2</v>
      </c>
      <c r="H58" s="26"/>
    </row>
    <row r="59" spans="2:8" x14ac:dyDescent="0.25">
      <c r="B59" s="10">
        <v>40645</v>
      </c>
      <c r="C59" s="11" t="s">
        <v>169</v>
      </c>
      <c r="D59" s="16">
        <v>29</v>
      </c>
      <c r="E59" s="12">
        <v>40646</v>
      </c>
      <c r="F59" s="25">
        <v>27</v>
      </c>
      <c r="G59" s="18">
        <f t="shared" si="2"/>
        <v>6.8965517241379337E-2</v>
      </c>
      <c r="H59" s="26"/>
    </row>
    <row r="60" spans="2:8" x14ac:dyDescent="0.25">
      <c r="B60" s="10">
        <v>40646</v>
      </c>
      <c r="C60" s="11" t="s">
        <v>163</v>
      </c>
      <c r="D60" s="16">
        <v>45</v>
      </c>
      <c r="E60" s="12">
        <v>40647</v>
      </c>
      <c r="F60" s="25">
        <v>51</v>
      </c>
      <c r="G60" s="18">
        <f t="shared" si="2"/>
        <v>-0.1333333333333333</v>
      </c>
      <c r="H60" s="26"/>
    </row>
    <row r="61" spans="2:8" x14ac:dyDescent="0.25">
      <c r="B61" s="10">
        <v>40647</v>
      </c>
      <c r="C61" s="11" t="s">
        <v>175</v>
      </c>
      <c r="D61" s="16">
        <v>44</v>
      </c>
      <c r="E61" s="12">
        <v>40651</v>
      </c>
      <c r="F61" s="25">
        <v>24</v>
      </c>
      <c r="G61" s="18">
        <f t="shared" si="2"/>
        <v>0.45454545454545459</v>
      </c>
      <c r="H61" s="26"/>
    </row>
    <row r="62" spans="2:8" x14ac:dyDescent="0.25">
      <c r="B62" s="10">
        <v>40652</v>
      </c>
      <c r="C62" s="11" t="s">
        <v>176</v>
      </c>
      <c r="D62" s="16">
        <v>47.5</v>
      </c>
      <c r="E62" s="12">
        <v>40653</v>
      </c>
      <c r="F62" s="25">
        <v>60</v>
      </c>
      <c r="G62" s="18">
        <f t="shared" ref="G62:G74" si="3">(F62/D62-1)*-1</f>
        <v>-0.26315789473684204</v>
      </c>
      <c r="H62" s="26"/>
    </row>
    <row r="63" spans="2:8" x14ac:dyDescent="0.25">
      <c r="B63" s="10">
        <v>40659</v>
      </c>
      <c r="C63" s="11" t="s">
        <v>187</v>
      </c>
      <c r="D63" s="16">
        <v>64</v>
      </c>
      <c r="E63" s="12">
        <v>40659</v>
      </c>
      <c r="F63" s="25">
        <v>68</v>
      </c>
      <c r="G63" s="18">
        <f t="shared" si="3"/>
        <v>-6.25E-2</v>
      </c>
      <c r="H63" s="26"/>
    </row>
    <row r="64" spans="2:8" x14ac:dyDescent="0.25">
      <c r="B64" s="10">
        <v>40661</v>
      </c>
      <c r="C64" s="11" t="s">
        <v>190</v>
      </c>
      <c r="D64" s="16">
        <v>44</v>
      </c>
      <c r="E64" s="12">
        <v>40661</v>
      </c>
      <c r="F64" s="25">
        <v>47</v>
      </c>
      <c r="G64" s="18">
        <f t="shared" si="3"/>
        <v>-6.8181818181818121E-2</v>
      </c>
      <c r="H64" s="26"/>
    </row>
    <row r="65" spans="2:8" x14ac:dyDescent="0.25">
      <c r="B65" s="10">
        <v>40668</v>
      </c>
      <c r="C65" s="11" t="s">
        <v>194</v>
      </c>
      <c r="D65" s="16">
        <v>52</v>
      </c>
      <c r="E65" s="12">
        <v>40669</v>
      </c>
      <c r="F65" s="25">
        <v>40</v>
      </c>
      <c r="G65" s="18">
        <f t="shared" si="3"/>
        <v>0.23076923076923073</v>
      </c>
      <c r="H65" s="26"/>
    </row>
    <row r="66" spans="2:8" x14ac:dyDescent="0.25">
      <c r="B66" s="10">
        <v>40672</v>
      </c>
      <c r="C66" s="11" t="s">
        <v>197</v>
      </c>
      <c r="D66" s="16">
        <v>51.2</v>
      </c>
      <c r="E66" s="12">
        <v>40672</v>
      </c>
      <c r="F66" s="25">
        <v>52.5</v>
      </c>
      <c r="G66" s="18">
        <f t="shared" si="3"/>
        <v>-2.5390625E-2</v>
      </c>
      <c r="H66" s="26"/>
    </row>
    <row r="67" spans="2:8" x14ac:dyDescent="0.25">
      <c r="B67" s="10">
        <v>40672</v>
      </c>
      <c r="C67" s="11" t="s">
        <v>187</v>
      </c>
      <c r="D67" s="16">
        <v>98</v>
      </c>
      <c r="E67" s="12">
        <v>40673</v>
      </c>
      <c r="F67" s="25">
        <v>113.2</v>
      </c>
      <c r="G67" s="18">
        <f t="shared" si="3"/>
        <v>-0.15510204081632661</v>
      </c>
      <c r="H67" s="26"/>
    </row>
    <row r="68" spans="2:8" x14ac:dyDescent="0.25">
      <c r="B68" s="10">
        <v>40673</v>
      </c>
      <c r="C68" s="11" t="s">
        <v>190</v>
      </c>
      <c r="D68" s="16">
        <v>39</v>
      </c>
      <c r="E68" s="12">
        <v>40673</v>
      </c>
      <c r="F68" s="25">
        <v>50</v>
      </c>
      <c r="G68" s="18">
        <f t="shared" si="3"/>
        <v>-0.28205128205128216</v>
      </c>
      <c r="H68" s="26"/>
    </row>
    <row r="69" spans="2:8" x14ac:dyDescent="0.25">
      <c r="B69" s="10">
        <v>40674</v>
      </c>
      <c r="C69" s="11" t="s">
        <v>190</v>
      </c>
      <c r="D69" s="16">
        <v>59.2</v>
      </c>
      <c r="E69" s="12">
        <v>40675</v>
      </c>
      <c r="F69" s="25">
        <v>35.200000000000003</v>
      </c>
      <c r="G69" s="18">
        <f t="shared" si="3"/>
        <v>0.40540540540540537</v>
      </c>
      <c r="H69" s="26"/>
    </row>
    <row r="70" spans="2:8" x14ac:dyDescent="0.25">
      <c r="B70" s="10">
        <v>40675</v>
      </c>
      <c r="C70" s="11" t="s">
        <v>209</v>
      </c>
      <c r="D70" s="16">
        <v>55.5</v>
      </c>
      <c r="E70" s="12">
        <v>40676</v>
      </c>
      <c r="F70" s="25">
        <v>71.5</v>
      </c>
      <c r="G70" s="18">
        <f t="shared" si="3"/>
        <v>-0.28828828828828823</v>
      </c>
      <c r="H70" s="26"/>
    </row>
    <row r="71" spans="2:8" x14ac:dyDescent="0.25">
      <c r="B71" s="10">
        <v>40676</v>
      </c>
      <c r="C71" s="11" t="s">
        <v>212</v>
      </c>
      <c r="D71" s="16">
        <v>77.8</v>
      </c>
      <c r="E71" s="12">
        <v>40676</v>
      </c>
      <c r="F71" s="25">
        <v>93.5</v>
      </c>
      <c r="G71" s="18">
        <f t="shared" si="3"/>
        <v>-0.20179948586118246</v>
      </c>
      <c r="H71" s="26"/>
    </row>
    <row r="72" spans="2:8" x14ac:dyDescent="0.25">
      <c r="B72" s="10">
        <v>40676</v>
      </c>
      <c r="C72" s="11" t="s">
        <v>197</v>
      </c>
      <c r="D72" s="16">
        <v>63</v>
      </c>
      <c r="E72" s="12">
        <v>40679</v>
      </c>
      <c r="F72" s="25">
        <v>75</v>
      </c>
      <c r="G72" s="18">
        <f t="shared" si="3"/>
        <v>-0.19047619047619047</v>
      </c>
      <c r="H72" s="26"/>
    </row>
    <row r="73" spans="2:8" x14ac:dyDescent="0.25">
      <c r="B73" s="10">
        <v>40681</v>
      </c>
      <c r="C73" s="11" t="s">
        <v>197</v>
      </c>
      <c r="D73" s="16">
        <v>73</v>
      </c>
      <c r="E73" s="12">
        <v>40681</v>
      </c>
      <c r="F73" s="25">
        <v>85</v>
      </c>
      <c r="G73" s="18">
        <f t="shared" si="3"/>
        <v>-0.16438356164383561</v>
      </c>
      <c r="H73" s="26"/>
    </row>
    <row r="74" spans="2:8" x14ac:dyDescent="0.25">
      <c r="B74" s="10">
        <v>40682</v>
      </c>
      <c r="C74" s="11" t="s">
        <v>187</v>
      </c>
      <c r="D74" s="16">
        <v>57.5</v>
      </c>
      <c r="E74" s="12">
        <v>40682</v>
      </c>
      <c r="F74" s="25">
        <v>59</v>
      </c>
      <c r="G74" s="18">
        <f t="shared" si="3"/>
        <v>-2.6086956521739202E-2</v>
      </c>
      <c r="H74" s="26"/>
    </row>
    <row r="75" spans="2:8" x14ac:dyDescent="0.25">
      <c r="B75" s="10">
        <v>40683</v>
      </c>
      <c r="C75" s="11" t="s">
        <v>197</v>
      </c>
      <c r="D75" s="16">
        <v>52</v>
      </c>
      <c r="E75" s="12">
        <v>40683</v>
      </c>
      <c r="F75" s="25">
        <v>70</v>
      </c>
      <c r="G75" s="18">
        <f t="shared" ref="G75:G87" si="4">(F75/D75-1)*-1</f>
        <v>-0.34615384615384626</v>
      </c>
      <c r="H75" s="26"/>
    </row>
    <row r="76" spans="2:8" x14ac:dyDescent="0.25">
      <c r="B76" s="10">
        <v>40693</v>
      </c>
      <c r="C76" s="11" t="s">
        <v>194</v>
      </c>
      <c r="D76" s="16">
        <v>31</v>
      </c>
      <c r="E76" s="12">
        <v>40693</v>
      </c>
      <c r="F76" s="25">
        <v>34</v>
      </c>
      <c r="G76" s="18">
        <f t="shared" si="4"/>
        <v>-9.6774193548387011E-2</v>
      </c>
      <c r="H76" s="26"/>
    </row>
    <row r="77" spans="2:8" x14ac:dyDescent="0.25">
      <c r="B77" s="10">
        <v>40693</v>
      </c>
      <c r="C77" s="11" t="s">
        <v>197</v>
      </c>
      <c r="D77" s="16">
        <v>32</v>
      </c>
      <c r="E77" s="12">
        <v>40695</v>
      </c>
      <c r="F77" s="25">
        <v>35.5</v>
      </c>
      <c r="G77" s="18">
        <f t="shared" si="4"/>
        <v>-0.109375</v>
      </c>
      <c r="H77" s="26"/>
    </row>
    <row r="78" spans="2:8" x14ac:dyDescent="0.25">
      <c r="B78" s="10">
        <v>40700</v>
      </c>
      <c r="C78" s="11" t="s">
        <v>239</v>
      </c>
      <c r="D78" s="16">
        <v>50</v>
      </c>
      <c r="E78" s="12">
        <v>40701</v>
      </c>
      <c r="F78" s="25">
        <v>44.3</v>
      </c>
      <c r="G78" s="18">
        <f t="shared" si="4"/>
        <v>0.1140000000000001</v>
      </c>
      <c r="H78" s="26"/>
    </row>
    <row r="79" spans="2:8" x14ac:dyDescent="0.25">
      <c r="B79" s="10">
        <v>40702</v>
      </c>
      <c r="C79" s="11" t="s">
        <v>242</v>
      </c>
      <c r="D79" s="16">
        <v>41.5</v>
      </c>
      <c r="E79" s="12">
        <v>40703</v>
      </c>
      <c r="F79" s="25">
        <v>44</v>
      </c>
      <c r="G79" s="18">
        <f t="shared" si="4"/>
        <v>-6.024096385542177E-2</v>
      </c>
      <c r="H79" s="26"/>
    </row>
    <row r="80" spans="2:8" x14ac:dyDescent="0.25">
      <c r="B80" s="10">
        <v>40703</v>
      </c>
      <c r="C80" s="11" t="s">
        <v>242</v>
      </c>
      <c r="D80" s="16">
        <v>42</v>
      </c>
      <c r="E80" s="12">
        <v>40703</v>
      </c>
      <c r="F80" s="25">
        <v>46</v>
      </c>
      <c r="G80" s="18">
        <f>(F80/D80-1)*-1</f>
        <v>-9.5238095238095344E-2</v>
      </c>
      <c r="H80" s="26"/>
    </row>
    <row r="81" spans="2:8" x14ac:dyDescent="0.25">
      <c r="B81" s="10">
        <v>40707</v>
      </c>
      <c r="C81" s="11" t="s">
        <v>242</v>
      </c>
      <c r="D81" s="16">
        <v>43.8</v>
      </c>
      <c r="E81" s="12">
        <v>40708</v>
      </c>
      <c r="F81" s="25">
        <v>54</v>
      </c>
      <c r="G81" s="18">
        <f t="shared" si="4"/>
        <v>-0.23287671232876717</v>
      </c>
      <c r="H81" s="26"/>
    </row>
    <row r="82" spans="2:8" x14ac:dyDescent="0.25">
      <c r="B82" s="10">
        <v>40709</v>
      </c>
      <c r="C82" s="11" t="s">
        <v>242</v>
      </c>
      <c r="D82" s="16">
        <v>61</v>
      </c>
      <c r="E82" s="12">
        <v>40709</v>
      </c>
      <c r="F82" s="25">
        <v>47.5</v>
      </c>
      <c r="G82" s="18">
        <f t="shared" si="4"/>
        <v>0.22131147540983609</v>
      </c>
      <c r="H82" s="26"/>
    </row>
    <row r="83" spans="2:8" x14ac:dyDescent="0.25">
      <c r="B83" s="10">
        <v>40710</v>
      </c>
      <c r="C83" s="11" t="s">
        <v>242</v>
      </c>
      <c r="D83" s="16">
        <v>62.5</v>
      </c>
      <c r="E83" s="12">
        <v>40710</v>
      </c>
      <c r="F83" s="25">
        <v>65</v>
      </c>
      <c r="G83" s="18">
        <f t="shared" si="4"/>
        <v>-4.0000000000000036E-2</v>
      </c>
      <c r="H83" s="26"/>
    </row>
    <row r="84" spans="2:8" x14ac:dyDescent="0.25">
      <c r="B84" s="10">
        <v>40714</v>
      </c>
      <c r="C84" s="11" t="s">
        <v>239</v>
      </c>
      <c r="D84" s="16">
        <v>42</v>
      </c>
      <c r="E84" s="12">
        <v>40714</v>
      </c>
      <c r="F84" s="25">
        <v>33</v>
      </c>
      <c r="G84" s="18">
        <f t="shared" si="4"/>
        <v>0.2142857142857143</v>
      </c>
      <c r="H84" s="26"/>
    </row>
    <row r="85" spans="2:8" x14ac:dyDescent="0.25">
      <c r="B85" s="10">
        <v>40715</v>
      </c>
      <c r="C85" s="11" t="s">
        <v>260</v>
      </c>
      <c r="D85" s="16">
        <v>41.9</v>
      </c>
      <c r="E85" s="12">
        <v>40716</v>
      </c>
      <c r="F85" s="25">
        <v>31</v>
      </c>
      <c r="G85" s="18">
        <f>(F85/D85-1)*-1</f>
        <v>0.26014319809069208</v>
      </c>
      <c r="H85" s="26"/>
    </row>
    <row r="86" spans="2:8" x14ac:dyDescent="0.25">
      <c r="B86" s="10">
        <v>40717</v>
      </c>
      <c r="C86" s="11" t="s">
        <v>261</v>
      </c>
      <c r="D86" s="16">
        <v>63</v>
      </c>
      <c r="E86" s="12">
        <v>40717</v>
      </c>
      <c r="F86" s="25">
        <v>67</v>
      </c>
      <c r="G86" s="18">
        <f t="shared" si="4"/>
        <v>-6.3492063492063489E-2</v>
      </c>
      <c r="H86" s="26"/>
    </row>
    <row r="87" spans="2:8" x14ac:dyDescent="0.25">
      <c r="B87" s="10">
        <v>40721</v>
      </c>
      <c r="C87" s="11" t="s">
        <v>242</v>
      </c>
      <c r="D87" s="16">
        <v>32</v>
      </c>
      <c r="E87" s="12">
        <v>40722</v>
      </c>
      <c r="F87" s="25">
        <v>34</v>
      </c>
      <c r="G87" s="18">
        <f t="shared" si="4"/>
        <v>-6.25E-2</v>
      </c>
      <c r="H87" s="26"/>
    </row>
    <row r="88" spans="2:8" x14ac:dyDescent="0.25">
      <c r="B88" s="10">
        <v>40723</v>
      </c>
      <c r="C88" s="11" t="s">
        <v>271</v>
      </c>
      <c r="D88" s="16">
        <v>11.5</v>
      </c>
      <c r="E88" s="12">
        <v>40724</v>
      </c>
      <c r="F88" s="25">
        <v>11.8</v>
      </c>
      <c r="G88" s="18">
        <f t="shared" ref="G88:G94" si="5">(F88/D88-1)*-1</f>
        <v>-2.6086956521739202E-2</v>
      </c>
      <c r="H88" s="26"/>
    </row>
    <row r="89" spans="2:8" x14ac:dyDescent="0.25">
      <c r="B89" s="10">
        <v>40729</v>
      </c>
      <c r="C89" s="11" t="s">
        <v>274</v>
      </c>
      <c r="D89" s="16">
        <v>31.9</v>
      </c>
      <c r="E89" s="12">
        <v>40730</v>
      </c>
      <c r="F89" s="25">
        <v>28.5</v>
      </c>
      <c r="G89" s="18">
        <f t="shared" si="5"/>
        <v>0.10658307210031348</v>
      </c>
      <c r="H89" s="26"/>
    </row>
    <row r="90" spans="2:8" x14ac:dyDescent="0.25">
      <c r="B90" s="10">
        <v>40730</v>
      </c>
      <c r="C90" s="11" t="s">
        <v>276</v>
      </c>
      <c r="D90" s="16">
        <v>55</v>
      </c>
      <c r="E90" s="12">
        <v>40732</v>
      </c>
      <c r="F90" s="25">
        <v>38</v>
      </c>
      <c r="G90" s="18">
        <f t="shared" si="5"/>
        <v>0.30909090909090908</v>
      </c>
      <c r="H90" s="26"/>
    </row>
    <row r="91" spans="2:8" x14ac:dyDescent="0.25">
      <c r="B91" s="10">
        <v>40735</v>
      </c>
      <c r="C91" s="11" t="s">
        <v>276</v>
      </c>
      <c r="D91" s="16">
        <v>74</v>
      </c>
      <c r="E91" s="12">
        <v>40735</v>
      </c>
      <c r="F91" s="25">
        <v>100</v>
      </c>
      <c r="G91" s="18">
        <f t="shared" si="5"/>
        <v>-0.35135135135135132</v>
      </c>
      <c r="H91" s="26"/>
    </row>
    <row r="92" spans="2:8" x14ac:dyDescent="0.25">
      <c r="B92" s="10">
        <v>40736</v>
      </c>
      <c r="C92" s="11" t="s">
        <v>288</v>
      </c>
      <c r="D92" s="16">
        <v>46.2</v>
      </c>
      <c r="E92" s="12">
        <v>40737</v>
      </c>
      <c r="F92" s="25">
        <v>33</v>
      </c>
      <c r="G92" s="18">
        <f t="shared" si="5"/>
        <v>0.28571428571428581</v>
      </c>
      <c r="H92" s="26"/>
    </row>
    <row r="93" spans="2:8" x14ac:dyDescent="0.25">
      <c r="B93" s="10">
        <v>40737</v>
      </c>
      <c r="C93" s="11" t="s">
        <v>294</v>
      </c>
      <c r="D93" s="16">
        <v>42</v>
      </c>
      <c r="E93" s="12">
        <v>40738</v>
      </c>
      <c r="F93" s="25">
        <v>42</v>
      </c>
      <c r="G93" s="18">
        <f t="shared" si="5"/>
        <v>0</v>
      </c>
      <c r="H93" s="26"/>
    </row>
    <row r="94" spans="2:8" x14ac:dyDescent="0.25">
      <c r="B94" s="10">
        <v>40742</v>
      </c>
      <c r="C94" s="11" t="s">
        <v>294</v>
      </c>
      <c r="D94" s="16">
        <v>53.7</v>
      </c>
      <c r="E94" s="12">
        <v>40743</v>
      </c>
      <c r="F94" s="25">
        <v>41</v>
      </c>
      <c r="G94" s="18">
        <f t="shared" si="5"/>
        <v>0.23649906890130357</v>
      </c>
      <c r="H94" s="26"/>
    </row>
    <row r="95" spans="2:8" x14ac:dyDescent="0.25">
      <c r="B95" s="10" t="s">
        <v>302</v>
      </c>
      <c r="C95" s="11" t="s">
        <v>300</v>
      </c>
      <c r="D95" s="16">
        <v>54.5</v>
      </c>
      <c r="E95" s="12">
        <v>40745</v>
      </c>
      <c r="F95" s="25">
        <v>50</v>
      </c>
      <c r="G95" s="18">
        <f t="shared" ref="G95:G122" si="6">(F95/D95-1)*-1</f>
        <v>8.256880733944949E-2</v>
      </c>
      <c r="H95" s="26"/>
    </row>
    <row r="96" spans="2:8" x14ac:dyDescent="0.25">
      <c r="B96" s="10">
        <v>40746</v>
      </c>
      <c r="C96" s="11" t="s">
        <v>306</v>
      </c>
      <c r="D96" s="16">
        <v>30</v>
      </c>
      <c r="E96" s="12">
        <v>40746</v>
      </c>
      <c r="F96" s="25">
        <v>27</v>
      </c>
      <c r="G96" s="18">
        <f t="shared" si="6"/>
        <v>9.9999999999999978E-2</v>
      </c>
      <c r="H96" s="26"/>
    </row>
    <row r="97" spans="2:8" x14ac:dyDescent="0.25">
      <c r="B97" s="10">
        <v>40749</v>
      </c>
      <c r="C97" s="11" t="s">
        <v>306</v>
      </c>
      <c r="D97" s="16">
        <v>20</v>
      </c>
      <c r="E97" s="12">
        <v>40749</v>
      </c>
      <c r="F97" s="25">
        <v>27</v>
      </c>
      <c r="G97" s="18">
        <f t="shared" si="6"/>
        <v>-0.35000000000000009</v>
      </c>
      <c r="H97" s="26"/>
    </row>
    <row r="98" spans="2:8" x14ac:dyDescent="0.25">
      <c r="B98" s="10">
        <v>40750</v>
      </c>
      <c r="C98" s="11" t="s">
        <v>276</v>
      </c>
      <c r="D98" s="16">
        <v>36</v>
      </c>
      <c r="E98" s="12">
        <v>40750</v>
      </c>
      <c r="F98" s="25">
        <v>40.700000000000003</v>
      </c>
      <c r="G98" s="18">
        <f t="shared" si="6"/>
        <v>-0.13055555555555554</v>
      </c>
      <c r="H98" s="26"/>
    </row>
    <row r="99" spans="2:8" x14ac:dyDescent="0.25">
      <c r="B99" s="10">
        <v>40750</v>
      </c>
      <c r="C99" s="11" t="s">
        <v>306</v>
      </c>
      <c r="D99" s="16">
        <v>26</v>
      </c>
      <c r="E99" s="12">
        <v>40721</v>
      </c>
      <c r="F99" s="25">
        <v>24</v>
      </c>
      <c r="G99" s="18">
        <f t="shared" si="6"/>
        <v>7.6923076923076872E-2</v>
      </c>
      <c r="H99" s="26"/>
    </row>
    <row r="100" spans="2:8" x14ac:dyDescent="0.25">
      <c r="B100" s="10">
        <v>40756</v>
      </c>
      <c r="C100" s="11" t="s">
        <v>322</v>
      </c>
      <c r="D100" s="16">
        <v>32</v>
      </c>
      <c r="E100" s="12">
        <v>40757</v>
      </c>
      <c r="F100" s="25">
        <v>8</v>
      </c>
      <c r="G100" s="18">
        <f t="shared" si="6"/>
        <v>0.75</v>
      </c>
      <c r="H100" s="26"/>
    </row>
    <row r="101" spans="2:8" x14ac:dyDescent="0.25">
      <c r="B101" s="10">
        <v>40758</v>
      </c>
      <c r="C101" s="11" t="s">
        <v>324</v>
      </c>
      <c r="D101" s="16">
        <v>46.9</v>
      </c>
      <c r="E101" s="12">
        <v>40758</v>
      </c>
      <c r="F101" s="25">
        <v>53</v>
      </c>
      <c r="G101" s="18">
        <f t="shared" si="6"/>
        <v>-0.13006396588486147</v>
      </c>
      <c r="H101" s="26"/>
    </row>
    <row r="102" spans="2:8" x14ac:dyDescent="0.25">
      <c r="B102" s="10">
        <v>40758</v>
      </c>
      <c r="C102" s="11" t="s">
        <v>323</v>
      </c>
      <c r="D102" s="16">
        <v>45</v>
      </c>
      <c r="E102" s="12">
        <v>40758</v>
      </c>
      <c r="F102" s="25">
        <v>50</v>
      </c>
      <c r="G102" s="18">
        <f t="shared" si="6"/>
        <v>-0.11111111111111116</v>
      </c>
      <c r="H102" s="26"/>
    </row>
    <row r="103" spans="2:8" x14ac:dyDescent="0.25">
      <c r="B103" s="10">
        <v>40759</v>
      </c>
      <c r="C103" s="11" t="s">
        <v>324</v>
      </c>
      <c r="D103" s="16">
        <v>25</v>
      </c>
      <c r="E103" s="12">
        <v>40759</v>
      </c>
      <c r="F103" s="25">
        <v>13</v>
      </c>
      <c r="G103" s="18">
        <f t="shared" si="6"/>
        <v>0.48</v>
      </c>
      <c r="H103" s="26"/>
    </row>
    <row r="104" spans="2:8" x14ac:dyDescent="0.25">
      <c r="B104" s="10">
        <v>40760</v>
      </c>
      <c r="C104" s="11" t="s">
        <v>327</v>
      </c>
      <c r="D104" s="16">
        <v>47</v>
      </c>
      <c r="E104" s="12">
        <v>40760</v>
      </c>
      <c r="F104" s="25">
        <v>54</v>
      </c>
      <c r="G104" s="18">
        <f t="shared" si="6"/>
        <v>-0.14893617021276606</v>
      </c>
      <c r="H104" s="26"/>
    </row>
    <row r="105" spans="2:8" x14ac:dyDescent="0.25">
      <c r="B105" s="10">
        <v>40763</v>
      </c>
      <c r="C105" s="11" t="s">
        <v>332</v>
      </c>
      <c r="D105" s="16">
        <v>60</v>
      </c>
      <c r="E105" s="12">
        <v>40763</v>
      </c>
      <c r="F105" s="25">
        <v>68</v>
      </c>
      <c r="G105" s="18">
        <f t="shared" si="6"/>
        <v>-0.1333333333333333</v>
      </c>
      <c r="H105" s="26"/>
    </row>
    <row r="106" spans="2:8" x14ac:dyDescent="0.25">
      <c r="B106" s="10">
        <v>40763</v>
      </c>
      <c r="C106" s="11" t="s">
        <v>332</v>
      </c>
      <c r="D106" s="16">
        <v>90</v>
      </c>
      <c r="E106" s="12">
        <v>40763</v>
      </c>
      <c r="F106" s="25">
        <v>108</v>
      </c>
      <c r="G106" s="18">
        <f t="shared" si="6"/>
        <v>-0.19999999999999996</v>
      </c>
      <c r="H106" s="26"/>
    </row>
    <row r="107" spans="2:8" x14ac:dyDescent="0.25">
      <c r="B107" s="10">
        <v>40770</v>
      </c>
      <c r="C107" s="11" t="s">
        <v>351</v>
      </c>
      <c r="D107" s="16">
        <v>157.1</v>
      </c>
      <c r="E107" s="12">
        <v>40772</v>
      </c>
      <c r="F107" s="25">
        <v>87</v>
      </c>
      <c r="G107" s="18">
        <f t="shared" si="6"/>
        <v>0.44621260343730107</v>
      </c>
      <c r="H107" s="26"/>
    </row>
    <row r="108" spans="2:8" x14ac:dyDescent="0.25">
      <c r="B108" s="10">
        <v>40773</v>
      </c>
      <c r="C108" s="11" t="s">
        <v>350</v>
      </c>
      <c r="D108" s="16">
        <v>107</v>
      </c>
      <c r="E108" s="12">
        <v>40774</v>
      </c>
      <c r="F108" s="25">
        <v>49.5</v>
      </c>
      <c r="G108" s="18">
        <f t="shared" si="6"/>
        <v>0.53738317757009346</v>
      </c>
      <c r="H108" s="26"/>
    </row>
    <row r="109" spans="2:8" x14ac:dyDescent="0.25">
      <c r="B109" s="10">
        <v>40777</v>
      </c>
      <c r="C109" s="11" t="s">
        <v>349</v>
      </c>
      <c r="D109" s="16">
        <v>61</v>
      </c>
      <c r="E109" s="12">
        <v>40778</v>
      </c>
      <c r="F109" s="25">
        <v>68.5</v>
      </c>
      <c r="G109" s="18">
        <f t="shared" si="6"/>
        <v>-0.12295081967213117</v>
      </c>
      <c r="H109" s="26"/>
    </row>
    <row r="110" spans="2:8" x14ac:dyDescent="0.25">
      <c r="B110" s="10">
        <v>40778</v>
      </c>
      <c r="C110" s="11" t="s">
        <v>352</v>
      </c>
      <c r="D110" s="16">
        <v>141</v>
      </c>
      <c r="E110" s="12">
        <v>40778</v>
      </c>
      <c r="F110" s="25">
        <v>157</v>
      </c>
      <c r="G110" s="18">
        <f t="shared" si="6"/>
        <v>-0.11347517730496448</v>
      </c>
      <c r="H110" s="26"/>
    </row>
    <row r="111" spans="2:8" x14ac:dyDescent="0.25">
      <c r="B111" s="10">
        <v>40779</v>
      </c>
      <c r="C111" s="11" t="s">
        <v>352</v>
      </c>
      <c r="D111" s="16">
        <v>144</v>
      </c>
      <c r="E111" s="12">
        <v>40779</v>
      </c>
      <c r="F111" s="25">
        <v>122</v>
      </c>
      <c r="G111" s="18">
        <f t="shared" si="6"/>
        <v>0.15277777777777779</v>
      </c>
      <c r="H111" s="26"/>
    </row>
    <row r="112" spans="2:8" x14ac:dyDescent="0.25">
      <c r="B112" s="10">
        <v>40780</v>
      </c>
      <c r="C112" s="11" t="s">
        <v>356</v>
      </c>
      <c r="D112" s="16">
        <v>57</v>
      </c>
      <c r="E112" s="12">
        <v>40780</v>
      </c>
      <c r="F112" s="25">
        <v>60</v>
      </c>
      <c r="G112" s="18">
        <f t="shared" si="6"/>
        <v>-5.2631578947368363E-2</v>
      </c>
      <c r="H112" s="26"/>
    </row>
    <row r="113" spans="2:8" x14ac:dyDescent="0.25">
      <c r="B113" s="10">
        <v>40780</v>
      </c>
      <c r="C113" s="11" t="s">
        <v>356</v>
      </c>
      <c r="D113" s="16">
        <v>52</v>
      </c>
      <c r="E113" s="12">
        <v>40780</v>
      </c>
      <c r="F113" s="25">
        <v>32</v>
      </c>
      <c r="G113" s="18">
        <f t="shared" si="6"/>
        <v>0.38461538461538458</v>
      </c>
      <c r="H113" s="26"/>
    </row>
    <row r="114" spans="2:8" x14ac:dyDescent="0.25">
      <c r="B114" s="10">
        <v>40787</v>
      </c>
      <c r="C114" s="11" t="s">
        <v>349</v>
      </c>
      <c r="D114" s="16">
        <v>79.5</v>
      </c>
      <c r="E114" s="12">
        <v>40787</v>
      </c>
      <c r="F114" s="25">
        <v>62</v>
      </c>
      <c r="G114" s="18">
        <f t="shared" si="6"/>
        <v>0.22012578616352196</v>
      </c>
      <c r="H114" s="26"/>
    </row>
    <row r="115" spans="2:8" x14ac:dyDescent="0.25">
      <c r="B115" s="10">
        <v>40787</v>
      </c>
      <c r="C115" s="11" t="s">
        <v>361</v>
      </c>
      <c r="D115" s="16">
        <v>145</v>
      </c>
      <c r="E115" s="12">
        <v>40787</v>
      </c>
      <c r="F115" s="25">
        <v>157.80000000000001</v>
      </c>
      <c r="G115" s="18">
        <f t="shared" si="6"/>
        <v>-8.8275862068965649E-2</v>
      </c>
      <c r="H115" s="26"/>
    </row>
    <row r="116" spans="2:8" x14ac:dyDescent="0.25">
      <c r="B116" s="10">
        <v>40788</v>
      </c>
      <c r="C116" s="11" t="s">
        <v>361</v>
      </c>
      <c r="D116" s="16">
        <v>115</v>
      </c>
      <c r="E116" s="12">
        <v>40792</v>
      </c>
      <c r="F116" s="25">
        <v>45</v>
      </c>
      <c r="G116" s="18">
        <f t="shared" si="6"/>
        <v>0.60869565217391308</v>
      </c>
      <c r="H116" s="26"/>
    </row>
    <row r="117" spans="2:8" x14ac:dyDescent="0.25">
      <c r="B117" s="10">
        <v>40792</v>
      </c>
      <c r="C117" s="11" t="s">
        <v>365</v>
      </c>
      <c r="D117" s="16">
        <v>72</v>
      </c>
      <c r="E117" s="12">
        <v>40793</v>
      </c>
      <c r="F117" s="25">
        <v>92</v>
      </c>
      <c r="G117" s="18">
        <f t="shared" si="6"/>
        <v>-0.27777777777777768</v>
      </c>
      <c r="H117" s="26"/>
    </row>
    <row r="118" spans="2:8" x14ac:dyDescent="0.25">
      <c r="B118" s="10">
        <v>40793</v>
      </c>
      <c r="C118" s="11" t="s">
        <v>369</v>
      </c>
      <c r="D118" s="16">
        <v>125</v>
      </c>
      <c r="E118" s="12">
        <v>40793</v>
      </c>
      <c r="F118" s="25">
        <v>133</v>
      </c>
      <c r="G118" s="18">
        <f t="shared" si="6"/>
        <v>-6.4000000000000057E-2</v>
      </c>
      <c r="H118" s="26"/>
    </row>
    <row r="119" spans="2:8" x14ac:dyDescent="0.25">
      <c r="B119" s="10">
        <v>40794</v>
      </c>
      <c r="C119" s="11" t="s">
        <v>365</v>
      </c>
      <c r="D119" s="16">
        <v>105</v>
      </c>
      <c r="E119" s="12">
        <v>40794</v>
      </c>
      <c r="F119" s="25">
        <v>65</v>
      </c>
      <c r="G119" s="18">
        <f t="shared" si="6"/>
        <v>0.38095238095238093</v>
      </c>
      <c r="H119" s="26"/>
    </row>
    <row r="120" spans="2:8" x14ac:dyDescent="0.25">
      <c r="B120" s="10">
        <v>40798</v>
      </c>
      <c r="C120" s="11" t="s">
        <v>375</v>
      </c>
      <c r="D120" s="16">
        <v>115</v>
      </c>
      <c r="E120" s="12">
        <v>40798</v>
      </c>
      <c r="F120" s="25">
        <v>110</v>
      </c>
      <c r="G120" s="18">
        <f t="shared" si="6"/>
        <v>4.3478260869565188E-2</v>
      </c>
      <c r="H120" s="26"/>
    </row>
    <row r="121" spans="2:8" x14ac:dyDescent="0.25">
      <c r="B121" s="10">
        <v>40798</v>
      </c>
      <c r="C121" s="11" t="s">
        <v>375</v>
      </c>
      <c r="D121" s="16">
        <v>127.2</v>
      </c>
      <c r="E121" s="12">
        <v>40799</v>
      </c>
      <c r="F121" s="25">
        <v>111</v>
      </c>
      <c r="G121" s="18">
        <f t="shared" si="6"/>
        <v>0.12735849056603776</v>
      </c>
      <c r="H121" s="26"/>
    </row>
    <row r="122" spans="2:8" x14ac:dyDescent="0.25">
      <c r="B122" s="10">
        <v>40801</v>
      </c>
      <c r="C122" s="11" t="s">
        <v>383</v>
      </c>
      <c r="D122" s="16">
        <v>212</v>
      </c>
      <c r="E122" s="12">
        <v>40801</v>
      </c>
      <c r="F122" s="25">
        <v>234</v>
      </c>
      <c r="G122" s="18">
        <f t="shared" si="6"/>
        <v>-0.10377358490566047</v>
      </c>
      <c r="H122" s="26"/>
    </row>
    <row r="123" spans="2:8" x14ac:dyDescent="0.25">
      <c r="B123" s="10">
        <v>40802</v>
      </c>
      <c r="C123" s="11" t="s">
        <v>383</v>
      </c>
      <c r="D123" s="16">
        <v>284.5</v>
      </c>
      <c r="E123" s="12">
        <v>40802</v>
      </c>
      <c r="F123" s="25">
        <v>300</v>
      </c>
      <c r="G123" s="18">
        <f t="shared" ref="G123:G135" si="7">(F123/D123-1)*-1</f>
        <v>-5.4481546572934914E-2</v>
      </c>
      <c r="H123" s="26"/>
    </row>
    <row r="124" spans="2:8" x14ac:dyDescent="0.25">
      <c r="B124" s="10">
        <v>40805</v>
      </c>
      <c r="C124" s="11" t="s">
        <v>383</v>
      </c>
      <c r="D124" s="16">
        <v>247</v>
      </c>
      <c r="E124" s="12">
        <v>40806</v>
      </c>
      <c r="F124" s="25">
        <v>211</v>
      </c>
      <c r="G124" s="18">
        <f t="shared" si="7"/>
        <v>0.14574898785425106</v>
      </c>
      <c r="H124" s="26"/>
    </row>
    <row r="125" spans="2:8" x14ac:dyDescent="0.25">
      <c r="B125" s="10">
        <v>40806</v>
      </c>
      <c r="C125" s="11" t="s">
        <v>390</v>
      </c>
      <c r="D125" s="16">
        <v>113</v>
      </c>
      <c r="E125" s="12">
        <v>40806</v>
      </c>
      <c r="F125" s="25">
        <v>105</v>
      </c>
      <c r="G125" s="18">
        <f t="shared" si="7"/>
        <v>7.0796460176991149E-2</v>
      </c>
      <c r="H125" s="26"/>
    </row>
    <row r="126" spans="2:8" x14ac:dyDescent="0.25">
      <c r="B126" s="10">
        <v>40808</v>
      </c>
      <c r="C126" s="11" t="s">
        <v>383</v>
      </c>
      <c r="D126" s="16">
        <v>175</v>
      </c>
      <c r="E126" s="12">
        <v>40812</v>
      </c>
      <c r="F126" s="25">
        <v>139</v>
      </c>
      <c r="G126" s="18">
        <f t="shared" si="7"/>
        <v>0.20571428571428574</v>
      </c>
      <c r="H126" s="26"/>
    </row>
    <row r="127" spans="2:8" x14ac:dyDescent="0.25">
      <c r="B127" s="10">
        <v>40812</v>
      </c>
      <c r="C127" s="11" t="s">
        <v>390</v>
      </c>
      <c r="D127" s="16">
        <v>148</v>
      </c>
      <c r="E127" s="12">
        <v>40812</v>
      </c>
      <c r="F127" s="25">
        <v>130.5</v>
      </c>
      <c r="G127" s="18">
        <f t="shared" si="7"/>
        <v>0.1182432432432432</v>
      </c>
      <c r="H127" s="26"/>
    </row>
    <row r="128" spans="2:8" x14ac:dyDescent="0.25">
      <c r="B128" s="10">
        <v>40813</v>
      </c>
      <c r="C128" s="11" t="s">
        <v>405</v>
      </c>
      <c r="D128" s="16">
        <v>180</v>
      </c>
      <c r="E128" s="12">
        <v>40813</v>
      </c>
      <c r="F128" s="25">
        <v>199</v>
      </c>
      <c r="G128" s="18">
        <f t="shared" si="7"/>
        <v>-0.10555555555555562</v>
      </c>
      <c r="H128" s="26"/>
    </row>
    <row r="129" spans="2:8" x14ac:dyDescent="0.25">
      <c r="B129" s="10">
        <v>40814</v>
      </c>
      <c r="C129" s="11" t="s">
        <v>390</v>
      </c>
      <c r="D129" s="16">
        <v>96</v>
      </c>
      <c r="E129" s="12">
        <v>40815</v>
      </c>
      <c r="F129" s="25">
        <v>91</v>
      </c>
      <c r="G129" s="18">
        <f t="shared" si="7"/>
        <v>5.208333333333337E-2</v>
      </c>
      <c r="H129" s="26"/>
    </row>
    <row r="130" spans="2:8" x14ac:dyDescent="0.25">
      <c r="B130" s="10">
        <v>40816</v>
      </c>
      <c r="C130" s="11" t="s">
        <v>412</v>
      </c>
      <c r="D130" s="16">
        <v>166.8</v>
      </c>
      <c r="E130" s="12">
        <v>40819</v>
      </c>
      <c r="F130" s="25">
        <v>123</v>
      </c>
      <c r="G130" s="18">
        <f t="shared" si="7"/>
        <v>0.26258992805755399</v>
      </c>
      <c r="H130" s="26"/>
    </row>
    <row r="131" spans="2:8" x14ac:dyDescent="0.25">
      <c r="B131" s="10">
        <v>40820</v>
      </c>
      <c r="C131" s="11" t="s">
        <v>405</v>
      </c>
      <c r="D131" s="16">
        <v>119</v>
      </c>
      <c r="E131" s="12">
        <v>40820</v>
      </c>
      <c r="F131" s="25">
        <v>96</v>
      </c>
      <c r="G131" s="18">
        <f t="shared" si="7"/>
        <v>0.19327731092436973</v>
      </c>
      <c r="H131" s="26"/>
    </row>
    <row r="132" spans="2:8" x14ac:dyDescent="0.25">
      <c r="B132" s="10">
        <v>40822</v>
      </c>
      <c r="C132" s="11" t="s">
        <v>390</v>
      </c>
      <c r="D132" s="16">
        <v>92</v>
      </c>
      <c r="E132" s="12">
        <v>40826</v>
      </c>
      <c r="F132" s="25">
        <v>61</v>
      </c>
      <c r="G132" s="18">
        <f t="shared" si="7"/>
        <v>0.33695652173913049</v>
      </c>
      <c r="H132" s="26"/>
    </row>
    <row r="133" spans="2:8" x14ac:dyDescent="0.25">
      <c r="B133" s="10">
        <v>40826</v>
      </c>
      <c r="C133" s="11" t="s">
        <v>405</v>
      </c>
      <c r="D133" s="16">
        <v>225</v>
      </c>
      <c r="E133" s="12">
        <v>40820</v>
      </c>
      <c r="F133" s="25">
        <v>213</v>
      </c>
      <c r="G133" s="18">
        <f t="shared" si="7"/>
        <v>5.3333333333333344E-2</v>
      </c>
      <c r="H133" s="26"/>
    </row>
    <row r="134" spans="2:8" x14ac:dyDescent="0.25">
      <c r="B134" s="10">
        <v>40828</v>
      </c>
      <c r="C134" s="11" t="s">
        <v>427</v>
      </c>
      <c r="D134" s="16">
        <v>60</v>
      </c>
      <c r="E134" s="12">
        <v>40828</v>
      </c>
      <c r="F134" s="25">
        <v>47.5</v>
      </c>
      <c r="G134" s="18">
        <f t="shared" si="7"/>
        <v>0.20833333333333337</v>
      </c>
      <c r="H134" s="26"/>
    </row>
    <row r="135" spans="2:8" x14ac:dyDescent="0.25">
      <c r="B135" s="10">
        <v>40829</v>
      </c>
      <c r="C135" s="11" t="s">
        <v>431</v>
      </c>
      <c r="D135" s="16">
        <v>144</v>
      </c>
      <c r="E135" s="12">
        <v>40833</v>
      </c>
      <c r="F135" s="25">
        <v>134.5</v>
      </c>
      <c r="G135" s="18">
        <f t="shared" si="7"/>
        <v>6.597222222222221E-2</v>
      </c>
      <c r="H135" s="26"/>
    </row>
    <row r="136" spans="2:8" x14ac:dyDescent="0.25">
      <c r="B136" s="10">
        <v>40840</v>
      </c>
      <c r="C136" s="11" t="s">
        <v>390</v>
      </c>
      <c r="D136" s="16">
        <v>69</v>
      </c>
      <c r="E136" s="12">
        <v>40840</v>
      </c>
      <c r="F136" s="25">
        <v>63.8</v>
      </c>
      <c r="G136" s="18">
        <f t="shared" ref="G136:G143" si="8">(F136/D136-1)*-1</f>
        <v>7.5362318840579756E-2</v>
      </c>
      <c r="H136" s="26"/>
    </row>
    <row r="137" spans="2:8" x14ac:dyDescent="0.25">
      <c r="B137" s="10">
        <v>40840</v>
      </c>
      <c r="C137" s="11" t="s">
        <v>435</v>
      </c>
      <c r="D137" s="16">
        <v>37.5</v>
      </c>
      <c r="E137" s="12">
        <v>40841</v>
      </c>
      <c r="F137" s="25">
        <v>39.5</v>
      </c>
      <c r="G137" s="18">
        <f t="shared" si="8"/>
        <v>-5.3333333333333233E-2</v>
      </c>
      <c r="H137" s="26"/>
    </row>
    <row r="138" spans="2:8" x14ac:dyDescent="0.25">
      <c r="B138" s="10">
        <v>40841</v>
      </c>
      <c r="C138" s="11" t="s">
        <v>435</v>
      </c>
      <c r="D138" s="16">
        <v>50</v>
      </c>
      <c r="E138" s="12">
        <v>40841</v>
      </c>
      <c r="F138" s="25">
        <v>35</v>
      </c>
      <c r="G138" s="18">
        <f>(F138/D138-1)*-1</f>
        <v>0.30000000000000004</v>
      </c>
      <c r="H138" s="26"/>
    </row>
    <row r="139" spans="2:8" x14ac:dyDescent="0.25">
      <c r="B139" s="10">
        <v>40843</v>
      </c>
      <c r="C139" s="11" t="s">
        <v>435</v>
      </c>
      <c r="D139" s="16">
        <v>45</v>
      </c>
      <c r="E139" s="12">
        <v>40843</v>
      </c>
      <c r="F139" s="25">
        <v>66</v>
      </c>
      <c r="G139" s="18">
        <f t="shared" si="8"/>
        <v>-0.46666666666666656</v>
      </c>
      <c r="H139" s="26"/>
    </row>
    <row r="140" spans="2:8" x14ac:dyDescent="0.25">
      <c r="B140" s="10">
        <v>40844</v>
      </c>
      <c r="C140" s="11" t="s">
        <v>443</v>
      </c>
      <c r="D140" s="16">
        <v>127.8</v>
      </c>
      <c r="E140" s="12">
        <v>40847</v>
      </c>
      <c r="F140" s="25">
        <v>202</v>
      </c>
      <c r="G140" s="18">
        <f t="shared" si="8"/>
        <v>-0.58059467918622842</v>
      </c>
      <c r="H140" s="26"/>
    </row>
    <row r="141" spans="2:8" x14ac:dyDescent="0.25">
      <c r="B141" s="10">
        <v>40850</v>
      </c>
      <c r="C141" s="11" t="s">
        <v>452</v>
      </c>
      <c r="D141" s="16">
        <v>174</v>
      </c>
      <c r="E141" s="12">
        <v>40850</v>
      </c>
      <c r="F141" s="25">
        <v>125</v>
      </c>
      <c r="G141" s="18">
        <f t="shared" si="8"/>
        <v>0.2816091954022989</v>
      </c>
      <c r="H141" s="26"/>
    </row>
    <row r="142" spans="2:8" x14ac:dyDescent="0.25">
      <c r="B142" s="10">
        <v>40851</v>
      </c>
      <c r="C142" s="11" t="s">
        <v>452</v>
      </c>
      <c r="D142" s="16">
        <v>132</v>
      </c>
      <c r="E142" s="12">
        <v>40851</v>
      </c>
      <c r="F142" s="25">
        <v>160</v>
      </c>
      <c r="G142" s="18">
        <f t="shared" si="8"/>
        <v>-0.21212121212121215</v>
      </c>
      <c r="H142" s="26"/>
    </row>
    <row r="143" spans="2:8" x14ac:dyDescent="0.25">
      <c r="B143" s="10">
        <v>40854</v>
      </c>
      <c r="C143" s="11" t="s">
        <v>459</v>
      </c>
      <c r="D143" s="16">
        <v>80</v>
      </c>
      <c r="E143" s="12">
        <v>40855</v>
      </c>
      <c r="F143" s="25">
        <v>63.2</v>
      </c>
      <c r="G143" s="18">
        <f t="shared" si="8"/>
        <v>0.20999999999999996</v>
      </c>
      <c r="H143" s="26"/>
    </row>
    <row r="144" spans="2:8" x14ac:dyDescent="0.25">
      <c r="B144" s="10">
        <v>40856</v>
      </c>
      <c r="C144" s="11" t="s">
        <v>467</v>
      </c>
      <c r="D144" s="16">
        <v>119.7</v>
      </c>
      <c r="E144" s="12">
        <v>40857</v>
      </c>
      <c r="F144" s="25">
        <v>88</v>
      </c>
      <c r="G144" s="18">
        <f>(F144/D144-1)*-1</f>
        <v>0.26482873851294908</v>
      </c>
      <c r="H144" s="26"/>
    </row>
    <row r="145" spans="2:8" x14ac:dyDescent="0.25">
      <c r="B145" s="10">
        <v>40858</v>
      </c>
      <c r="C145" s="11" t="s">
        <v>467</v>
      </c>
      <c r="D145" s="16">
        <v>120</v>
      </c>
      <c r="E145" s="12">
        <v>40858</v>
      </c>
      <c r="F145" s="25">
        <v>128</v>
      </c>
      <c r="G145" s="18">
        <f>(F145/D145-1)*-1</f>
        <v>-6.6666666666666652E-2</v>
      </c>
      <c r="H145" s="26"/>
    </row>
    <row r="146" spans="2:8" x14ac:dyDescent="0.25">
      <c r="B146" s="10">
        <v>40861</v>
      </c>
      <c r="C146" s="11" t="s">
        <v>476</v>
      </c>
      <c r="D146" s="16">
        <v>55</v>
      </c>
      <c r="E146" s="12">
        <v>40861</v>
      </c>
      <c r="F146" s="25">
        <v>37.5</v>
      </c>
      <c r="G146" s="18">
        <f t="shared" ref="G146:G152" si="9">(F146/D146-1)*-1</f>
        <v>0.31818181818181823</v>
      </c>
      <c r="H146" s="26"/>
    </row>
    <row r="147" spans="2:8" x14ac:dyDescent="0.25">
      <c r="B147" s="10">
        <v>40862</v>
      </c>
      <c r="C147" s="11" t="s">
        <v>431</v>
      </c>
      <c r="D147" s="16">
        <v>65</v>
      </c>
      <c r="E147" s="12">
        <v>40862</v>
      </c>
      <c r="F147" s="25">
        <v>70</v>
      </c>
      <c r="G147" s="18">
        <f t="shared" si="9"/>
        <v>-7.6923076923076872E-2</v>
      </c>
      <c r="H147" s="26"/>
    </row>
    <row r="148" spans="2:8" x14ac:dyDescent="0.25">
      <c r="B148" s="10">
        <v>40862</v>
      </c>
      <c r="C148" s="11" t="s">
        <v>431</v>
      </c>
      <c r="D148" s="16">
        <v>68</v>
      </c>
      <c r="E148" s="12">
        <v>40863</v>
      </c>
      <c r="F148" s="25">
        <v>55</v>
      </c>
      <c r="G148" s="18">
        <f t="shared" si="9"/>
        <v>0.19117647058823528</v>
      </c>
      <c r="H148" s="26"/>
    </row>
    <row r="149" spans="2:8" x14ac:dyDescent="0.25">
      <c r="B149" s="10">
        <v>40864</v>
      </c>
      <c r="C149" s="11" t="s">
        <v>431</v>
      </c>
      <c r="D149" s="16">
        <v>42</v>
      </c>
      <c r="E149" s="12">
        <v>40864</v>
      </c>
      <c r="F149" s="25">
        <v>33</v>
      </c>
      <c r="G149" s="18">
        <f t="shared" si="9"/>
        <v>0.2142857142857143</v>
      </c>
      <c r="H149" s="26"/>
    </row>
    <row r="150" spans="2:8" x14ac:dyDescent="0.25">
      <c r="B150" s="10">
        <v>40865</v>
      </c>
      <c r="C150" s="11" t="s">
        <v>467</v>
      </c>
      <c r="D150" s="16">
        <v>66</v>
      </c>
      <c r="E150" s="12">
        <v>40865</v>
      </c>
      <c r="F150" s="25">
        <v>66.5</v>
      </c>
      <c r="G150" s="18">
        <f t="shared" si="9"/>
        <v>-7.575757575757569E-3</v>
      </c>
      <c r="H150" s="26"/>
    </row>
    <row r="151" spans="2:8" x14ac:dyDescent="0.25">
      <c r="B151" s="10">
        <v>40869</v>
      </c>
      <c r="C151" s="11" t="s">
        <v>488</v>
      </c>
      <c r="D151" s="16">
        <v>38.4</v>
      </c>
      <c r="E151" s="12">
        <v>40869</v>
      </c>
      <c r="F151" s="25">
        <v>43</v>
      </c>
      <c r="G151" s="18">
        <f t="shared" si="9"/>
        <v>-0.11979166666666674</v>
      </c>
      <c r="H151" s="26"/>
    </row>
    <row r="152" spans="2:8" x14ac:dyDescent="0.25">
      <c r="B152" s="10">
        <v>40875</v>
      </c>
      <c r="C152" s="11" t="s">
        <v>405</v>
      </c>
      <c r="D152" s="16">
        <v>33.4</v>
      </c>
      <c r="E152" s="12">
        <v>40875</v>
      </c>
      <c r="F152" s="25">
        <v>45</v>
      </c>
      <c r="G152" s="18">
        <f t="shared" si="9"/>
        <v>-0.34730538922155696</v>
      </c>
      <c r="H152" s="26"/>
    </row>
    <row r="153" spans="2:8" x14ac:dyDescent="0.25">
      <c r="B153" s="10">
        <v>40876</v>
      </c>
      <c r="C153" s="11" t="s">
        <v>467</v>
      </c>
      <c r="D153" s="16">
        <v>23.6</v>
      </c>
      <c r="E153" s="12">
        <v>40876</v>
      </c>
      <c r="F153" s="25">
        <v>30</v>
      </c>
      <c r="G153" s="18">
        <f t="shared" ref="G153:G161" si="10">(F153/D153-1)*-1</f>
        <v>-0.27118644067796605</v>
      </c>
      <c r="H153" s="26"/>
    </row>
    <row r="154" spans="2:8" x14ac:dyDescent="0.25">
      <c r="B154" s="10">
        <v>40878</v>
      </c>
      <c r="C154" s="11" t="s">
        <v>509</v>
      </c>
      <c r="D154" s="16">
        <v>63.3</v>
      </c>
      <c r="E154" s="12">
        <v>40878</v>
      </c>
      <c r="F154" s="25">
        <v>53</v>
      </c>
      <c r="G154" s="18">
        <f t="shared" si="10"/>
        <v>0.16271721958925744</v>
      </c>
      <c r="H154" s="26"/>
    </row>
    <row r="155" spans="2:8" x14ac:dyDescent="0.25">
      <c r="B155" s="10">
        <v>40878</v>
      </c>
      <c r="C155" s="11" t="s">
        <v>512</v>
      </c>
      <c r="D155" s="16">
        <v>90.3</v>
      </c>
      <c r="E155" s="12">
        <v>40879</v>
      </c>
      <c r="F155" s="25">
        <v>69</v>
      </c>
      <c r="G155" s="18">
        <f t="shared" si="10"/>
        <v>0.23588039867109634</v>
      </c>
      <c r="H155" s="26"/>
    </row>
    <row r="156" spans="2:8" x14ac:dyDescent="0.25">
      <c r="B156" s="10">
        <v>40879</v>
      </c>
      <c r="C156" s="11" t="s">
        <v>512</v>
      </c>
      <c r="D156" s="16">
        <v>76</v>
      </c>
      <c r="E156" s="12">
        <v>40882</v>
      </c>
      <c r="F156" s="25">
        <v>71</v>
      </c>
      <c r="G156" s="18">
        <f t="shared" si="10"/>
        <v>6.5789473684210509E-2</v>
      </c>
      <c r="H156" s="26"/>
    </row>
    <row r="157" spans="2:8" x14ac:dyDescent="0.25">
      <c r="B157" s="10">
        <v>40882</v>
      </c>
      <c r="C157" s="11" t="s">
        <v>514</v>
      </c>
      <c r="D157" s="16">
        <v>80</v>
      </c>
      <c r="E157" s="12">
        <v>40883</v>
      </c>
      <c r="F157" s="25">
        <v>57</v>
      </c>
      <c r="G157" s="18">
        <f t="shared" si="10"/>
        <v>0.28749999999999998</v>
      </c>
      <c r="H157" s="26"/>
    </row>
    <row r="158" spans="2:8" x14ac:dyDescent="0.25">
      <c r="B158" s="10">
        <v>40884</v>
      </c>
      <c r="C158" s="11" t="s">
        <v>514</v>
      </c>
      <c r="D158" s="16">
        <v>74</v>
      </c>
      <c r="E158" s="12">
        <v>40884</v>
      </c>
      <c r="F158" s="25">
        <v>46</v>
      </c>
      <c r="G158" s="18">
        <f t="shared" si="10"/>
        <v>0.3783783783783784</v>
      </c>
      <c r="H158" s="26"/>
    </row>
    <row r="159" spans="2:8" x14ac:dyDescent="0.25">
      <c r="B159" s="10">
        <v>40884</v>
      </c>
      <c r="C159" s="11" t="s">
        <v>522</v>
      </c>
      <c r="D159" s="16">
        <v>96</v>
      </c>
      <c r="E159" s="12">
        <v>40885</v>
      </c>
      <c r="F159" s="25">
        <v>114.2</v>
      </c>
      <c r="G159" s="18">
        <f t="shared" si="10"/>
        <v>-0.18958333333333344</v>
      </c>
      <c r="H159" s="26"/>
    </row>
    <row r="160" spans="2:8" x14ac:dyDescent="0.25">
      <c r="B160" s="10">
        <v>40889</v>
      </c>
      <c r="C160" s="11" t="s">
        <v>522</v>
      </c>
      <c r="D160" s="16">
        <v>48</v>
      </c>
      <c r="E160" s="12">
        <v>40890</v>
      </c>
      <c r="F160" s="25">
        <v>29</v>
      </c>
      <c r="G160" s="18">
        <f t="shared" si="10"/>
        <v>0.39583333333333337</v>
      </c>
      <c r="H160" s="26"/>
    </row>
    <row r="161" spans="2:8" x14ac:dyDescent="0.25">
      <c r="B161" s="10">
        <v>40890</v>
      </c>
      <c r="C161" s="11" t="s">
        <v>522</v>
      </c>
      <c r="D161" s="16">
        <v>33.799999999999997</v>
      </c>
      <c r="E161" s="12">
        <v>40890</v>
      </c>
      <c r="F161" s="25">
        <v>22.8</v>
      </c>
      <c r="G161" s="18">
        <f t="shared" si="10"/>
        <v>0.32544378698224841</v>
      </c>
      <c r="H161" s="26"/>
    </row>
    <row r="162" spans="2:8" x14ac:dyDescent="0.25">
      <c r="B162" s="10">
        <v>40891</v>
      </c>
      <c r="C162" s="11" t="s">
        <v>533</v>
      </c>
      <c r="D162" s="16">
        <v>47</v>
      </c>
      <c r="E162" s="12">
        <v>40892</v>
      </c>
      <c r="F162" s="25">
        <v>39</v>
      </c>
      <c r="G162" s="18">
        <f>(F162/D162-1)*-1</f>
        <v>0.17021276595744683</v>
      </c>
      <c r="H162" s="26"/>
    </row>
    <row r="163" spans="2:8" x14ac:dyDescent="0.25">
      <c r="B163" s="10">
        <v>40893</v>
      </c>
      <c r="C163" s="11" t="s">
        <v>533</v>
      </c>
      <c r="D163" s="16">
        <v>38.5</v>
      </c>
      <c r="E163" s="12">
        <v>40893</v>
      </c>
      <c r="F163" s="25">
        <v>29.2</v>
      </c>
      <c r="G163" s="18">
        <f>(F163/D163-1)*-1</f>
        <v>0.24155844155844153</v>
      </c>
      <c r="H163" s="26"/>
    </row>
    <row r="164" spans="2:8" ht="14.25" customHeight="1" x14ac:dyDescent="0.25">
      <c r="B164" s="10"/>
      <c r="C164" s="11"/>
      <c r="D164" s="16"/>
      <c r="E164" s="12"/>
      <c r="F164" s="25"/>
      <c r="G164" s="18"/>
      <c r="H164" s="26"/>
    </row>
    <row r="165" spans="2:8" x14ac:dyDescent="0.25">
      <c r="B165" s="10"/>
      <c r="C165" s="13"/>
      <c r="D165" s="19"/>
      <c r="E165" s="12"/>
      <c r="F165" s="21" t="s">
        <v>1</v>
      </c>
      <c r="G165" s="18"/>
      <c r="H165" s="14"/>
    </row>
    <row r="166" spans="2:8" ht="15.75" thickBot="1" x14ac:dyDescent="0.3">
      <c r="B166" s="27"/>
      <c r="C166" s="28" t="s">
        <v>37</v>
      </c>
      <c r="D166" s="29"/>
      <c r="E166" s="30" t="s">
        <v>12</v>
      </c>
      <c r="F166" s="31" t="s">
        <v>10</v>
      </c>
      <c r="G166" s="32">
        <f>SUM(G11:G165)/151</f>
        <v>3.8948575088981363E-2</v>
      </c>
      <c r="H166" s="33"/>
    </row>
    <row r="167" spans="2:8" ht="15.75" thickBot="1" x14ac:dyDescent="0.3">
      <c r="B167" s="27"/>
      <c r="C167" s="28" t="s">
        <v>55</v>
      </c>
      <c r="D167" s="29"/>
      <c r="E167" s="30" t="s">
        <v>12</v>
      </c>
      <c r="F167" s="31" t="s">
        <v>10</v>
      </c>
      <c r="G167" s="32">
        <f>SUM(G12:G165)</f>
        <v>5.8812348384361863</v>
      </c>
      <c r="H167" s="33"/>
    </row>
    <row r="168" spans="2:8" ht="63" customHeight="1" thickBot="1" x14ac:dyDescent="0.3">
      <c r="B168" s="10"/>
      <c r="C168" s="13" t="s">
        <v>1</v>
      </c>
      <c r="D168" s="13"/>
      <c r="E168" s="12"/>
      <c r="F168" s="13"/>
      <c r="G168" s="34" t="s">
        <v>1</v>
      </c>
      <c r="H168" s="14"/>
    </row>
    <row r="169" spans="2:8" ht="23.25" customHeight="1" x14ac:dyDescent="0.25">
      <c r="B169" s="5" t="s">
        <v>1</v>
      </c>
      <c r="C169" s="85" t="s">
        <v>13</v>
      </c>
      <c r="D169" s="35" t="s">
        <v>1</v>
      </c>
      <c r="E169" s="7" t="s">
        <v>1</v>
      </c>
      <c r="F169" s="35" t="s">
        <v>1</v>
      </c>
      <c r="G169" s="35" t="s">
        <v>1</v>
      </c>
      <c r="H169" s="36" t="s">
        <v>1</v>
      </c>
    </row>
    <row r="170" spans="2:8" x14ac:dyDescent="0.25">
      <c r="B170" s="37" t="s">
        <v>6</v>
      </c>
      <c r="C170" s="38" t="s">
        <v>1</v>
      </c>
      <c r="D170" s="38" t="s">
        <v>2</v>
      </c>
      <c r="E170" s="39"/>
      <c r="F170" s="38" t="s">
        <v>8</v>
      </c>
      <c r="G170" s="38" t="s">
        <v>5</v>
      </c>
      <c r="H170" s="40" t="s">
        <v>5</v>
      </c>
    </row>
    <row r="171" spans="2:8" x14ac:dyDescent="0.25">
      <c r="B171" s="10"/>
      <c r="C171" s="15" t="s">
        <v>14</v>
      </c>
      <c r="D171" s="41"/>
      <c r="E171" s="12"/>
      <c r="F171" s="15" t="s">
        <v>15</v>
      </c>
      <c r="G171" s="15" t="s">
        <v>16</v>
      </c>
      <c r="H171" s="42" t="s">
        <v>9</v>
      </c>
    </row>
    <row r="172" spans="2:8" x14ac:dyDescent="0.25">
      <c r="B172" s="10"/>
      <c r="C172" s="15"/>
      <c r="D172" s="41"/>
      <c r="E172" s="12"/>
      <c r="F172" s="15"/>
      <c r="G172" s="15"/>
      <c r="H172" s="42"/>
    </row>
    <row r="173" spans="2:8" x14ac:dyDescent="0.25">
      <c r="B173" s="10" t="s">
        <v>1</v>
      </c>
      <c r="C173" s="11" t="s">
        <v>1</v>
      </c>
      <c r="D173" s="16" t="s">
        <v>1</v>
      </c>
      <c r="E173" s="12" t="s">
        <v>1</v>
      </c>
      <c r="F173" s="25" t="s">
        <v>1</v>
      </c>
      <c r="G173" s="18" t="s">
        <v>1</v>
      </c>
      <c r="H173" s="26"/>
    </row>
    <row r="174" spans="2:8" x14ac:dyDescent="0.25">
      <c r="B174" s="10" t="s">
        <v>1</v>
      </c>
      <c r="C174" s="11" t="s">
        <v>1</v>
      </c>
      <c r="D174" s="16" t="s">
        <v>1</v>
      </c>
      <c r="E174" s="12" t="s">
        <v>1</v>
      </c>
      <c r="F174" s="25" t="s">
        <v>1</v>
      </c>
      <c r="G174" s="18" t="s">
        <v>1</v>
      </c>
      <c r="H174" s="26"/>
    </row>
    <row r="175" spans="2:8" ht="15.75" thickBot="1" x14ac:dyDescent="0.3">
      <c r="B175" s="27" t="s">
        <v>1</v>
      </c>
      <c r="C175" s="29"/>
      <c r="D175" s="48" t="s">
        <v>1</v>
      </c>
      <c r="E175" s="49" t="s">
        <v>1</v>
      </c>
      <c r="F175" s="20" t="s">
        <v>1</v>
      </c>
      <c r="G175" s="50" t="s">
        <v>1</v>
      </c>
      <c r="H175" s="33" t="s">
        <v>1</v>
      </c>
    </row>
    <row r="176" spans="2:8" x14ac:dyDescent="0.25">
      <c r="B176" s="71"/>
      <c r="E176" s="71"/>
      <c r="H176" s="72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hjhaack</cp:lastModifiedBy>
  <dcterms:created xsi:type="dcterms:W3CDTF">2011-01-17T07:42:08Z</dcterms:created>
  <dcterms:modified xsi:type="dcterms:W3CDTF">2011-12-21T09:45:39Z</dcterms:modified>
</cp:coreProperties>
</file>