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9945" windowWidth="12600" windowHeight="2445"/>
  </bookViews>
  <sheets>
    <sheet name="Hebelprodukte" sheetId="2" r:id="rId1"/>
  </sheets>
  <calcPr calcId="145621"/>
</workbook>
</file>

<file path=xl/calcChain.xml><?xml version="1.0" encoding="utf-8"?>
<calcChain xmlns="http://schemas.openxmlformats.org/spreadsheetml/2006/main">
  <c r="J544" i="2" l="1"/>
  <c r="J188" i="2" l="1"/>
  <c r="I188" i="2"/>
  <c r="J462" i="2"/>
  <c r="I462" i="2"/>
  <c r="J235" i="2"/>
  <c r="I235" i="2"/>
  <c r="J519" i="2" l="1"/>
  <c r="I519" i="2"/>
  <c r="J160" i="2" l="1"/>
  <c r="I160" i="2"/>
  <c r="J461" i="2" l="1"/>
  <c r="I461" i="2"/>
  <c r="J460" i="2"/>
  <c r="I460" i="2"/>
  <c r="J459" i="2"/>
  <c r="I459" i="2"/>
  <c r="J206" i="2" l="1"/>
  <c r="I206" i="2"/>
  <c r="J159" i="2"/>
  <c r="I159" i="2"/>
  <c r="J458" i="2" l="1"/>
  <c r="I458" i="2"/>
  <c r="J158" i="2" l="1"/>
  <c r="I158" i="2"/>
  <c r="J457" i="2" l="1"/>
  <c r="I457" i="2"/>
  <c r="J518" i="2"/>
  <c r="I518" i="2"/>
  <c r="J157" i="2" l="1"/>
  <c r="I157" i="2"/>
  <c r="J517" i="2" l="1"/>
  <c r="I517" i="2"/>
  <c r="J456" i="2"/>
  <c r="I456" i="2"/>
  <c r="J455" i="2"/>
  <c r="I455" i="2"/>
  <c r="J156" i="2"/>
  <c r="I156" i="2"/>
  <c r="J454" i="2" l="1"/>
  <c r="I454" i="2"/>
  <c r="J155" i="2" l="1"/>
  <c r="I155" i="2"/>
  <c r="J453" i="2" l="1"/>
  <c r="I453" i="2"/>
  <c r="J187" i="2"/>
  <c r="I187" i="2"/>
  <c r="J186" i="2"/>
  <c r="I186" i="2"/>
  <c r="J154" i="2"/>
  <c r="I154" i="2"/>
  <c r="J153" i="2" l="1"/>
  <c r="I153" i="2"/>
  <c r="J313" i="2"/>
  <c r="I313" i="2"/>
  <c r="J152" i="2"/>
  <c r="I152" i="2"/>
  <c r="J452" i="2" l="1"/>
  <c r="I452" i="2"/>
  <c r="J151" i="2" l="1"/>
  <c r="I151" i="2"/>
  <c r="J185" i="2" l="1"/>
  <c r="I185" i="2"/>
  <c r="J312" i="2"/>
  <c r="I312" i="2"/>
  <c r="J516" i="2"/>
  <c r="I516" i="2"/>
  <c r="J234" i="2"/>
  <c r="I234" i="2"/>
  <c r="J150" i="2"/>
  <c r="I150" i="2"/>
  <c r="J149" i="2" l="1"/>
  <c r="I149" i="2"/>
  <c r="J311" i="2" l="1"/>
  <c r="I311" i="2"/>
  <c r="J451" i="2"/>
  <c r="I451" i="2"/>
  <c r="J205" i="2" l="1"/>
  <c r="I205" i="2"/>
  <c r="J450" i="2" l="1"/>
  <c r="I450" i="2"/>
  <c r="J184" i="2"/>
  <c r="I184" i="2"/>
  <c r="J449" i="2" l="1"/>
  <c r="I449" i="2"/>
  <c r="J148" i="2" l="1"/>
  <c r="I148" i="2"/>
  <c r="J147" i="2" l="1"/>
  <c r="I147" i="2"/>
  <c r="J277" i="2" l="1"/>
  <c r="I277" i="2"/>
  <c r="J146" i="2" l="1"/>
  <c r="I146" i="2"/>
  <c r="J145" i="2" l="1"/>
  <c r="I145" i="2"/>
  <c r="J183" i="2" l="1"/>
  <c r="I183" i="2"/>
  <c r="J310" i="2" l="1"/>
  <c r="I310" i="2"/>
  <c r="J144" i="2" l="1"/>
  <c r="I144" i="2"/>
  <c r="J143" i="2" l="1"/>
  <c r="I143" i="2"/>
  <c r="J142" i="2" l="1"/>
  <c r="I142" i="2"/>
  <c r="J182" i="2"/>
  <c r="I182" i="2"/>
  <c r="J448" i="2" l="1"/>
  <c r="I448" i="2"/>
  <c r="J447" i="2" l="1"/>
  <c r="I447" i="2"/>
  <c r="J533" i="2"/>
  <c r="I533" i="2"/>
  <c r="J141" i="2" l="1"/>
  <c r="I141" i="2"/>
  <c r="J140" i="2" l="1"/>
  <c r="I140" i="2"/>
  <c r="J446" i="2" l="1"/>
  <c r="I446" i="2"/>
  <c r="J445" i="2"/>
  <c r="I445" i="2"/>
  <c r="J515" i="2"/>
  <c r="I515" i="2"/>
  <c r="J139" i="2" l="1"/>
  <c r="I139" i="2"/>
  <c r="J444" i="2"/>
  <c r="I444" i="2"/>
  <c r="J443" i="2" l="1"/>
  <c r="I443" i="2"/>
  <c r="J204" i="2" l="1"/>
  <c r="I204" i="2"/>
  <c r="J442" i="2"/>
  <c r="I442" i="2"/>
  <c r="J441" i="2"/>
  <c r="I441" i="2"/>
  <c r="J138" i="2"/>
  <c r="I138" i="2"/>
  <c r="J261" i="2" l="1"/>
  <c r="I261" i="2"/>
  <c r="J137" i="2" l="1"/>
  <c r="I137" i="2"/>
  <c r="J136" i="2" l="1"/>
  <c r="I136" i="2"/>
  <c r="J276" i="2" l="1"/>
  <c r="I276" i="2"/>
  <c r="J440" i="2" l="1"/>
  <c r="I440" i="2"/>
  <c r="J439" i="2"/>
  <c r="I439" i="2"/>
  <c r="J135" i="2"/>
  <c r="I135" i="2"/>
  <c r="J438" i="2"/>
  <c r="I438" i="2"/>
  <c r="J233" i="2"/>
  <c r="I233" i="2"/>
  <c r="J437" i="2" l="1"/>
  <c r="I437" i="2"/>
  <c r="J134" i="2"/>
  <c r="I134" i="2"/>
  <c r="J203" i="2"/>
  <c r="I203" i="2"/>
  <c r="J260" i="2" l="1"/>
  <c r="I260" i="2"/>
  <c r="J133" i="2" l="1"/>
  <c r="I133" i="2"/>
  <c r="J132" i="2" l="1"/>
  <c r="I132" i="2"/>
  <c r="J436" i="2" l="1"/>
  <c r="I436" i="2"/>
  <c r="J259" i="2" l="1"/>
  <c r="I259" i="2"/>
  <c r="J202" i="2"/>
  <c r="I202" i="2"/>
  <c r="J131" i="2" l="1"/>
  <c r="I131" i="2"/>
  <c r="J258" i="2" l="1"/>
  <c r="I258" i="2"/>
  <c r="J130" i="2" l="1"/>
  <c r="I130" i="2"/>
  <c r="J514" i="2" l="1"/>
  <c r="I514" i="2"/>
  <c r="J309" i="2"/>
  <c r="I309" i="2"/>
  <c r="J435" i="2"/>
  <c r="I435" i="2"/>
  <c r="J308" i="2" l="1"/>
  <c r="I308" i="2"/>
  <c r="J434" i="2"/>
  <c r="I434" i="2"/>
  <c r="J433" i="2"/>
  <c r="I433" i="2"/>
  <c r="J129" i="2"/>
  <c r="I129" i="2"/>
  <c r="J128" i="2" l="1"/>
  <c r="I128" i="2"/>
  <c r="J432" i="2"/>
  <c r="I432" i="2"/>
  <c r="J257" i="2" l="1"/>
  <c r="I257" i="2"/>
  <c r="J127" i="2" l="1"/>
  <c r="I127" i="2"/>
  <c r="J256" i="2" l="1"/>
  <c r="I256" i="2"/>
  <c r="J126" i="2" l="1"/>
  <c r="I126" i="2"/>
  <c r="J431" i="2" l="1"/>
  <c r="I431" i="2"/>
  <c r="J430" i="2" l="1"/>
  <c r="I430" i="2"/>
  <c r="J201" i="2"/>
  <c r="I201" i="2"/>
  <c r="J125" i="2"/>
  <c r="I125" i="2"/>
  <c r="J513" i="2" l="1"/>
  <c r="I513" i="2"/>
  <c r="J429" i="2" l="1"/>
  <c r="I429" i="2"/>
  <c r="J428" i="2" l="1"/>
  <c r="I428" i="2"/>
  <c r="J427" i="2"/>
  <c r="I427" i="2"/>
  <c r="J426" i="2"/>
  <c r="I426" i="2"/>
  <c r="J124" i="2" l="1"/>
  <c r="I124" i="2"/>
  <c r="J123" i="2" l="1"/>
  <c r="I123" i="2"/>
  <c r="J275" i="2"/>
  <c r="I275" i="2"/>
  <c r="J425" i="2"/>
  <c r="I425" i="2"/>
  <c r="J121" i="2" l="1"/>
  <c r="I121" i="2"/>
  <c r="J412" i="2" l="1"/>
  <c r="J255" i="2"/>
  <c r="I255" i="2"/>
  <c r="J424" i="2" l="1"/>
  <c r="I424" i="2"/>
  <c r="J423" i="2"/>
  <c r="I423" i="2"/>
  <c r="J254" i="2" l="1"/>
  <c r="I254" i="2"/>
  <c r="J422" i="2" l="1"/>
  <c r="I422" i="2"/>
  <c r="J253" i="2" l="1"/>
  <c r="I253" i="2"/>
  <c r="J421" i="2" l="1"/>
  <c r="I421" i="2"/>
  <c r="J122" i="2" l="1"/>
  <c r="I122" i="2"/>
  <c r="J420" i="2" l="1"/>
  <c r="I420" i="2"/>
  <c r="J232" i="2" l="1"/>
  <c r="I232" i="2"/>
  <c r="J120" i="2"/>
  <c r="I120" i="2"/>
  <c r="J419" i="2"/>
  <c r="I419" i="2"/>
  <c r="J418" i="2" l="1"/>
  <c r="I418" i="2"/>
  <c r="J417" i="2"/>
  <c r="I417" i="2"/>
  <c r="J512" i="2" l="1"/>
  <c r="I512" i="2"/>
  <c r="J119" i="2"/>
  <c r="I119" i="2"/>
  <c r="J307" i="2"/>
  <c r="I307" i="2"/>
  <c r="J118" i="2" l="1"/>
  <c r="I118" i="2"/>
  <c r="J416" i="2"/>
  <c r="I416" i="2"/>
  <c r="J415" i="2"/>
  <c r="I415" i="2"/>
  <c r="J511" i="2" l="1"/>
  <c r="I511" i="2"/>
  <c r="J117" i="2"/>
  <c r="I117" i="2"/>
  <c r="J116" i="2" l="1"/>
  <c r="I116" i="2"/>
  <c r="J414" i="2" l="1"/>
  <c r="I414" i="2"/>
  <c r="J413" i="2"/>
  <c r="I413" i="2"/>
  <c r="J115" i="2"/>
  <c r="I115" i="2"/>
  <c r="J114" i="2" l="1"/>
  <c r="I114" i="2"/>
  <c r="J181" i="2" l="1"/>
  <c r="I181" i="2"/>
  <c r="J113" i="2" l="1"/>
  <c r="I113" i="2"/>
  <c r="J112" i="2" l="1"/>
  <c r="I112" i="2"/>
  <c r="I412" i="2"/>
  <c r="J411" i="2"/>
  <c r="I411" i="2"/>
  <c r="J252" i="2"/>
  <c r="I252" i="2"/>
  <c r="J410" i="2" l="1"/>
  <c r="I410" i="2"/>
  <c r="J409" i="2"/>
  <c r="I409" i="2"/>
  <c r="J180" i="2" l="1"/>
  <c r="I180" i="2"/>
  <c r="J111" i="2"/>
  <c r="I111" i="2"/>
  <c r="J110" i="2" l="1"/>
  <c r="I110" i="2"/>
  <c r="J179" i="2" l="1"/>
  <c r="I179" i="2"/>
  <c r="J109" i="2" l="1"/>
  <c r="I109" i="2"/>
  <c r="J274" i="2"/>
  <c r="I274" i="2"/>
  <c r="J108" i="2" l="1"/>
  <c r="I108" i="2"/>
  <c r="J408" i="2" l="1"/>
  <c r="I408" i="2"/>
  <c r="J306" i="2"/>
  <c r="I306" i="2"/>
  <c r="J407" i="2"/>
  <c r="I407" i="2"/>
  <c r="J406" i="2"/>
  <c r="I406" i="2"/>
  <c r="J405" i="2"/>
  <c r="I405" i="2"/>
  <c r="J404" i="2"/>
  <c r="I404" i="2"/>
  <c r="J107" i="2" l="1"/>
  <c r="I107" i="2"/>
  <c r="J251" i="2" l="1"/>
  <c r="I251" i="2"/>
  <c r="J403" i="2"/>
  <c r="I403" i="2"/>
  <c r="J231" i="2"/>
  <c r="I231" i="2"/>
  <c r="J510" i="2"/>
  <c r="I510" i="2"/>
  <c r="J106" i="2" l="1"/>
  <c r="I106" i="2"/>
  <c r="J402" i="2" l="1"/>
  <c r="I402" i="2"/>
  <c r="J105" i="2" l="1"/>
  <c r="I105" i="2"/>
  <c r="J103" i="2" l="1"/>
  <c r="I103" i="2"/>
  <c r="J104" i="2"/>
  <c r="I104" i="2"/>
  <c r="J401" i="2" l="1"/>
  <c r="I401" i="2"/>
  <c r="J400" i="2"/>
  <c r="I400" i="2"/>
  <c r="J399" i="2"/>
  <c r="I399" i="2"/>
  <c r="J509" i="2" l="1"/>
  <c r="I509" i="2"/>
  <c r="J398" i="2"/>
  <c r="I398" i="2"/>
  <c r="J397" i="2"/>
  <c r="I397" i="2"/>
  <c r="J102" i="2"/>
  <c r="I102" i="2"/>
  <c r="J101" i="2" l="1"/>
  <c r="I101" i="2"/>
  <c r="J396" i="2"/>
  <c r="I396" i="2"/>
  <c r="J100" i="2" l="1"/>
  <c r="I100" i="2"/>
  <c r="J250" i="2"/>
  <c r="I250" i="2"/>
  <c r="J99" i="2" l="1"/>
  <c r="I99" i="2"/>
  <c r="J508" i="2" l="1"/>
  <c r="I508" i="2"/>
  <c r="J395" i="2" l="1"/>
  <c r="I395" i="2"/>
  <c r="J98" i="2" l="1"/>
  <c r="I98" i="2"/>
  <c r="J394" i="2" l="1"/>
  <c r="I394" i="2"/>
  <c r="J97" i="2" l="1"/>
  <c r="I97" i="2"/>
  <c r="J393" i="2" l="1"/>
  <c r="I393" i="2"/>
  <c r="J392" i="2"/>
  <c r="I392" i="2"/>
  <c r="J273" i="2" l="1"/>
  <c r="I273" i="2"/>
  <c r="J96" i="2" l="1"/>
  <c r="I96" i="2"/>
  <c r="J391" i="2"/>
  <c r="I391" i="2"/>
  <c r="J95" i="2" l="1"/>
  <c r="I95" i="2"/>
  <c r="I507" i="2" l="1"/>
  <c r="I506" i="2"/>
  <c r="H505" i="2"/>
  <c r="J505" i="2" s="1"/>
  <c r="I505" i="2" l="1"/>
  <c r="J390" i="2" l="1"/>
  <c r="I390" i="2"/>
  <c r="J94" i="2"/>
  <c r="I94" i="2"/>
  <c r="J389" i="2"/>
  <c r="I389" i="2"/>
  <c r="J93" i="2" l="1"/>
  <c r="I93" i="2"/>
  <c r="J92" i="2" l="1"/>
  <c r="I92" i="2"/>
  <c r="J91" i="2" l="1"/>
  <c r="I91" i="2"/>
  <c r="J388" i="2"/>
  <c r="I388" i="2"/>
  <c r="J90" i="2" l="1"/>
  <c r="I90" i="2"/>
  <c r="J305" i="2"/>
  <c r="I305" i="2"/>
  <c r="J304" i="2"/>
  <c r="I304" i="2"/>
  <c r="J387" i="2" l="1"/>
  <c r="I387" i="2"/>
  <c r="J89" i="2" l="1"/>
  <c r="I89" i="2"/>
  <c r="J386" i="2" l="1"/>
  <c r="I386" i="2"/>
  <c r="J88" i="2" l="1"/>
  <c r="I88" i="2"/>
  <c r="J385" i="2" l="1"/>
  <c r="I385" i="2"/>
  <c r="J87" i="2"/>
  <c r="I87" i="2"/>
  <c r="J86" i="2" l="1"/>
  <c r="I86" i="2"/>
  <c r="J85" i="2" l="1"/>
  <c r="I85" i="2"/>
  <c r="J303" i="2"/>
  <c r="I303" i="2"/>
  <c r="J84" i="2" l="1"/>
  <c r="I84" i="2"/>
  <c r="J384" i="2"/>
  <c r="I384" i="2"/>
  <c r="J383" i="2"/>
  <c r="I383" i="2"/>
  <c r="J83" i="2" l="1"/>
  <c r="I83" i="2"/>
  <c r="J230" i="2"/>
  <c r="I230" i="2"/>
  <c r="J382" i="2" l="1"/>
  <c r="I382" i="2"/>
  <c r="J381" i="2"/>
  <c r="I381" i="2"/>
  <c r="J82" i="2" l="1"/>
  <c r="I82" i="2"/>
  <c r="J81" i="2" l="1"/>
  <c r="I81" i="2"/>
  <c r="J80" i="2"/>
  <c r="I80" i="2"/>
  <c r="J178" i="2" l="1"/>
  <c r="I178" i="2"/>
  <c r="J229" i="2" l="1"/>
  <c r="I229" i="2"/>
  <c r="J79" i="2" l="1"/>
  <c r="I79" i="2"/>
  <c r="J380" i="2"/>
  <c r="I380" i="2"/>
  <c r="J379" i="2"/>
  <c r="I379" i="2"/>
  <c r="J78" i="2" l="1"/>
  <c r="I78" i="2"/>
  <c r="J302" i="2"/>
  <c r="I302" i="2"/>
  <c r="J301" i="2" l="1"/>
  <c r="I301" i="2"/>
  <c r="J77" i="2" l="1"/>
  <c r="I77" i="2"/>
  <c r="J76" i="2" l="1"/>
  <c r="I76" i="2"/>
  <c r="J378" i="2" l="1"/>
  <c r="I378" i="2"/>
  <c r="J75" i="2" l="1"/>
  <c r="I75" i="2"/>
  <c r="J177" i="2" l="1"/>
  <c r="I177" i="2"/>
  <c r="J74" i="2" l="1"/>
  <c r="I74" i="2"/>
  <c r="J377" i="2" l="1"/>
  <c r="I377" i="2"/>
  <c r="J376" i="2" l="1"/>
  <c r="I376" i="2"/>
  <c r="J504" i="2"/>
  <c r="I504" i="2"/>
  <c r="J73" i="2"/>
  <c r="I73" i="2"/>
  <c r="J72" i="2" l="1"/>
  <c r="I72" i="2"/>
  <c r="J71" i="2" l="1"/>
  <c r="I71" i="2"/>
  <c r="J503" i="2" l="1"/>
  <c r="I503" i="2"/>
  <c r="J375" i="2" l="1"/>
  <c r="I375" i="2"/>
  <c r="J70" i="2" l="1"/>
  <c r="I70" i="2"/>
  <c r="J374" i="2" l="1"/>
  <c r="I374" i="2"/>
  <c r="J228" i="2"/>
  <c r="I228" i="2"/>
  <c r="J69" i="2"/>
  <c r="I69" i="2"/>
  <c r="J373" i="2"/>
  <c r="I373" i="2"/>
  <c r="J372" i="2"/>
  <c r="I372" i="2"/>
  <c r="J176" i="2" l="1"/>
  <c r="I176" i="2"/>
  <c r="J68" i="2" l="1"/>
  <c r="I68" i="2"/>
  <c r="J502" i="2"/>
  <c r="I502" i="2"/>
  <c r="J300" i="2" l="1"/>
  <c r="I300" i="2"/>
  <c r="J67" i="2"/>
  <c r="I67" i="2"/>
  <c r="J66" i="2" l="1"/>
  <c r="I66" i="2"/>
  <c r="J227" i="2" l="1"/>
  <c r="I227" i="2"/>
  <c r="J371" i="2"/>
  <c r="I371" i="2"/>
  <c r="J299" i="2" l="1"/>
  <c r="I299" i="2"/>
  <c r="I501" i="2" l="1"/>
  <c r="I500" i="2"/>
  <c r="H499" i="2"/>
  <c r="J499" i="2" s="1"/>
  <c r="I499" i="2" l="1"/>
  <c r="J200" i="2" l="1"/>
  <c r="I200" i="2"/>
  <c r="J65" i="2" l="1"/>
  <c r="I65" i="2"/>
  <c r="J370" i="2"/>
  <c r="I370" i="2"/>
  <c r="J498" i="2" l="1"/>
  <c r="I498" i="2"/>
  <c r="J369" i="2" l="1"/>
  <c r="I369" i="2"/>
  <c r="J64" i="2"/>
  <c r="I64" i="2"/>
  <c r="J226" i="2" l="1"/>
  <c r="I226" i="2"/>
  <c r="J497" i="2"/>
  <c r="I497" i="2"/>
  <c r="J63" i="2"/>
  <c r="I63" i="2"/>
  <c r="J368" i="2" l="1"/>
  <c r="I368" i="2"/>
  <c r="J62" i="2" l="1"/>
  <c r="I62" i="2"/>
  <c r="J298" i="2" l="1"/>
  <c r="I298" i="2"/>
  <c r="J61" i="2"/>
  <c r="I61" i="2"/>
  <c r="J367" i="2" l="1"/>
  <c r="I367" i="2"/>
  <c r="J366" i="2" l="1"/>
  <c r="I366" i="2"/>
  <c r="J365" i="2" l="1"/>
  <c r="I365" i="2"/>
  <c r="J364" i="2" l="1"/>
  <c r="I364" i="2"/>
  <c r="J60" i="2"/>
  <c r="I60" i="2"/>
  <c r="J59" i="2" l="1"/>
  <c r="I59" i="2"/>
  <c r="J199" i="2"/>
  <c r="I199" i="2"/>
  <c r="J363" i="2" l="1"/>
  <c r="I363" i="2"/>
  <c r="J58" i="2" l="1"/>
  <c r="I58" i="2"/>
  <c r="J57" i="2" l="1"/>
  <c r="I57" i="2"/>
  <c r="J225" i="2" l="1"/>
  <c r="I225" i="2"/>
  <c r="J496" i="2"/>
  <c r="I496" i="2"/>
  <c r="J362" i="2"/>
  <c r="I362" i="2"/>
  <c r="J56" i="2" l="1"/>
  <c r="I56" i="2"/>
  <c r="J361" i="2"/>
  <c r="I361" i="2"/>
  <c r="J360" i="2"/>
  <c r="I360" i="2"/>
  <c r="J359" i="2"/>
  <c r="I359" i="2"/>
  <c r="J358" i="2" l="1"/>
  <c r="I358" i="2"/>
  <c r="J249" i="2"/>
  <c r="I249" i="2"/>
  <c r="J55" i="2"/>
  <c r="I55" i="2"/>
  <c r="J54" i="2" l="1"/>
  <c r="I54" i="2"/>
  <c r="J53" i="2" l="1"/>
  <c r="I53" i="2"/>
  <c r="J495" i="2" l="1"/>
  <c r="I495" i="2"/>
  <c r="J52" i="2"/>
  <c r="I52" i="2"/>
  <c r="J248" i="2" l="1"/>
  <c r="I248" i="2"/>
  <c r="J175" i="2" l="1"/>
  <c r="I175" i="2"/>
  <c r="J297" i="2" l="1"/>
  <c r="I297" i="2"/>
  <c r="J51" i="2"/>
  <c r="I51" i="2"/>
  <c r="J357" i="2"/>
  <c r="I357" i="2"/>
  <c r="J296" i="2" l="1"/>
  <c r="I296" i="2"/>
  <c r="J50" i="2"/>
  <c r="I50" i="2"/>
  <c r="J295" i="2" l="1"/>
  <c r="I295" i="2"/>
  <c r="J494" i="2" l="1"/>
  <c r="I494" i="2"/>
  <c r="J49" i="2" l="1"/>
  <c r="I49" i="2"/>
  <c r="J356" i="2" l="1"/>
  <c r="I356" i="2"/>
  <c r="J355" i="2" l="1"/>
  <c r="I355" i="2"/>
  <c r="J224" i="2"/>
  <c r="I224" i="2"/>
  <c r="J48" i="2"/>
  <c r="I48" i="2"/>
  <c r="J294" i="2"/>
  <c r="I294" i="2"/>
  <c r="I493" i="2" l="1"/>
  <c r="I492" i="2"/>
  <c r="H491" i="2"/>
  <c r="I491" i="2" s="1"/>
  <c r="J491" i="2" l="1"/>
  <c r="J174" i="2"/>
  <c r="I174" i="2"/>
  <c r="J47" i="2" l="1"/>
  <c r="I47" i="2"/>
  <c r="J247" i="2"/>
  <c r="I247" i="2"/>
  <c r="J354" i="2" l="1"/>
  <c r="I354" i="2"/>
  <c r="J46" i="2" l="1"/>
  <c r="I46" i="2"/>
  <c r="J223" i="2" l="1"/>
  <c r="I223" i="2"/>
  <c r="J45" i="2" l="1"/>
  <c r="I45" i="2"/>
  <c r="J353" i="2"/>
  <c r="I353" i="2"/>
  <c r="J44" i="2" l="1"/>
  <c r="I44" i="2"/>
  <c r="J293" i="2" l="1"/>
  <c r="I293" i="2"/>
  <c r="J43" i="2" l="1"/>
  <c r="I43" i="2"/>
  <c r="J490" i="2" l="1"/>
  <c r="I490" i="2"/>
  <c r="J352" i="2"/>
  <c r="I352" i="2"/>
  <c r="J222" i="2"/>
  <c r="I222" i="2"/>
  <c r="J351" i="2"/>
  <c r="I351" i="2"/>
  <c r="J350" i="2"/>
  <c r="I350" i="2"/>
  <c r="J489" i="2" l="1"/>
  <c r="I489" i="2"/>
  <c r="J42" i="2"/>
  <c r="I42" i="2"/>
  <c r="J41" i="2" l="1"/>
  <c r="I41" i="2"/>
  <c r="J40" i="2" l="1"/>
  <c r="I40" i="2"/>
  <c r="J349" i="2" l="1"/>
  <c r="I349" i="2"/>
  <c r="J292" i="2" l="1"/>
  <c r="I292" i="2"/>
  <c r="I488" i="2" l="1"/>
  <c r="I487" i="2"/>
  <c r="H486" i="2"/>
  <c r="I486" i="2" s="1"/>
  <c r="J246" i="2"/>
  <c r="I246" i="2"/>
  <c r="J486" i="2" l="1"/>
  <c r="J348" i="2"/>
  <c r="I348" i="2"/>
  <c r="J347" i="2" l="1"/>
  <c r="I347" i="2"/>
  <c r="J39" i="2" l="1"/>
  <c r="I39" i="2"/>
  <c r="J485" i="2" l="1"/>
  <c r="I485" i="2"/>
  <c r="J221" i="2" l="1"/>
  <c r="I221" i="2"/>
  <c r="J346" i="2" l="1"/>
  <c r="I346" i="2"/>
  <c r="J345" i="2"/>
  <c r="I345" i="2"/>
  <c r="J344" i="2"/>
  <c r="I344" i="2"/>
  <c r="J272" i="2"/>
  <c r="I272" i="2"/>
  <c r="J173" i="2"/>
  <c r="I173" i="2"/>
  <c r="J38" i="2"/>
  <c r="I38" i="2"/>
  <c r="J37" i="2" l="1"/>
  <c r="I37" i="2"/>
  <c r="J36" i="2" l="1"/>
  <c r="I36" i="2"/>
  <c r="J484" i="2"/>
  <c r="I484" i="2"/>
  <c r="J343" i="2" l="1"/>
  <c r="I343" i="2"/>
  <c r="J35" i="2" l="1"/>
  <c r="I35" i="2"/>
  <c r="J34" i="2" l="1"/>
  <c r="I34" i="2"/>
  <c r="J483" i="2" l="1"/>
  <c r="I483" i="2"/>
  <c r="J291" i="2"/>
  <c r="I291" i="2"/>
  <c r="J482" i="2"/>
  <c r="I482" i="2"/>
  <c r="J33" i="2" l="1"/>
  <c r="I33" i="2"/>
  <c r="J32" i="2" l="1"/>
  <c r="I32" i="2"/>
  <c r="J481" i="2" l="1"/>
  <c r="I481" i="2"/>
  <c r="J480" i="2"/>
  <c r="I480" i="2"/>
  <c r="J31" i="2" l="1"/>
  <c r="I31" i="2"/>
  <c r="J30" i="2" l="1"/>
  <c r="I30" i="2"/>
  <c r="J342" i="2" l="1"/>
  <c r="I342" i="2"/>
  <c r="J220" i="2"/>
  <c r="I220" i="2"/>
  <c r="J479" i="2" l="1"/>
  <c r="I479" i="2"/>
  <c r="J29" i="2" l="1"/>
  <c r="I29" i="2"/>
  <c r="J219" i="2" l="1"/>
  <c r="I219" i="2"/>
  <c r="J28" i="2"/>
  <c r="I28" i="2"/>
  <c r="J341" i="2" l="1"/>
  <c r="I341" i="2"/>
  <c r="J27" i="2"/>
  <c r="I27" i="2"/>
  <c r="J340" i="2" l="1"/>
  <c r="I340" i="2"/>
  <c r="J478" i="2"/>
  <c r="I478" i="2"/>
  <c r="J26" i="2" l="1"/>
  <c r="I26" i="2"/>
  <c r="J172" i="2" l="1"/>
  <c r="I172" i="2"/>
  <c r="J339" i="2"/>
  <c r="I339" i="2"/>
  <c r="J25" i="2"/>
  <c r="I25" i="2"/>
  <c r="J24" i="2" l="1"/>
  <c r="I24" i="2"/>
  <c r="J477" i="2"/>
  <c r="I477" i="2"/>
  <c r="J290" i="2"/>
  <c r="I290" i="2"/>
  <c r="J23" i="2" l="1"/>
  <c r="I23" i="2"/>
  <c r="J338" i="2" l="1"/>
  <c r="I338" i="2"/>
  <c r="J337" i="2" l="1"/>
  <c r="I337" i="2"/>
  <c r="J22" i="2" l="1"/>
  <c r="I22" i="2"/>
  <c r="J336" i="2" l="1"/>
  <c r="I336" i="2"/>
  <c r="J532" i="2" l="1"/>
  <c r="I532" i="2"/>
  <c r="J218" i="2" l="1"/>
  <c r="I218" i="2"/>
  <c r="J21" i="2"/>
  <c r="I21" i="2"/>
  <c r="J171" i="2" l="1"/>
  <c r="I171" i="2"/>
  <c r="J289" i="2"/>
  <c r="I289" i="2"/>
  <c r="J335" i="2"/>
  <c r="I335" i="2"/>
  <c r="J334" i="2" l="1"/>
  <c r="I334" i="2"/>
  <c r="J20" i="2" l="1"/>
  <c r="I20" i="2"/>
  <c r="J19" i="2" l="1"/>
  <c r="I19" i="2"/>
  <c r="J476" i="2" l="1"/>
  <c r="I476" i="2"/>
  <c r="J475" i="2" l="1"/>
  <c r="I475" i="2"/>
  <c r="J18" i="2" l="1"/>
  <c r="I18" i="2"/>
  <c r="J333" i="2" l="1"/>
  <c r="I333" i="2"/>
  <c r="J474" i="2"/>
  <c r="I474" i="2"/>
  <c r="J332" i="2" l="1"/>
  <c r="I332" i="2"/>
  <c r="J17" i="2" l="1"/>
  <c r="I17" i="2"/>
  <c r="J331" i="2"/>
  <c r="I331" i="2"/>
  <c r="J288" i="2"/>
  <c r="I288" i="2"/>
  <c r="J16" i="2" l="1"/>
  <c r="I16" i="2"/>
  <c r="J198" i="2" l="1"/>
  <c r="I198" i="2"/>
  <c r="J15" i="2" l="1"/>
  <c r="I15" i="2"/>
  <c r="J217" i="2"/>
  <c r="I217" i="2"/>
  <c r="J14" i="2" l="1"/>
  <c r="I14" i="2"/>
  <c r="J330" i="2"/>
  <c r="I330" i="2"/>
  <c r="J13" i="2" l="1"/>
  <c r="I13" i="2"/>
  <c r="J329" i="2" l="1"/>
  <c r="I329" i="2"/>
  <c r="J535" i="2" l="1"/>
  <c r="J522" i="2"/>
  <c r="J464" i="2"/>
  <c r="J315" i="2"/>
  <c r="J279" i="2"/>
  <c r="J263" i="2"/>
  <c r="J208" i="2"/>
  <c r="J237" i="2"/>
  <c r="J190" i="2"/>
  <c r="J162" i="2"/>
  <c r="J319" i="2" l="1"/>
  <c r="J542" i="2" s="1"/>
</calcChain>
</file>

<file path=xl/sharedStrings.xml><?xml version="1.0" encoding="utf-8"?>
<sst xmlns="http://schemas.openxmlformats.org/spreadsheetml/2006/main" count="1183" uniqueCount="857">
  <si>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</si>
  <si>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</si>
  <si>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</si>
  <si>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</si>
  <si>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</si>
  <si>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</si>
  <si>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</si>
  <si>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</si>
  <si>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</si>
  <si>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</si>
  <si>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</si>
  <si>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</si>
  <si>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</si>
  <si>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</si>
  <si>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</si>
  <si>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</si>
  <si>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</si>
  <si>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</si>
  <si>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</si>
  <si>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</si>
  <si>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>Hebelprodukt/Optionsschein</t>
  </si>
  <si>
    <t>* 1 Risiko-Einheit (RE) = 1 % vom Depot als je Trade riskierte Summe (z.B. 1 % von 15.000 € = 150 €)</t>
  </si>
  <si>
    <t>gesamt:</t>
  </si>
  <si>
    <t xml:space="preserve">Gesamt-Rendite </t>
  </si>
  <si>
    <t>ohne Gebühren</t>
  </si>
  <si>
    <t>Metalle + sonst. Rohstoffe</t>
  </si>
  <si>
    <t>wenn je Trade 1 % des Depots (1 RE) riskiert wurden (in %):</t>
  </si>
  <si>
    <t>Rendite  gesamt:</t>
  </si>
  <si>
    <t>Hebelprodukt/Optionsschein/Zertifikat o.ä.</t>
  </si>
  <si>
    <t>HAACK-DAILY-Gesamtperformance 2019</t>
  </si>
  <si>
    <t>Positionstrading-Engagements 2019</t>
  </si>
  <si>
    <t>Kumulierter Gewinn 2019 in Risiko-Einheiten (RE)</t>
  </si>
  <si>
    <t>Gesamter Gewinn 2019 in %, wenn je Trade 1 % des Depots (1 RE) riskiert wurden</t>
  </si>
  <si>
    <t>Strategische Sektion-Engagements 2019</t>
  </si>
  <si>
    <t>Kummulierter Gewinn 2019 in %, wenn je Trade 1 % des Depots (1 RE) riskiert wurden</t>
  </si>
  <si>
    <t>Spezial-Ecke- Engagements 2019</t>
  </si>
  <si>
    <t>DAX Longterm-Trading 2019</t>
  </si>
  <si>
    <t>Ergebnis 2019:</t>
  </si>
  <si>
    <t>WKN</t>
  </si>
  <si>
    <t>VN2UNG</t>
  </si>
  <si>
    <t>VN9SVZ</t>
  </si>
  <si>
    <t>DC0MN2</t>
  </si>
  <si>
    <t>VN9K5G</t>
  </si>
  <si>
    <t>DAX-Turbo-Long (Vont.) o.e., 10.361</t>
  </si>
  <si>
    <t>DAX-Call-OS (Vont.) 01/19, 10.400</t>
  </si>
  <si>
    <t>DAX-WAVE-Ultd.-Call (Dt.Bk.) o.e., 10.362</t>
  </si>
  <si>
    <t>DAX-Call-OS (Vont.) 01/19, 10.700</t>
  </si>
  <si>
    <t xml:space="preserve">Euro Bund-Turbo-Short (Vont.) o.e., 166,31     </t>
  </si>
  <si>
    <t>VS04L9</t>
  </si>
  <si>
    <t xml:space="preserve">AUD/JPY-WAVE-XXL-Call (Dt.Bk.) 68,28/68,95     </t>
  </si>
  <si>
    <t>DX2EBK</t>
  </si>
  <si>
    <t xml:space="preserve">BASF-WAVE-Ultd.-Call (Dt.Bk.) o.e. 55,59          </t>
  </si>
  <si>
    <t>DL12TY</t>
  </si>
  <si>
    <t>DC0P01</t>
  </si>
  <si>
    <t>DAX-WAVE-Ultd.-Call (Dt.Bk.) o.e., 10.403</t>
  </si>
  <si>
    <t xml:space="preserve">Silber-Turbo-Long (Vont.) o.e., 13,84          </t>
  </si>
  <si>
    <t>VZ6RC5</t>
  </si>
  <si>
    <t xml:space="preserve">S&amp;P 500-Turbo-Long (Soc.Gen.) o.e. 2.319            </t>
  </si>
  <si>
    <t>SC28TT</t>
  </si>
  <si>
    <t xml:space="preserve">DAX-Turbo.-Long (Vont.) o.e., 10.051              </t>
  </si>
  <si>
    <t>VN2UK2</t>
  </si>
  <si>
    <t>EUR/USD-Turbo-Call (Vont.) 03/19., 1,1180</t>
  </si>
  <si>
    <t>VA315K</t>
  </si>
  <si>
    <t>DS9FZY</t>
  </si>
  <si>
    <t>HV9LM5</t>
  </si>
  <si>
    <t xml:space="preserve">Bayer-Turbo-Long (Unicredit) o.e. 64,93 </t>
  </si>
  <si>
    <t>ST5VXY</t>
  </si>
  <si>
    <t>DAX- Bonus-Zt.(Soc.Gen) 02/19, 10.200</t>
  </si>
  <si>
    <t>DL5XSH</t>
  </si>
  <si>
    <t xml:space="preserve">Silber-Turbo-Call (Vont.) 06/19, 14,50          </t>
  </si>
  <si>
    <t>VF1DN9</t>
  </si>
  <si>
    <t xml:space="preserve">HX5Y7E </t>
  </si>
  <si>
    <t xml:space="preserve">HX2D6V </t>
  </si>
  <si>
    <t xml:space="preserve">DAX-Turbo-Short (Vont.) o.e., 11.135 - VN9LL6              </t>
  </si>
  <si>
    <t>VN9LL6</t>
  </si>
  <si>
    <t>DAX-Put-OS (Vont.) 02/19, 11.000</t>
  </si>
  <si>
    <t xml:space="preserve">VA7AZK </t>
  </si>
  <si>
    <t xml:space="preserve">DC0BXD </t>
  </si>
  <si>
    <t xml:space="preserve">Nasdaq 100-WAVE-Ultd.-Put (Dt.Bk.) o.e. 6744    </t>
  </si>
  <si>
    <t xml:space="preserve">USD/JPY-Mini-Fut.-Short (Vont.) o.e., 110,83/109,32    </t>
  </si>
  <si>
    <t xml:space="preserve">VF1DJ0 </t>
  </si>
  <si>
    <t xml:space="preserve">SAP-Turbo-Short (Morg.St.) o.e.,  91,66  </t>
  </si>
  <si>
    <t xml:space="preserve">MF8SXS  </t>
  </si>
  <si>
    <t xml:space="preserve">ST7KVV </t>
  </si>
  <si>
    <t xml:space="preserve">Gold-Turbo-Long (Soc. Gen.) o.e. 1.234          </t>
  </si>
  <si>
    <t>Netflix-Turbo-Short (Morg.St.) o.e.,  419</t>
  </si>
  <si>
    <t xml:space="preserve">EUR/GBP-Turbo-Put (Vont.) 09/19, 0,9195         </t>
  </si>
  <si>
    <t xml:space="preserve">VF1DAG </t>
  </si>
  <si>
    <t>MF6JC4</t>
  </si>
  <si>
    <t xml:space="preserve">VN9LL2 </t>
  </si>
  <si>
    <t xml:space="preserve">DAX-Turbo-Short (Vont.) o.e., 11.125          </t>
  </si>
  <si>
    <t>DAX-WAVE-XXL-Call(Dt.Bk.)10081/10270 (1/2 Pos. Teilverk.)</t>
  </si>
  <si>
    <t>DAX-Reverse Bonus-Zt.(Dt.Bk.) 02/19, 11.500</t>
  </si>
  <si>
    <t xml:space="preserve">DC0AK4 </t>
  </si>
  <si>
    <t>Eurostoxx 50-Mini.Fut-Short (Soc.Gen) o.e., 3.377/3.275</t>
  </si>
  <si>
    <t xml:space="preserve">ST6LQP </t>
  </si>
  <si>
    <t xml:space="preserve">MF8SNQ </t>
  </si>
  <si>
    <t xml:space="preserve">DAX-Turbo-Short (Morg. St.) o.e., 11.325          </t>
  </si>
  <si>
    <t>Nasdaq 100-Turbo-Short (Morg.St.) o.e.,  6982</t>
  </si>
  <si>
    <t xml:space="preserve">ST7PME  </t>
  </si>
  <si>
    <t xml:space="preserve">DAX-Turbo-Short (Soc.Gen) o.e., 11.306          </t>
  </si>
  <si>
    <t xml:space="preserve">ST7KR8  </t>
  </si>
  <si>
    <t xml:space="preserve">VN915P </t>
  </si>
  <si>
    <t xml:space="preserve">Tesla-Turbo-Put (Vont.) 03/19, 360        </t>
  </si>
  <si>
    <t xml:space="preserve">MF8SNW  </t>
  </si>
  <si>
    <t xml:space="preserve">DAX-Turbo-Short (Morg. St.) o.e., 11.243       </t>
  </si>
  <si>
    <t xml:space="preserve">ST7QL7 </t>
  </si>
  <si>
    <t>MF9R6N</t>
  </si>
  <si>
    <t xml:space="preserve">DAX-Turbo-Long (Morg. St.) o.e., 10.996      </t>
  </si>
  <si>
    <t>AUD/JPY-WAVE-Ultd.--Put (Dt.Bk.) 83,52</t>
  </si>
  <si>
    <t xml:space="preserve">DS902U </t>
  </si>
  <si>
    <t xml:space="preserve">ST7U6W  </t>
  </si>
  <si>
    <t>T Bond Mini-Fut.-Long (Soc.Gen) o.e., 140,87/142,20</t>
  </si>
  <si>
    <t>Snap Inc.-Mini.Fut-Short (Vont) o.e., 8,12/7,71</t>
  </si>
  <si>
    <t xml:space="preserve">VA7VBM </t>
  </si>
  <si>
    <t xml:space="preserve">HX71SD  </t>
  </si>
  <si>
    <t xml:space="preserve">DAX-Turbo-Long (Morg. St.) o.e., 10.999   </t>
  </si>
  <si>
    <t xml:space="preserve">VA9PFN  </t>
  </si>
  <si>
    <t>S&amp;P 500-Put-OS (Vont) 03/19, 2.650</t>
  </si>
  <si>
    <t xml:space="preserve">VA1EZG  </t>
  </si>
  <si>
    <t xml:space="preserve">DC1C7S </t>
  </si>
  <si>
    <t>DAX-WAVE-Ultd.-Call (Dt.Bk.) o.e., 10.959</t>
  </si>
  <si>
    <t xml:space="preserve">USD/JPY-Turbo-Put (Vont.) 03/19, 112,00        </t>
  </si>
  <si>
    <t xml:space="preserve">MF8RFQ  </t>
  </si>
  <si>
    <t xml:space="preserve">DAX-Turbo-Short (Morg. St.) o.e., 11.506   </t>
  </si>
  <si>
    <t xml:space="preserve">MF826R  </t>
  </si>
  <si>
    <t>ProSiebenSat.1-Mini.Fut-Short (Morgan St.) o.e.,19,84/18,87</t>
  </si>
  <si>
    <t xml:space="preserve">DAX-Turbo-Put (Vont.) 03/19, 11.340        </t>
  </si>
  <si>
    <t xml:space="preserve">VN9KHB   </t>
  </si>
  <si>
    <t>DAX-Put-OS (Vont.) 02/19, 11.200</t>
  </si>
  <si>
    <t>EUR/USD-Straddle</t>
  </si>
  <si>
    <t xml:space="preserve">EUR/USD-Call-OS (Dt.Bk.) 04/19 - 1,1550           </t>
  </si>
  <si>
    <t xml:space="preserve">EUR/USD-Put-OS (Dt.Bk.) 04/19 - 1,1550                </t>
  </si>
  <si>
    <t xml:space="preserve">DS65KQ </t>
  </si>
  <si>
    <t xml:space="preserve">DS65KC </t>
  </si>
  <si>
    <t>VA7AZM</t>
  </si>
  <si>
    <t>VN96WU</t>
  </si>
  <si>
    <t>Dt. Bank- Bonus-Zt.(UniCredit) 03/19, 6,50</t>
  </si>
  <si>
    <t>Wirecard Reverse- Bonus-Zt.(UniCredit) 03/19, 160</t>
  </si>
  <si>
    <t xml:space="preserve">HX7MFF  </t>
  </si>
  <si>
    <t>Apple-Turbo-Short (Vont) o.e., 200,48</t>
  </si>
  <si>
    <t>30.01.+ 05.02.</t>
  </si>
  <si>
    <t>Wirecard- Bonus-Zt.(UniCredit) 06/19, 90,00</t>
  </si>
  <si>
    <t>DAX-Reverse Bonus-Zt.(UniCredit) 03/19, 11.700</t>
  </si>
  <si>
    <t>DAX-WAVE-Ultd.-Put (Dt.Bk.) o.e., 11.536</t>
  </si>
  <si>
    <t>DS81M4</t>
  </si>
  <si>
    <t>Daimler-Turbo-Short (Soc.Gen.) o.e.,  53,16</t>
  </si>
  <si>
    <t>Daimler-Mini-Fut.-Short (Vont.) o.e.,  57,45/54,60</t>
  </si>
  <si>
    <t>VA7UAJ</t>
  </si>
  <si>
    <t xml:space="preserve">DS91FR </t>
  </si>
  <si>
    <t>EUR/JPY-WAVE-Put (Dt.Bk.) 07/19,  127,00</t>
  </si>
  <si>
    <t xml:space="preserve">DC1ENH </t>
  </si>
  <si>
    <t>WTI Crude Oil-Turbo-Short (Soc.Gen.) o.e.,  57,87</t>
  </si>
  <si>
    <t xml:space="preserve">ST69AB  </t>
  </si>
  <si>
    <r>
      <t>DAX-Reverse Bonus-Zt.(Dt.Bk.) 04/19, 11.800</t>
    </r>
    <r>
      <rPr>
        <b/>
        <sz val="10"/>
        <rFont val="Arial"/>
        <family val="2"/>
      </rPr>
      <t xml:space="preserve"> </t>
    </r>
  </si>
  <si>
    <t>06.+ 07.02.</t>
  </si>
  <si>
    <t xml:space="preserve">Gold-Turbo-Long (Vont.) o.e. 1.270          </t>
  </si>
  <si>
    <t xml:space="preserve">VN979Z   </t>
  </si>
  <si>
    <t>DAX-Put-OS (Vont.) 03/19, 11.200</t>
  </si>
  <si>
    <t xml:space="preserve">VL953H </t>
  </si>
  <si>
    <t>FTSE MIB-MiniFut-Short (UniCredit) o.e., 20.861/20.375</t>
  </si>
  <si>
    <t xml:space="preserve">HX4M3B  </t>
  </si>
  <si>
    <r>
      <t>DAX-Reverse Bonus-Zt.(UniCredit) 04/19, 11.500</t>
    </r>
    <r>
      <rPr>
        <b/>
        <sz val="10"/>
        <rFont val="Arial"/>
        <family val="2"/>
      </rPr>
      <t xml:space="preserve"> </t>
    </r>
  </si>
  <si>
    <t xml:space="preserve">HX71WU </t>
  </si>
  <si>
    <t>DAX-Put-OS (Vont.) 03/19, 10.700</t>
  </si>
  <si>
    <t xml:space="preserve">VA7Q05  </t>
  </si>
  <si>
    <t>Wirecard- Bonus-Zt.(UniCredit) 06/19, 70,00</t>
  </si>
  <si>
    <t xml:space="preserve">HX06H4   </t>
  </si>
  <si>
    <t xml:space="preserve">MF8KZE   </t>
  </si>
  <si>
    <t>Eurostoxx 50-Mini.Fut-Short (Vont.) o.e., 3.312/3.270</t>
  </si>
  <si>
    <t xml:space="preserve">VA8GY6 </t>
  </si>
  <si>
    <t xml:space="preserve">VF1MCS </t>
  </si>
  <si>
    <t>DAX-Turbo-Long (Vont.) o.e., 10.693</t>
  </si>
  <si>
    <t>DAX-Put-OS (Dt,Bk.) 03/19, 11.200</t>
  </si>
  <si>
    <t xml:space="preserve">XM84V6  </t>
  </si>
  <si>
    <t>11.+ 13.02.</t>
  </si>
  <si>
    <t>GEA Group-Mini-Fut-Short (M. St.) o.e.,27,75/25,87</t>
  </si>
  <si>
    <t xml:space="preserve">DC1T8X  </t>
  </si>
  <si>
    <t>EUR/USD-WAVE-Put (Dt.Bk.) 06/19,  1,1500</t>
  </si>
  <si>
    <r>
      <t>DAX-Reverse Bonus-Zt.(UniCredit) 04/19, 11.600</t>
    </r>
    <r>
      <rPr>
        <b/>
        <sz val="10"/>
        <rFont val="Arial"/>
        <family val="2"/>
      </rPr>
      <t xml:space="preserve"> </t>
    </r>
  </si>
  <si>
    <t xml:space="preserve">HX7Q0M  </t>
  </si>
  <si>
    <t xml:space="preserve">DC04H7 </t>
  </si>
  <si>
    <t xml:space="preserve">Nasdaq 100-WAVE-Put (Dt.Bk.) 05/19. 7.160    </t>
  </si>
  <si>
    <t xml:space="preserve">VF1KF9  </t>
  </si>
  <si>
    <t>DAX-Put-OS (Vont.) 02/19, 11.150</t>
  </si>
  <si>
    <t xml:space="preserve">VS07RA   </t>
  </si>
  <si>
    <t>Commerzbank-Mini.Fut-Long (Vont.) o.e., 5,63/5,91</t>
  </si>
  <si>
    <t>DS9T3B</t>
  </si>
  <si>
    <t>DAX-WAVE-Ultd.-Put (Dt.Bk.) o.e., 11.365</t>
  </si>
  <si>
    <t xml:space="preserve">ST7KH7  </t>
  </si>
  <si>
    <t>DAX-Mini.Fut-Short (Soc.Gen) o.e., 11.539/11.402</t>
  </si>
  <si>
    <t xml:space="preserve">MF81ZX  </t>
  </si>
  <si>
    <t>DAX-Turbo-Short (Morg. St.) o.e., 11.522</t>
  </si>
  <si>
    <t xml:space="preserve">ST8Q1S </t>
  </si>
  <si>
    <t>20.+ 21.02.</t>
  </si>
  <si>
    <t xml:space="preserve">DT8AX0 </t>
  </si>
  <si>
    <t>AUD/JPY-WAVE-Ultd.-Put (Dt.Bk.) 84,86</t>
  </si>
  <si>
    <t xml:space="preserve">Gold-Turbo-Long (Soc. Gen.) o.e. 1.296   </t>
  </si>
  <si>
    <t xml:space="preserve">VN9KGT </t>
  </si>
  <si>
    <t>Siemens-Turbo-Short (Vont.) o.e.,  98,58</t>
  </si>
  <si>
    <t>DS78XE</t>
  </si>
  <si>
    <t>DAX-Put-OS (Vont.) 03/19, 11.500</t>
  </si>
  <si>
    <t>Nasdaq 100-WAVE-XXL-Put (Dt. Bk.) o.e.,  7403/7255</t>
  </si>
  <si>
    <t>Netflix-Turbo-Put (Vont.) 06/19 - 378,00</t>
  </si>
  <si>
    <t xml:space="preserve">VF10BL </t>
  </si>
  <si>
    <t xml:space="preserve">VA4BAB </t>
  </si>
  <si>
    <t xml:space="preserve">EUR/USD-Put-OS (Dt.Bk.) 07/19 - 1,1500                </t>
  </si>
  <si>
    <t xml:space="preserve">EUR/USD-Call-OS (Dt.Bk.) 07/19 - 1,1550           </t>
  </si>
  <si>
    <t>Eurostoxx 50-Mini.Fut-Short (Morg. St.) o.e., 3.519/3.476</t>
  </si>
  <si>
    <t xml:space="preserve">MF9XFN </t>
  </si>
  <si>
    <t>MF19SG</t>
  </si>
  <si>
    <t>MF7T74</t>
  </si>
  <si>
    <t>DAX-Turbo-Short (Morg. St.) o.e., 11.899</t>
  </si>
  <si>
    <t>DAX-Put-OS (Vont.) 03/19, 11.600</t>
  </si>
  <si>
    <t xml:space="preserve">VL953K </t>
  </si>
  <si>
    <t>Gold-Mini-Fut-Long (Morg. St.) o.e., 1,275/1.299</t>
  </si>
  <si>
    <t>DAX-Turbo-Long Soc.Gen) o.e., 11.323</t>
  </si>
  <si>
    <t xml:space="preserve">ST89VE </t>
  </si>
  <si>
    <t xml:space="preserve">VW Vz.-Turbo-Call (Vont.) 06/19, 145,00       </t>
  </si>
  <si>
    <t xml:space="preserve">VF28EB </t>
  </si>
  <si>
    <t xml:space="preserve">ST62GJ </t>
  </si>
  <si>
    <t xml:space="preserve">EUR/JPY-Turbo-Mini-Fut-Short (Sóc.Gen.)  131,28/128,79        </t>
  </si>
  <si>
    <t xml:space="preserve">ST5VGG  </t>
  </si>
  <si>
    <t xml:space="preserve">DAX-Turbo-Short (Soc.Gen) o.e., 11.887       </t>
  </si>
  <si>
    <t>Gold-Mini-Fut-Long (Soc.Gen.) o.e., 1,221/1.242</t>
  </si>
  <si>
    <t xml:space="preserve">ST8MBC </t>
  </si>
  <si>
    <t>AUD/USD-WAVE-Put (Dt.Bk.) 06/19,  0,7300</t>
  </si>
  <si>
    <t xml:space="preserve">DC0JMB </t>
  </si>
  <si>
    <t>S&amp;P 500 500-Turbo-Short (Soc. Gen.) o.e.,  2704</t>
  </si>
  <si>
    <t xml:space="preserve">VS062K </t>
  </si>
  <si>
    <t>Tesla-Turbo-Short (Vont.) o.e.,  320,25</t>
  </si>
  <si>
    <t>VF2U3U</t>
  </si>
  <si>
    <t>ST59XE</t>
  </si>
  <si>
    <t xml:space="preserve">HX4W9C  </t>
  </si>
  <si>
    <t xml:space="preserve">DAX-Turbo-Short (Unicredit) o.e., 11.741   </t>
  </si>
  <si>
    <t>047.03.19</t>
  </si>
  <si>
    <t xml:space="preserve">MF7VNZ  </t>
  </si>
  <si>
    <t>DAX-Turbo-Short (Morg. St.) o.e., 11.765</t>
  </si>
  <si>
    <t>EUR/USD-Turbo-Put (Vont) 09/19,  1,1440</t>
  </si>
  <si>
    <t xml:space="preserve">VF2TGK  </t>
  </si>
  <si>
    <t xml:space="preserve">ST70VS </t>
  </si>
  <si>
    <t xml:space="preserve">Silber-Turbo-Long (Soc. Gen.) o.e. 14,67   </t>
  </si>
  <si>
    <t>S&amp;P 500-Turbo-Put (Vont.) 06/19,  2850</t>
  </si>
  <si>
    <t>DAX-Call-OS (Vont.) 03/19, 11.500</t>
  </si>
  <si>
    <t>VA704C</t>
  </si>
  <si>
    <t xml:space="preserve">DM6R1A  </t>
  </si>
  <si>
    <t>HSCE-WAVE-Ultd.-Call (Dt.Bk.) o.e. 9833</t>
  </si>
  <si>
    <t xml:space="preserve">Allianz-Turbo-Call (Morg. St.) 06/19, 180,00       </t>
  </si>
  <si>
    <t xml:space="preserve">MC0EZK </t>
  </si>
  <si>
    <t>DS65N2</t>
  </si>
  <si>
    <t>DS65MQ</t>
  </si>
  <si>
    <t>DAX-Call-OS (Vont.) 03/19, 11.550</t>
  </si>
  <si>
    <t xml:space="preserve">VF1DWY </t>
  </si>
  <si>
    <t xml:space="preserve">Deutsche Bank-Turbo-Put (Vont.) 06/19, 8,50       </t>
  </si>
  <si>
    <t xml:space="preserve">VF1K0R </t>
  </si>
  <si>
    <t xml:space="preserve">HX71VV  </t>
  </si>
  <si>
    <t>Tesla Inline-OS (Soc. Gen.) 06/19, 160/390</t>
  </si>
  <si>
    <t xml:space="preserve">Infineon-Turbo-Put (Vont.) 06/19, 20,50       </t>
  </si>
  <si>
    <t>DAX-Mini-Future-Short (Soc. Gen) o.e., 11.967/11820</t>
  </si>
  <si>
    <t>ST55JL</t>
  </si>
  <si>
    <t>Gold-Mini-Fut-Long (Soc.Gen.) o.e., 1,251/1.275</t>
  </si>
  <si>
    <t xml:space="preserve">ST73VU  </t>
  </si>
  <si>
    <t xml:space="preserve">Bayer-Turbo-Call (Morg. St.) 06/19. 64,00 </t>
  </si>
  <si>
    <t>MF9904</t>
  </si>
  <si>
    <t>VF1KPK</t>
  </si>
  <si>
    <t>Dt. Bank-Inline-OS (Soc. Gen.) 04/19, 6,00/9,00</t>
  </si>
  <si>
    <t>ST8EUZ</t>
  </si>
  <si>
    <t>DAX-Reverse Bonus-Zt.(UniCredit) 04/19, 12.000</t>
  </si>
  <si>
    <t>DAX-Put-OS (Vont.) 04/19, 11.700</t>
  </si>
  <si>
    <t xml:space="preserve">VS07JB </t>
  </si>
  <si>
    <t xml:space="preserve">ST5UHU  </t>
  </si>
  <si>
    <t xml:space="preserve">Silber-Turbo-Long (Morg. St.) o.e. 14,99   </t>
  </si>
  <si>
    <t xml:space="preserve">MF94XH  </t>
  </si>
  <si>
    <t>VA7VYR</t>
  </si>
  <si>
    <t xml:space="preserve">DAX-Turbo-Short (Vont.) o.e., 11.826-               </t>
  </si>
  <si>
    <t>VF3S9S</t>
  </si>
  <si>
    <t>S&amp;P 500-Turbo-Long (Vont.) o.e., 2.799</t>
  </si>
  <si>
    <t>DAX-Turbo-Short (Morg. St.) o.e., 11.659</t>
  </si>
  <si>
    <t xml:space="preserve">MC0SMT  </t>
  </si>
  <si>
    <t xml:space="preserve">DC15FW </t>
  </si>
  <si>
    <t>VA7QZN</t>
  </si>
  <si>
    <t>EUR/JPY-WAVE-Put (Dt.Bk.) 08/19,  128,00</t>
  </si>
  <si>
    <t xml:space="preserve">VF10BP </t>
  </si>
  <si>
    <t>Netflix-Turbo-Put (Vont.) 06/19 - 380,00</t>
  </si>
  <si>
    <t xml:space="preserve">VF1A92   </t>
  </si>
  <si>
    <t>Gold-Mini-Fut-Long (Vont.) o.e., 1,261/1.277</t>
  </si>
  <si>
    <t>DAX-Mini-Fut-Short (Soc.Gen) o.e., 12.089/11.942</t>
  </si>
  <si>
    <t>S&amp;P 500-Mini-Fut-Short (Vont) o.e., 2.921/2886</t>
  </si>
  <si>
    <t xml:space="preserve">DAX-Turbo-Put (Vont.) 05/19., 11.700-               </t>
  </si>
  <si>
    <t>VF3Y2Y</t>
  </si>
  <si>
    <t>AUD/USD-Mini-Fut-Short (Soc Gen.) o.e., 0,7429/0,7285</t>
  </si>
  <si>
    <t xml:space="preserve">ST8U3C </t>
  </si>
  <si>
    <t xml:space="preserve">Silber-Turbo-Long (Soc.Gen) o.e. 14,95   </t>
  </si>
  <si>
    <t xml:space="preserve">MC0U8F  </t>
  </si>
  <si>
    <t>DAX-Turbo-Short (Morg. St.) o.e., 11.609</t>
  </si>
  <si>
    <t>DAX-Put-OS (Vont.) 04/19, 11.500</t>
  </si>
  <si>
    <t xml:space="preserve">VS07H9 </t>
  </si>
  <si>
    <t>ST736W</t>
  </si>
  <si>
    <t>DAX-WAVE-XXL-Put (Dt.Bk.) o.e., 11.784/11.550</t>
  </si>
  <si>
    <t>DC3A1N</t>
  </si>
  <si>
    <t xml:space="preserve">HX856Y  </t>
  </si>
  <si>
    <t>EUR/USD-WAVE-Put (Dt.Bk.) 09/19,  1,1600</t>
  </si>
  <si>
    <t xml:space="preserve">VF34YX  </t>
  </si>
  <si>
    <t>DAX-Turbo-Long (Vont.) o.e., 11.363</t>
  </si>
  <si>
    <t xml:space="preserve">VA5S89 </t>
  </si>
  <si>
    <t xml:space="preserve">VL91YL </t>
  </si>
  <si>
    <t xml:space="preserve">EUR/USD-Call-OS (Vont.) 09/19 - 1,1400           </t>
  </si>
  <si>
    <t xml:space="preserve">EUR/USD-Put-OS (Vont.) 09/19 - 1,1400                </t>
  </si>
  <si>
    <t xml:space="preserve">DS1PEL </t>
  </si>
  <si>
    <t>MF96N2</t>
  </si>
  <si>
    <t>AUD/JPY-WAVE-XXL-Put (Dt.Bk.) o.e.  84,35/83,65</t>
  </si>
  <si>
    <t xml:space="preserve">MF953W  </t>
  </si>
  <si>
    <t>VF4CT5</t>
  </si>
  <si>
    <t>DAX-Mini-Future-Long (Vont.) o.e., 11.536/11.680</t>
  </si>
  <si>
    <t xml:space="preserve">Euro Bund-Turbo-Call (Vont.) 06/19. 163,00    </t>
  </si>
  <si>
    <t>VF3JYS</t>
  </si>
  <si>
    <t>T-Bond Mini-Fut.-Long (Morg.St.) o.e., 140,30/142,94</t>
  </si>
  <si>
    <t>Platin-Mini-Fut-Long (Vont.) o.e., 779/794</t>
  </si>
  <si>
    <t>Gold-Mini-Fut-Long (Morg. St.) o.e., 1.239/1,261</t>
  </si>
  <si>
    <t>VA64UG</t>
  </si>
  <si>
    <t>S&amp;P 500-Mini-Fut-Short (Vont) o.e., 2.964/2.905</t>
  </si>
  <si>
    <t xml:space="preserve">VF3KET </t>
  </si>
  <si>
    <t>WTI Crude Oil-Inline-OS (Soc. Gen.) 06/19, 42,00/70,00</t>
  </si>
  <si>
    <t>ST6VZ8</t>
  </si>
  <si>
    <t xml:space="preserve">DAX-Mini-Future-Short (Vont.) o.e., 12.262/12.110          </t>
  </si>
  <si>
    <t>VA7NM2</t>
  </si>
  <si>
    <t xml:space="preserve">SAP-WAVE-Call (Dt.Bk.) 09/19,  88,00      </t>
  </si>
  <si>
    <t>DC2MN7</t>
  </si>
  <si>
    <t>VA7SYA</t>
  </si>
  <si>
    <t xml:space="preserve">DAX-Mini-Fut-Short (Vont.) o.e.., 12.174/12.030               </t>
  </si>
  <si>
    <t>VF4E04</t>
  </si>
  <si>
    <t>DAX-Mini-Future-Long (Vont.) o.e., 11.700/11.840</t>
  </si>
  <si>
    <t xml:space="preserve">VF4FP8   </t>
  </si>
  <si>
    <t xml:space="preserve">DAX-Turbo-Put (Vont.) 05/19, 12.400        </t>
  </si>
  <si>
    <t>Gold-WAVE-XXL-Call (Dt.Bk..) o.e., 1.209/1,242</t>
  </si>
  <si>
    <t xml:space="preserve">DC0BDP  </t>
  </si>
  <si>
    <t xml:space="preserve">HX76K4  </t>
  </si>
  <si>
    <r>
      <t>Dt. Bank-Reverse Bonus-Zt.(UniCredit) 09/19, 9,00</t>
    </r>
    <r>
      <rPr>
        <b/>
        <sz val="10"/>
        <rFont val="Arial"/>
        <family val="2"/>
      </rPr>
      <t xml:space="preserve"> </t>
    </r>
  </si>
  <si>
    <t>MC0GLY</t>
  </si>
  <si>
    <t xml:space="preserve">DC2G4W </t>
  </si>
  <si>
    <t>S&amp;P 500-WAVE-Put (Dt.Bk.) 07/19,  2.980</t>
  </si>
  <si>
    <t>Netflix-Turbo-Put (Vont.) 09/19 - 410,00</t>
  </si>
  <si>
    <t xml:space="preserve">VF39RZ </t>
  </si>
  <si>
    <t>DAX-Put-OS (Vont.) 05/19, 12.200</t>
  </si>
  <si>
    <t xml:space="preserve">VF4EVW </t>
  </si>
  <si>
    <t>EUR/USD-Mini.Fut-Long- (Morg. St.) o.e., 1,0870/1,0963</t>
  </si>
  <si>
    <t>VF20UF</t>
  </si>
  <si>
    <t xml:space="preserve">Euro Bund-Turbo-Call (Vont.) 06/19. 162,00    </t>
  </si>
  <si>
    <t>DC1EAP</t>
  </si>
  <si>
    <t xml:space="preserve">Boeing-WAVE-XXL-Call (Dt.Bk.) o.e.,  323,05/338,05      </t>
  </si>
  <si>
    <t>VA7F0C</t>
  </si>
  <si>
    <t xml:space="preserve">DAX-Turbo-Put (Vont.) 05/19, 12.600        </t>
  </si>
  <si>
    <t>DC27VB</t>
  </si>
  <si>
    <t>MDAX-WAVE-Call (Dt.Bk.) 04/19. 20.000</t>
  </si>
  <si>
    <t>USD/CAD-WAVE-Call (Dt.Bk.) 09/19. 1,2900</t>
  </si>
  <si>
    <t>MF0UN0</t>
  </si>
  <si>
    <t>USD/JPY-Mini.Fut-Short (Morg. St.) o.e., 115,67 /114,53</t>
  </si>
  <si>
    <t xml:space="preserve">DAX-Turbo-Put (Vont.) 06/19, 12.580        </t>
  </si>
  <si>
    <t>VA7FZ8</t>
  </si>
  <si>
    <t xml:space="preserve">DX4YV4 </t>
  </si>
  <si>
    <t>AUD/JPY-WAVE-XXL-Put (Dt.Bk.) o.e.  83,24/84,45</t>
  </si>
  <si>
    <t>EUR/USD-Turbo-Put (Vont) 09/19,  1,1340</t>
  </si>
  <si>
    <t xml:space="preserve">VF34C7 </t>
  </si>
  <si>
    <t xml:space="preserve">VA5S8Z  </t>
  </si>
  <si>
    <t xml:space="preserve">DC0986  </t>
  </si>
  <si>
    <t xml:space="preserve">EUR/USD-Call-OS (Vont.) 12/19 - 1,1300           </t>
  </si>
  <si>
    <t xml:space="preserve">EUR/USD-Put-OS (Dt Bk..) 12/19 - 1,1300                </t>
  </si>
  <si>
    <t>DC1GUU</t>
  </si>
  <si>
    <t>DC2G0T</t>
  </si>
  <si>
    <t xml:space="preserve">DAX-WAVE-Put (DtBk.) 07/19, 12.650        </t>
  </si>
  <si>
    <t xml:space="preserve">ST7N4H </t>
  </si>
  <si>
    <t xml:space="preserve">Bayer-Turbo-Call (Morg. St.) 09/19. 52,00 </t>
  </si>
  <si>
    <t>MC17H6</t>
  </si>
  <si>
    <t xml:space="preserve">MF826Q  </t>
  </si>
  <si>
    <t>ProSiebenSat.1-Mini.Fut-Short (Morgan St.) o.e.,20,70/19,69</t>
  </si>
  <si>
    <t>30.04+ 06.05.</t>
  </si>
  <si>
    <t xml:space="preserve">Silber-WAVE-Call (Dt.Bk.) 07/19. 13,40 </t>
  </si>
  <si>
    <t xml:space="preserve">ST9969 </t>
  </si>
  <si>
    <t xml:space="preserve">DAX-Mini-Future-Short (Vont.) o.e., 12.595/12.440      </t>
  </si>
  <si>
    <t>VA5J02</t>
  </si>
  <si>
    <t>MC05HS</t>
  </si>
  <si>
    <t>Eurostoxx 50-Turbo-Short (Morg. St.) o.e., 3.591</t>
  </si>
  <si>
    <t xml:space="preserve">VA992N  </t>
  </si>
  <si>
    <t xml:space="preserve">VF4XAE  </t>
  </si>
  <si>
    <t>Tesla Stay Low-OS (Soc. Gen.) 09/19, 280</t>
  </si>
  <si>
    <t xml:space="preserve">SR1AYL </t>
  </si>
  <si>
    <t>MC15DX</t>
  </si>
  <si>
    <t>DAX-Mini-Future-Long (Morgan St.) o.e., 11.810/11.958</t>
  </si>
  <si>
    <t>DAX-WAVE-Ultd.-Put (Dt.Bk.) o.e., 12.227</t>
  </si>
  <si>
    <t>DC4JRS</t>
  </si>
  <si>
    <t>DC4JS1</t>
  </si>
  <si>
    <t>DAX-WAVE-Ultd.-Put (Dt.Bk.) o.e., 12.3217</t>
  </si>
  <si>
    <t>T-Bond Mini-Fut.-Short (Soc.Gen.) o.e., 155,31/154,03</t>
  </si>
  <si>
    <t>SE4EWG</t>
  </si>
  <si>
    <t>DAX-Put-OS (Vont.) 05/19, 12.000</t>
  </si>
  <si>
    <t xml:space="preserve">VS01ZF </t>
  </si>
  <si>
    <t>VF37XQ</t>
  </si>
  <si>
    <t>EUR/USD-Turbo-Call (Vont.) 12/19, 1,10860</t>
  </si>
  <si>
    <t>DAX-Call-OS (Vont.) 05/19, 12.000</t>
  </si>
  <si>
    <t>VF1FBV</t>
  </si>
  <si>
    <t>DC3KYC</t>
  </si>
  <si>
    <t>Eurostoxx 50-WAVE-Call (Dt. Bk.) 09/19 , 3200</t>
  </si>
  <si>
    <t>HX90RJ</t>
  </si>
  <si>
    <t>S&amp;P 500-WAVE-Call (Dt.Bk.) 09/19,  2.720</t>
  </si>
  <si>
    <t xml:space="preserve">DC3KU9 </t>
  </si>
  <si>
    <t>DAX-Call-OS (Vont.) 05/19, 12.100</t>
  </si>
  <si>
    <t>VF1FBW</t>
  </si>
  <si>
    <t>Daimler-Turbo-Long (Vont.) o.e. 51,28</t>
  </si>
  <si>
    <t>VF37LN</t>
  </si>
  <si>
    <t xml:space="preserve">MC1RR3  </t>
  </si>
  <si>
    <t>DAX-Turbo-Long (Morg. St.) o.e., 11.920</t>
  </si>
  <si>
    <t>DC4UJC</t>
  </si>
  <si>
    <t>AUD/USD Wave-Call (DBK) 09/2019</t>
  </si>
  <si>
    <t>DC27EJ</t>
  </si>
  <si>
    <t xml:space="preserve">Nasdaq 100-WAVE-Put (Dt.Bk.) 10/19. 7.500    </t>
  </si>
  <si>
    <t>DC415M</t>
  </si>
  <si>
    <t>DAX-WAVE-Call (Dt.Bank) 07/19, 11.900</t>
  </si>
  <si>
    <t>DAX-Turbo-Call (Vont.) 07/19, 11.810</t>
  </si>
  <si>
    <t>VF4FRY</t>
  </si>
  <si>
    <t>MC0ZYN</t>
  </si>
  <si>
    <t>HSCE-WAVE-XXL-Call (Dt.Bk.) o.e. 8.892/9.340</t>
  </si>
  <si>
    <t>DL9UB0</t>
  </si>
  <si>
    <t>03.+ 04.06</t>
  </si>
  <si>
    <t>DAX-Turbo-Call (Morg.St.) 08/19, 11.100</t>
  </si>
  <si>
    <t xml:space="preserve">VF1FAA </t>
  </si>
  <si>
    <t>DAX-Call-OS (Vont.) 06/19, 11.700</t>
  </si>
  <si>
    <t>T-Bond Mini-Fut.-Short (Soc.Gen.) o.e., 159,86/158,31</t>
  </si>
  <si>
    <t>SC780W</t>
  </si>
  <si>
    <t>DAX-Mini-Future-Long (Vont.) o.e., 11.420/11.570</t>
  </si>
  <si>
    <t>VS01SQ</t>
  </si>
  <si>
    <t xml:space="preserve"> DC1TM2 </t>
  </si>
  <si>
    <t>S&amp;P 500-WAVE-XXL-Call (Dt.Bk.) o.e. 2.632/2.685</t>
  </si>
  <si>
    <t xml:space="preserve">MC0Y8P </t>
  </si>
  <si>
    <t>DAX-Mini-Future-Long (Morgan St.) o.e., 11.473/11.613</t>
  </si>
  <si>
    <t>SR1WEZ</t>
  </si>
  <si>
    <t>Daimler-Turbo-Long (Soc.Gen..) 09/19, 38,00</t>
  </si>
  <si>
    <t xml:space="preserve">Silber-Mini-Future-Long (Morg. St.) o.e. 13,30/13,80 </t>
  </si>
  <si>
    <t>DAX-Mini-Future-Long (Vont.) o.e., 11.773/11.920</t>
  </si>
  <si>
    <t>VF6QFV</t>
  </si>
  <si>
    <t>DAX-Call-OS (Vont.) 06/19, 11.900</t>
  </si>
  <si>
    <t xml:space="preserve">VF1FAB </t>
  </si>
  <si>
    <t>EUR/USD-WAVE-Call (Dt.Bk.) 11/19, 1,10850</t>
  </si>
  <si>
    <t>DC4WF7</t>
  </si>
  <si>
    <t>Gold-Mini-Fut-Long (Vont.) o.e., 1.218/1,235</t>
  </si>
  <si>
    <t>EUR/AUD-Mini-Fut-Long (Vont.) o.e., 1.5500/1,5723</t>
  </si>
  <si>
    <t>Gold-Turbo-Long (Vont.) 09/19, 1.260</t>
  </si>
  <si>
    <t xml:space="preserve">VF37TE  </t>
  </si>
  <si>
    <t xml:space="preserve">DAX-Mini-Future-Short (Morg.St) o.e., 12.429/12.296       </t>
  </si>
  <si>
    <t>MC1JWE</t>
  </si>
  <si>
    <t>Tesla Stay Low-OS (Soc. Gen.) 09/19, 250</t>
  </si>
  <si>
    <t xml:space="preserve">SR10HU </t>
  </si>
  <si>
    <t>VF5U9A</t>
  </si>
  <si>
    <t>DAX-Mini-Future-Short (Vont.) o.e., 12.409/12.260</t>
  </si>
  <si>
    <t xml:space="preserve">MC2E1J </t>
  </si>
  <si>
    <t>DAX-Mini-Future-Long (Morgan St.) o.e., 11.749/11.890</t>
  </si>
  <si>
    <t xml:space="preserve">SAP-Turbo-Call (Vont.) 09/19,  106,00      </t>
  </si>
  <si>
    <t>VF4377</t>
  </si>
  <si>
    <t xml:space="preserve">VF6RM4 </t>
  </si>
  <si>
    <t>DAX-Call-OS (Vont.) 06/19, 12.100</t>
  </si>
  <si>
    <t xml:space="preserve">VF1FAC </t>
  </si>
  <si>
    <t>DAX-Mini-Future-Long (Vont.) o.e., 11.787/11.930</t>
  </si>
  <si>
    <t>VF6SA9</t>
  </si>
  <si>
    <t>HX90W4</t>
  </si>
  <si>
    <t>DAX-WAVE-Ultd.-Call (Dt.Bk.) o.e., 11.965</t>
  </si>
  <si>
    <t>DC5GW7</t>
  </si>
  <si>
    <t>DAX-Call-OS (Vont.) 06/19, 12.300</t>
  </si>
  <si>
    <t>VF1FAD</t>
  </si>
  <si>
    <t>USD/JPY Mini-Fut.-Short (Soc.Gen.) o.e., 111,99/109,81</t>
  </si>
  <si>
    <t>SR1YVA</t>
  </si>
  <si>
    <t>AUD/USD-WAVE-Put (Dt.Bk.) 11/19, 0,7400</t>
  </si>
  <si>
    <t>DC47L3</t>
  </si>
  <si>
    <t>DAX-Mini-Future-Long (Soc.Gen) o.e., 11.884/12.030</t>
  </si>
  <si>
    <t>SR2JZA</t>
  </si>
  <si>
    <t>S&amp;P 500-Mini-Future-Long (Vont.) o.e. 2.759/2.815</t>
  </si>
  <si>
    <t xml:space="preserve">DC5GUG </t>
  </si>
  <si>
    <t>EUR/USD-Mini-Fut-Long (Soc. Gen.) o.e., 1.0879/1,0916</t>
  </si>
  <si>
    <t xml:space="preserve">ST75XA  </t>
  </si>
  <si>
    <t>SR15K3</t>
  </si>
  <si>
    <t>DAX-Mini-Future-Long (Soc.Gen) o.e., 11.744/11887</t>
  </si>
  <si>
    <t>DAX-Mini-Future-Long (Morgan St.) o.e., 11.899/12.042</t>
  </si>
  <si>
    <t>MC21DE</t>
  </si>
  <si>
    <t>DAX-Call-OS (Vont.) 07/19, 12.200</t>
  </si>
  <si>
    <t>VF3FSN</t>
  </si>
  <si>
    <t xml:space="preserve">Deutsche Bank-Turbo-Put (Soc. Gen.) 09/19, 8,20       </t>
  </si>
  <si>
    <t xml:space="preserve">SR1N7G </t>
  </si>
  <si>
    <t>DAX-Turbo-Call (Vont.) 10/19, 12.200</t>
  </si>
  <si>
    <t>VF649N</t>
  </si>
  <si>
    <t xml:space="preserve">MF9MAY </t>
  </si>
  <si>
    <t>Nat.Gas-Mini-Future-Long (Morg. St.) o.e.1,84/1,95</t>
  </si>
  <si>
    <t>28.06.+ 01.07.</t>
  </si>
  <si>
    <t xml:space="preserve">VF65T4  </t>
  </si>
  <si>
    <t>DAX-Turbo-Long (Vont.) o.e., 12.278</t>
  </si>
  <si>
    <t>DC5DLG</t>
  </si>
  <si>
    <t>Gold-Wave-Call (Dt.Bk) 10/19, 1.285</t>
  </si>
  <si>
    <t>DAX-Turbo-Put (Vont.) o.e., 12.857/12.857</t>
  </si>
  <si>
    <t>VL7PP6</t>
  </si>
  <si>
    <t xml:space="preserve">VF4YBT </t>
  </si>
  <si>
    <t>DAX-Put-OS (Vont.) 07/19, 12.400</t>
  </si>
  <si>
    <t>DS9EBT</t>
  </si>
  <si>
    <t>DAX-Reverse Bonus-Zt. (Dt. Bk.) 09/19, 12.900</t>
  </si>
  <si>
    <t xml:space="preserve">MC2PRH </t>
  </si>
  <si>
    <t xml:space="preserve">DAX-Mini-Future-Short (Morg. St.) o.e., 12.651/12.500      </t>
  </si>
  <si>
    <t>S&amp;P 500-WAVE-Call (Dt.Bk.) 09/19. 2.810</t>
  </si>
  <si>
    <t>S&amp;P 500-WAVE-Ultd.Put (Dt.Bk.) o.e. 3100</t>
  </si>
  <si>
    <t xml:space="preserve">Silber-Mini-Future-Long (Soc.Gen) o.e. 13,99/14,69   </t>
  </si>
  <si>
    <t>SR13BN</t>
  </si>
  <si>
    <t>DS4VQK</t>
  </si>
  <si>
    <t xml:space="preserve">VF7E8H </t>
  </si>
  <si>
    <t>Netflix-Turbo-Put (Vont.) 12/19 - 402</t>
  </si>
  <si>
    <t>DAX-Put-OS (Vont.) 07/19, 12.300</t>
  </si>
  <si>
    <t xml:space="preserve">VF4V2X </t>
  </si>
  <si>
    <t>DC4FAP</t>
  </si>
  <si>
    <t>MDAX-WAVE-Put (Dt.Bk.) 10/19, 27.000</t>
  </si>
  <si>
    <t>S&amp;P 500-Turbo-Put (Soc. Gen.) 06/19,  3.020</t>
  </si>
  <si>
    <t>Nasdaq 100-Mini-Future-Short (Soc. Gen.) o.e. 8.396/8.143</t>
  </si>
  <si>
    <t xml:space="preserve">SC87G8 </t>
  </si>
  <si>
    <t xml:space="preserve">DC6F3Y </t>
  </si>
  <si>
    <t>DAX-WAVE-Ultd.-Put (Dt.Bk.) o.e., 12.518</t>
  </si>
  <si>
    <t>S&amp;P 500-Turbo.Put (Vont.) 12/19. 3120</t>
  </si>
  <si>
    <t>VF6QD9</t>
  </si>
  <si>
    <t>Gold-Mini-Fut-Long (Soc. Gen.) o.e., 1.300/1,324</t>
  </si>
  <si>
    <t>SR14RJ</t>
  </si>
  <si>
    <t>AUD/JPY-WAVE-XXL-Put (Dt.Bk.) 83,18/82,40</t>
  </si>
  <si>
    <t>SR1PAG</t>
  </si>
  <si>
    <t xml:space="preserve">Infineon-Turbo-Put (Soc. Gen) 09/19, 21,50       </t>
  </si>
  <si>
    <t>DAX-Turbo-Long (Morgan St.) o.e., 12.231</t>
  </si>
  <si>
    <t xml:space="preserve">MC2TMQ  </t>
  </si>
  <si>
    <t xml:space="preserve">MC2SWB  </t>
  </si>
  <si>
    <t>DAX-Turbo-Long (Morgan St.) o.e., 12.185</t>
  </si>
  <si>
    <t>DAX-Mini-Future-Long (Soc.Gen) o.e., 12.018/12.164</t>
  </si>
  <si>
    <t>SR2JZJ</t>
  </si>
  <si>
    <t>USD/JPY Mini-Fut.-Short (Soc.Gen.) o.e., 112,68/110,60</t>
  </si>
  <si>
    <t>SR1B73</t>
  </si>
  <si>
    <t>DAX-Turbo-Long (Vont.) o.e., 12.158</t>
  </si>
  <si>
    <t xml:space="preserve">VF6ZXP  </t>
  </si>
  <si>
    <t>S&amp;P 500-Put-OS (Vont) 09/19, 3.000</t>
  </si>
  <si>
    <t xml:space="preserve">VF4FB8  </t>
  </si>
  <si>
    <t xml:space="preserve">VA59RD </t>
  </si>
  <si>
    <t>AMD-Mini-Future-Short (Vont.) o.e. - 38,54/36,54</t>
  </si>
  <si>
    <t xml:space="preserve">VF4EXL </t>
  </si>
  <si>
    <t>DAX-Put-OS (Vont.) 08/19, 12.200</t>
  </si>
  <si>
    <t>HZ0Y4R</t>
  </si>
  <si>
    <t>S&amp;P 500-Turbo.Put (Unicredit) 10/19. 3100</t>
  </si>
  <si>
    <t>HZ0WRT</t>
  </si>
  <si>
    <t>MC2BS8</t>
  </si>
  <si>
    <t xml:space="preserve">VF6L6B </t>
  </si>
  <si>
    <t>S&amp;P 500-Turbo.Put (Vont.) 12/19. 3060</t>
  </si>
  <si>
    <t xml:space="preserve">HZ0Z0W  </t>
  </si>
  <si>
    <t>SR0DUE</t>
  </si>
  <si>
    <t>DAX-Mini-Future-Long (Soc.Gen) o.e., 11.401/11.534</t>
  </si>
  <si>
    <t>MC0BKZ</t>
  </si>
  <si>
    <t>DAX-Mini-Future-Long (Morgan St.) o.e., 11.308/11.436</t>
  </si>
  <si>
    <t>S&amp;P 500-Mini-Future-Long (Morgan St.) o.e., 2.699/2.733</t>
  </si>
  <si>
    <t>MC1SC6</t>
  </si>
  <si>
    <t>SR09H3</t>
  </si>
  <si>
    <t>USD/JPY Mini-Fut.-Short (Soc.Gen.) o.e., 112,90/110,99</t>
  </si>
  <si>
    <t>DAX-Put-OS (Vont.) 08/19, 11.700</t>
  </si>
  <si>
    <t xml:space="preserve">VS0135 </t>
  </si>
  <si>
    <t>MF44EF</t>
  </si>
  <si>
    <t>Citigroup Mini-Fut.-Short (Morgan St.) o.e., 80,21/174,21</t>
  </si>
  <si>
    <t xml:space="preserve">DC3HDV </t>
  </si>
  <si>
    <t>DAX-WAVE-XXL-Call (Dt.Bk.) o.e., 11.340/11.550</t>
  </si>
  <si>
    <t>S&amp;P 500-WAVE-Call (Dt.Bk..) 12/19., 2.700</t>
  </si>
  <si>
    <t>DC565L</t>
  </si>
  <si>
    <t>DS3EXQ</t>
  </si>
  <si>
    <t>Hang Seng-Put-OS (Dt.Bk.) 12/19. 28.000</t>
  </si>
  <si>
    <t>Gold-Put-OS (Dt.Bk.) 10/19. 1.500</t>
  </si>
  <si>
    <t>DL80M9</t>
  </si>
  <si>
    <t>SR3DHN</t>
  </si>
  <si>
    <t>DAX-Mini-Future-Short (Soc.Gen) o.e., 12.559/12.410 (1/2 Pos.)</t>
  </si>
  <si>
    <t>S&amp;P 500-Turbo.Put (Morgan St.) 09/19. 3100</t>
  </si>
  <si>
    <t>MC2BWG</t>
  </si>
  <si>
    <t>DAX-Mini-Future-Long  (Morgan St.) o.e., 11.379/11.501</t>
  </si>
  <si>
    <t xml:space="preserve">MC0VVD </t>
  </si>
  <si>
    <t>MC2EZ3</t>
  </si>
  <si>
    <t>S&amp;P 500-Mini-Future-Long  (Morgan St.) o.e., 2.726/2.760</t>
  </si>
  <si>
    <t xml:space="preserve">Bayer-Turbo-Call (Morg. St.) 12/19. 46,00 </t>
  </si>
  <si>
    <t>MC2AAZ</t>
  </si>
  <si>
    <t>ST84YP</t>
  </si>
  <si>
    <t>DAX-Mini-Future-Long (Soc.Gen) o.e., 11.194/11.319</t>
  </si>
  <si>
    <t>Bank Of America WAVE-XXL-Put (Dt.Bk.) o.e.  33,92/32,20</t>
  </si>
  <si>
    <t xml:space="preserve">DS2UMR </t>
  </si>
  <si>
    <t>S&amp;P 500-Turbo.Put (Vont.) 10/19. 3050</t>
  </si>
  <si>
    <t xml:space="preserve">VF7DK3 </t>
  </si>
  <si>
    <t xml:space="preserve">DAX-Turbo-Put (Soc.Gen.) 06/19, 12.690        </t>
  </si>
  <si>
    <t>DAX-Turbo-Short (Morg. St.) o.e., 11.838</t>
  </si>
  <si>
    <t xml:space="preserve">MC3EQT  </t>
  </si>
  <si>
    <t>DL80M2</t>
  </si>
  <si>
    <t>Hang Seng-Put-OS (Dt.Bk.) 12/19. 26.600</t>
  </si>
  <si>
    <t>DAX-Turbo-Short (Morg. St.) o.e., 11.600</t>
  </si>
  <si>
    <t xml:space="preserve">MC3HFQ  </t>
  </si>
  <si>
    <t xml:space="preserve">DAX-Mini-Future-Short (Morg. St.) o.e., 11.058/11.920      </t>
  </si>
  <si>
    <t xml:space="preserve">MC3CM4 </t>
  </si>
  <si>
    <t>Gold-Turbo-Put (Morgan St.) 10/19. 1500</t>
  </si>
  <si>
    <t>HX9DQV</t>
  </si>
  <si>
    <t>HZ0RTP</t>
  </si>
  <si>
    <t xml:space="preserve">HZ1J5K  </t>
  </si>
  <si>
    <t>DAX-Reverse Bonus-Zt.(UniCredit) 09/19, 12.200</t>
  </si>
  <si>
    <t xml:space="preserve">Bayer-Turbo-Call (UniCredit) 12/19. 50,00 </t>
  </si>
  <si>
    <t>Dt. Post-Turbo-Call (UniCredit) 09/19, 25,00</t>
  </si>
  <si>
    <t>Bayer-Turbo-Call (UniCredit) 09/19, 52,00</t>
  </si>
  <si>
    <t>20.+ 22.08.</t>
  </si>
  <si>
    <t xml:space="preserve">WTI Crude Oil-Mini-Future-Short (Unicredit) o.e.66,61/64,68 </t>
  </si>
  <si>
    <t>MC3BJR</t>
  </si>
  <si>
    <t>DAX-Turbo-Short (Morg. St.) o.e., 11.984</t>
  </si>
  <si>
    <t>EUR/USD-WAVE-Put (Dt.Bk.) 12/19,  1,1400</t>
  </si>
  <si>
    <t xml:space="preserve">DC51CR  </t>
  </si>
  <si>
    <t>MC3BJX</t>
  </si>
  <si>
    <t>DAX-Turbo-Short (Morg. St.) o.e., 11.852</t>
  </si>
  <si>
    <t>EUR/JPY-Turbo-Put (UniCredit) 12/19, 122,50</t>
  </si>
  <si>
    <t>HZ1FHA</t>
  </si>
  <si>
    <t>DAX-Mini-Future-Short (Morgan St.) o.e., 12.085/11.963</t>
  </si>
  <si>
    <t>MC3CM1</t>
  </si>
  <si>
    <t>S&amp;P 500-Turbo.Put (UniCredit.) 11/19. 2960</t>
  </si>
  <si>
    <t>HZ1GZG</t>
  </si>
  <si>
    <t>Infineon Turbo-Put (UniCredit) 12/19, 17,50</t>
  </si>
  <si>
    <t xml:space="preserve">HX7J6T </t>
  </si>
  <si>
    <t>DAX-Put-OS (Unicredit.) 09/19, 11.700</t>
  </si>
  <si>
    <t>Eurostoxx 50-Reverse Bonus-Zt.(Vont.) 12/19, 3.600</t>
  </si>
  <si>
    <t xml:space="preserve">VF86BG  </t>
  </si>
  <si>
    <t>DAX-Turbo-Long (Morgan St.) o.e., 11.458</t>
  </si>
  <si>
    <t>MC3KYL</t>
  </si>
  <si>
    <t xml:space="preserve">SR3UV5 </t>
  </si>
  <si>
    <t>Netflix Stay Low-OS (Soc. Gen.) 12/19, 320</t>
  </si>
  <si>
    <t>DAX-Call-OS (Vont.) 09/19, 11.800</t>
  </si>
  <si>
    <t xml:space="preserve">VL954T </t>
  </si>
  <si>
    <t>DC5TY5</t>
  </si>
  <si>
    <t>VE1B57</t>
  </si>
  <si>
    <t>DAX-Turbo-Long (Vont.) 12/2019, 11.950</t>
  </si>
  <si>
    <t>VE1KSU</t>
  </si>
  <si>
    <t>DC6B5D</t>
  </si>
  <si>
    <t>AUD/JPY-WAVE-Ultd.--Put (Dt.Bk.) 81,15</t>
  </si>
  <si>
    <t>Gold-WAVE-Put (Dt. Bank) 11/19. 1580</t>
  </si>
  <si>
    <t>DAX-Mini-Future-Long  (Morgan St.) o.e., 12.064/12.210</t>
  </si>
  <si>
    <t xml:space="preserve">MC3NRL </t>
  </si>
  <si>
    <t>WTI Crude Oil-WAVE-Put (Dt.Bk.) 11/19,  70,00</t>
  </si>
  <si>
    <t xml:space="preserve">DC5U88  </t>
  </si>
  <si>
    <t>MC37JG</t>
  </si>
  <si>
    <t>S&amp;P 500-Turbo-Call (Morgan St.) 12/19. 2.875</t>
  </si>
  <si>
    <t>HZ32NU</t>
  </si>
  <si>
    <t>Eurostoxx 50-Turbo-Call (UniCredit) 12/19. 3.320</t>
  </si>
  <si>
    <t>MC3F3A</t>
  </si>
  <si>
    <t xml:space="preserve">VA6H46 </t>
  </si>
  <si>
    <t>K+S Mini-Fut.-Short (Vont.) o.e., 19,51/18,56</t>
  </si>
  <si>
    <t>T Bond Mini-Fut.-Short (Soc.Gen) o.e., 168,58/167,94</t>
  </si>
  <si>
    <t xml:space="preserve">SE4EWM  </t>
  </si>
  <si>
    <t xml:space="preserve">VF40E9 </t>
  </si>
  <si>
    <t>AUD/USD-Mini-Fut-Short (Vont.) o.e., 0,7165/0,7062</t>
  </si>
  <si>
    <t>DAX-Mini-Future-Long  (Vont.) o.e., 12.104/12.250</t>
  </si>
  <si>
    <t xml:space="preserve">VE1PJK </t>
  </si>
  <si>
    <t>SR3G5F</t>
  </si>
  <si>
    <t>Gold-Mini-Fut-Long (Soc. Gen.) o.e., 1.390/1,411</t>
  </si>
  <si>
    <t>VF8UQX</t>
  </si>
  <si>
    <t>HSCE-Mini-Fut.-Long (Morgan St.) o.e. 8.765/8.984</t>
  </si>
  <si>
    <t>EUR/USD-Turbo-Put (Vont) 12/19,  1,1250</t>
  </si>
  <si>
    <t>ThyssenKrupp-Turbo-Put (Morgan St.) 12/19,  15,00</t>
  </si>
  <si>
    <t>MC2AEX</t>
  </si>
  <si>
    <t xml:space="preserve">VE1L3S </t>
  </si>
  <si>
    <t>DAX-Mini-Future-Long  (Vont.) o.e., 12.001/12.140</t>
  </si>
  <si>
    <t>S&amp;P 500-Turbo-Call (Vont.) 12/19. 2.870</t>
  </si>
  <si>
    <t>VE1BQH</t>
  </si>
  <si>
    <t>ESTX Banks-WAVE-Ultd.-Call (Dt.Bk.) o.e. 69,67</t>
  </si>
  <si>
    <t xml:space="preserve">DT99NC </t>
  </si>
  <si>
    <t>Eurostoxx 50-Turbo-Call (UniCredit) 12/19. 3.300</t>
  </si>
  <si>
    <t>HZ32NT</t>
  </si>
  <si>
    <t>DAX-Mini-Future-Long (Soc.Gen) o.e., 11.889/12.033</t>
  </si>
  <si>
    <t>SR4AJ7</t>
  </si>
  <si>
    <t>Bayer-Turbo-Call (Vont.) 12/19. 56,00</t>
  </si>
  <si>
    <t>VF8ZJ6</t>
  </si>
  <si>
    <t xml:space="preserve">Silber-Mini-Future-Short (Soc.Gen) o.e. 21,46/20,40   </t>
  </si>
  <si>
    <t>SR35S5</t>
  </si>
  <si>
    <t xml:space="preserve">VE1L3R </t>
  </si>
  <si>
    <t>DAX-Mini-Future-Long  (Vont.) o.e., 11.974/12.110</t>
  </si>
  <si>
    <t>VF77TT</t>
  </si>
  <si>
    <t>DAX-Call-OS (Vont.) 10/19, 12.300</t>
  </si>
  <si>
    <t xml:space="preserve">VF6LZV </t>
  </si>
  <si>
    <t>Gold-Turbo-Put (Vont.) 12/19. 1.600</t>
  </si>
  <si>
    <t xml:space="preserve">Siemens-Turbo-Call (Soc.Gen.) 12/19,  89,00      </t>
  </si>
  <si>
    <t>SR37J6</t>
  </si>
  <si>
    <t xml:space="preserve">Allianz-Turbo-Call (Vont.) 12/19,  203,00      </t>
  </si>
  <si>
    <t>VE1RLH</t>
  </si>
  <si>
    <t>DAX-Turbo-Call (Morgan St.) 11/19, 12.210</t>
  </si>
  <si>
    <t xml:space="preserve">MC3LHD </t>
  </si>
  <si>
    <t xml:space="preserve">VF9LY8 </t>
  </si>
  <si>
    <t xml:space="preserve">Euro Bund-Turbo-Put (Vont.) 12/19. 177,40    </t>
  </si>
  <si>
    <t xml:space="preserve">DC6Z3S </t>
  </si>
  <si>
    <t>Gold-WAVE-Put (Dt. Bank) 12/19. 1570</t>
  </si>
  <si>
    <t>VF9LRE</t>
  </si>
  <si>
    <t>Silber-Turbo-Put (Vont.) 12/19. 20,30</t>
  </si>
  <si>
    <t>EUR/USD-Turbo-Put (Vont) 12/19,  1,1200</t>
  </si>
  <si>
    <t>VF84M2</t>
  </si>
  <si>
    <t>DAX-Turbo-Long (Morgan St.) o.e. 11.689</t>
  </si>
  <si>
    <t xml:space="preserve">MC3854 </t>
  </si>
  <si>
    <t>Eurostoxx 50-WAVE-Call (Dt.Bk.) 12/19. 2.880</t>
  </si>
  <si>
    <t>DC56XA</t>
  </si>
  <si>
    <t>S&amp;P 500-Turbo-Call (Vont.) 12/19. 2.810</t>
  </si>
  <si>
    <t>VF6RM6</t>
  </si>
  <si>
    <t>DAX-Mini-Future-Long  (Morgan St.) o.e., 11.681/11.813</t>
  </si>
  <si>
    <t xml:space="preserve">MC35U3 </t>
  </si>
  <si>
    <t xml:space="preserve">MC4AA1 </t>
  </si>
  <si>
    <t xml:space="preserve">DAX-Mini-Future-Short (Morg. St.) o.e., 12.399/12.250      </t>
  </si>
  <si>
    <t xml:space="preserve">DC60D4 </t>
  </si>
  <si>
    <t>Gold-WAVE-Put (Dt. Bank) 12/19. 1610</t>
  </si>
  <si>
    <t>Wirecard Mini-Fut.-Long (Vont.) o.e., 124,64/130,81</t>
  </si>
  <si>
    <t xml:space="preserve">VF5KCA </t>
  </si>
  <si>
    <t>DAX-Turbo-Call (Vont.) 01/20, 11.330</t>
  </si>
  <si>
    <t>VE1HSE</t>
  </si>
  <si>
    <t xml:space="preserve">MC35U6 </t>
  </si>
  <si>
    <t>DAX-Mini-Future-Long  (Morgan St.) o.e., 11.714/11.843</t>
  </si>
  <si>
    <t xml:space="preserve">VF6DQF  </t>
  </si>
  <si>
    <t>EUR/CHF Mini-Fut.-Long (Vont.) o.e., 1,0453/1,0602</t>
  </si>
  <si>
    <t xml:space="preserve">VF9LY9 </t>
  </si>
  <si>
    <t xml:space="preserve">Euro Bund-Turbo-Put (Vont.) 12/19. 177,30   </t>
  </si>
  <si>
    <t>DAX-Turbo-Long (Morgan St.) o.e. 12.100</t>
  </si>
  <si>
    <t xml:space="preserve">DC5P3M </t>
  </si>
  <si>
    <t>MC4DUL</t>
  </si>
  <si>
    <t>EUR/JPY-WAVE-Call (Dt.Bk.) 12/19,  115,00</t>
  </si>
  <si>
    <t>DAX-Turbo-Call (Vont.) 09/2019, 11750</t>
  </si>
  <si>
    <t>DAX-Turbo-Long (Vont.) o.e., 12.443</t>
  </si>
  <si>
    <t xml:space="preserve">VE2YR5  </t>
  </si>
  <si>
    <t>CAC 40-Mini-Fut-Long (Soc. Gen.) o.e., 5.255/5.412</t>
  </si>
  <si>
    <t>SR43BK</t>
  </si>
  <si>
    <t>WTI Crude Oil-Mini-Fut.-Long (Vont.) o.e.,  42,21/43,48</t>
  </si>
  <si>
    <t xml:space="preserve">VA9SCR  </t>
  </si>
  <si>
    <t>Nikkei 225-WAVE-Call (Dt.Bk.) 12/19. 19.600</t>
  </si>
  <si>
    <t>DC56S5</t>
  </si>
  <si>
    <t>DAX-Turbo-Long (Morgan St.) o.e. 12.3587</t>
  </si>
  <si>
    <t>MC4EFE</t>
  </si>
  <si>
    <t xml:space="preserve">Silber-Turbo-Call (Vont.) 12/19. 15,00 </t>
  </si>
  <si>
    <t>VF7S74</t>
  </si>
  <si>
    <t xml:space="preserve">Euro Bund-Turbo-Put (Vont.) 12/19. 176,80   </t>
  </si>
  <si>
    <t xml:space="preserve">VE1JZY </t>
  </si>
  <si>
    <t xml:space="preserve">DL0TF7 </t>
  </si>
  <si>
    <t>AUD/JPY-WAVE-XXL-Call (Dt.Bk.) 66,79/67,45</t>
  </si>
  <si>
    <t>Eurostoxx 50-WAVE-Call (Dt.Bk.) 12/19. 3.200</t>
  </si>
  <si>
    <t>DC56XJ</t>
  </si>
  <si>
    <t xml:space="preserve">VE2YSW  </t>
  </si>
  <si>
    <t>DAX-Turbo-Long (Vont.) o.e., 12.582</t>
  </si>
  <si>
    <t xml:space="preserve">VE22Y0  </t>
  </si>
  <si>
    <t>DAX-Turbo-Long (Vont.) o.e., 12.603</t>
  </si>
  <si>
    <t>VF8RXM</t>
  </si>
  <si>
    <t xml:space="preserve">Gold-Turbo-Call (Vont.) 12/19. 1.440 </t>
  </si>
  <si>
    <t xml:space="preserve">VF7DQF </t>
  </si>
  <si>
    <t>3,1.10.19</t>
  </si>
  <si>
    <t>Gold-Turbo-Long (Vont.) 12/19, 1.410</t>
  </si>
  <si>
    <t xml:space="preserve">ST7W0D  </t>
  </si>
  <si>
    <t>DAX-Reverse Bonus-Zt.(Soc. Gen) 12/19, 13.200</t>
  </si>
  <si>
    <t xml:space="preserve">DAX-Mini-Future-Short (Soc. Gen.) o.e., 12.415/12.263     </t>
  </si>
  <si>
    <t xml:space="preserve">SC6VSV </t>
  </si>
  <si>
    <t>VE19KB</t>
  </si>
  <si>
    <t>VF8L2D</t>
  </si>
  <si>
    <t xml:space="preserve">Silber-Turbo-Call (Vont.) 03/20. 15,50 </t>
  </si>
  <si>
    <t>Nasdaq 100-Put-OS (Soc. Gen.) 12/19, 8.200</t>
  </si>
  <si>
    <t xml:space="preserve">ST28H5 </t>
  </si>
  <si>
    <t>DAX-Turbo-Short (Vont.) o.e., 13.330</t>
  </si>
  <si>
    <t xml:space="preserve">VN8QHV  </t>
  </si>
  <si>
    <t>DAX-Put-OS (Vont.) 12/19, 13.300</t>
  </si>
  <si>
    <t xml:space="preserve">VE3F9L </t>
  </si>
  <si>
    <t xml:space="preserve">VN8QKS  </t>
  </si>
  <si>
    <t>DAX-Turbo-Short (Vont.) o.e., 13.509</t>
  </si>
  <si>
    <t>WTI Crude Oil-Turbo-Put (UniCredit.) 09/19,  65,00</t>
  </si>
  <si>
    <t xml:space="preserve">VF44H6  </t>
  </si>
  <si>
    <t>WTI Crude Oil-Turbo-Short (Von.) o.e.  64,43</t>
  </si>
  <si>
    <t>SC825Y</t>
  </si>
  <si>
    <t>VW Vz.-Mini-Fut.-Short (Soc.Gen.) o.e.,  200,06/190,49</t>
  </si>
  <si>
    <t>DAX-Turbo-Short (Vont.) o.e., 13.472</t>
  </si>
  <si>
    <t xml:space="preserve">VN8QJ9  </t>
  </si>
  <si>
    <t>Gold-Turbo-Long (Vont.) 03/20, 1.360</t>
  </si>
  <si>
    <t>VE19PA</t>
  </si>
  <si>
    <t xml:space="preserve">VE2B9R </t>
  </si>
  <si>
    <t>S&amp;P 500-Turbo-Put (Vont.) 01/20,  3.160</t>
  </si>
  <si>
    <t>DAX-WAVE-XXL-Call(Dt.Bk.)10081/10270 (1/2 Pos.Restverk.)</t>
  </si>
  <si>
    <t xml:space="preserve">VE1RT5  </t>
  </si>
  <si>
    <t>ProSiebenSat.1-Mini.Fut-Short (Vont.) o.e.,16,53/15,72</t>
  </si>
  <si>
    <t>14. + 18.11.</t>
  </si>
  <si>
    <t>AUD/JPY-WAVE-XXL-Put (Dt.Bk.) 82,01/81,45</t>
  </si>
  <si>
    <t>BTP Mini-Fut.-Short (Morg.St) o.e., 148,65/145,91</t>
  </si>
  <si>
    <t xml:space="preserve">MC4CTT  </t>
  </si>
  <si>
    <t xml:space="preserve">DAX-Mini-Future-Short (Vont.) o.e., 13.536/13.380    </t>
  </si>
  <si>
    <t xml:space="preserve">VL1EPA </t>
  </si>
  <si>
    <t>EUR/USD-Turbo-Call (Vont.) 03/20, 1,10660</t>
  </si>
  <si>
    <t>VF8MBD</t>
  </si>
  <si>
    <t>SC2BGB</t>
  </si>
  <si>
    <t xml:space="preserve">Silber-Call-OS (Soc.Gen.) 06/20. 19,00 </t>
  </si>
  <si>
    <t xml:space="preserve">SE9V6R </t>
  </si>
  <si>
    <t>DAX-Mini-Future-Short (Soc. Gen.) o.e., 13.597/13.431</t>
  </si>
  <si>
    <t>S&amp;P 500-Turbo-Put (Vont.) 02/20,  3.200</t>
  </si>
  <si>
    <t xml:space="preserve">VE3M9H </t>
  </si>
  <si>
    <t>Eurostoxx 50-Mini.Fut-Short (Soc.Gen) o.e., 3.863/3.748</t>
  </si>
  <si>
    <t xml:space="preserve">SC4NMS </t>
  </si>
  <si>
    <t xml:space="preserve">DAX-Mini-Future-Short (Soc. Gen.) o.e., 13.544/13.378, </t>
  </si>
  <si>
    <t xml:space="preserve">SC6WA9  </t>
  </si>
  <si>
    <t xml:space="preserve">VE1JZ3 </t>
  </si>
  <si>
    <t xml:space="preserve">Euro Bund-Turbo-Put (Vont.) 12/19. 176,00   </t>
  </si>
  <si>
    <t xml:space="preserve">Fresenius SE-Turbo-Call (Vont.) 03/20,  40,00      </t>
  </si>
  <si>
    <t>VE2ECF</t>
  </si>
  <si>
    <t>ThyssenKrupp Turbo-Put (UniCredit) 03/20, 15,00</t>
  </si>
  <si>
    <t>HZ45HG</t>
  </si>
  <si>
    <t>VA3PET</t>
  </si>
  <si>
    <t xml:space="preserve">VE3QEU </t>
  </si>
  <si>
    <t>S&amp;P 500-Turbo-Call (Vont.) 12/19., 3.030</t>
  </si>
  <si>
    <t>VE3L29</t>
  </si>
  <si>
    <t>DAX-Turbo-Long  (Vont.) o.e., 12.942</t>
  </si>
  <si>
    <t>BASF-Mini-Fut.-Short (Vont.) o.e.,  83,23/79,24</t>
  </si>
  <si>
    <t>Gold-Turbo-Long (Vont.) 03/20, 1.358</t>
  </si>
  <si>
    <t>VE19N9</t>
  </si>
  <si>
    <t>DAX-Mini-Future-Long  (Morgan St.) o.e., 13.028/13.191</t>
  </si>
  <si>
    <t xml:space="preserve">MC50B2 </t>
  </si>
  <si>
    <t xml:space="preserve">MC05HM </t>
  </si>
  <si>
    <t>DAX-Put-OS (Vont.) 12/19, 13.200</t>
  </si>
  <si>
    <t xml:space="preserve">VE3F9C </t>
  </si>
  <si>
    <t>Eurostoxx 50-Mini-Fut-Short (Morg.St..) o.e., 3.848/3.802</t>
  </si>
  <si>
    <t>Daimler-Mini-Fut-Short (Morg.St..) o.e., 62,68/59,50</t>
  </si>
  <si>
    <t xml:space="preserve">MF58XL </t>
  </si>
  <si>
    <t xml:space="preserve">MC4FZE </t>
  </si>
  <si>
    <t xml:space="preserve">DAX-Turbo-Short (Morg. St.) o.e., 12.608  </t>
  </si>
  <si>
    <t>S&amp;P 500-Turbo-Put (Vont.) 02/20,  3.250</t>
  </si>
  <si>
    <t xml:space="preserve">VE3M9N </t>
  </si>
  <si>
    <t>MC4HY0</t>
  </si>
  <si>
    <t>Hang Seng Mini-Fut.-Short (Morgan St.) o.e., 29.657/28.918</t>
  </si>
  <si>
    <t>DAX-Turbo-Short (Morg. St.) o.e., 13.343</t>
  </si>
  <si>
    <t xml:space="preserve">MC50WU </t>
  </si>
  <si>
    <t>DAX-Call-OS (Vont.) 11/19, 12.900</t>
  </si>
  <si>
    <t>DAX-Call-OS (Vont.) 12/19, 13.000</t>
  </si>
  <si>
    <t xml:space="preserve">VA34S9 </t>
  </si>
  <si>
    <t>DAX-Put-OS (Soc.Gen.) 01/20, 13.200</t>
  </si>
  <si>
    <t xml:space="preserve">SR2USE  </t>
  </si>
  <si>
    <t>S&amp;P 500-Turbo-Put (Vont.) 03/20,  3.210 (1/2 Position)</t>
  </si>
  <si>
    <t>VE2B8S</t>
  </si>
  <si>
    <t>Eurostoxx 50-Mini-Fut-Short (Vont..) o.e., 3.809/3.760</t>
  </si>
  <si>
    <t xml:space="preserve">VF7RTH </t>
  </si>
  <si>
    <t>EUR/USD-Turbo-Call (Vont.) 01/20, 1,10690</t>
  </si>
  <si>
    <t>VE1D0F</t>
  </si>
  <si>
    <t>MC57F1</t>
  </si>
  <si>
    <t>USD/JPY-Turbo-Put (Morgan St.) 03/20, 115,00</t>
  </si>
  <si>
    <t xml:space="preserve">DAX-Mini-Future-Short (Morg. St.) o.e., 13.371/13.210     </t>
  </si>
  <si>
    <t xml:space="preserve">MC57PP </t>
  </si>
  <si>
    <t>BTP Mini-Fut.-Short (Morg.St) o.e., 151,18/148,19</t>
  </si>
  <si>
    <t xml:space="preserve">Euro Bund-Turbo-Put (Vont.) 03/20. 174,90   </t>
  </si>
  <si>
    <t xml:space="preserve">VE36P3 </t>
  </si>
  <si>
    <t>DAX-Turbo-Call (Vont.) 03/20, 12.190</t>
  </si>
  <si>
    <t>VE2WS1</t>
  </si>
  <si>
    <t>MC3R12</t>
  </si>
  <si>
    <t>S&amp;P 500-Turbo-Call (Vont.) 03/20. 2.960</t>
  </si>
  <si>
    <t>VE2YAD</t>
  </si>
  <si>
    <t>SR5LTS</t>
  </si>
  <si>
    <t>DAX-Turbo-Long (Soc.Gen) o.e., 12.718</t>
  </si>
  <si>
    <t>DAX-Call-OS (Soc. Gen.) 01/20, 13.100</t>
  </si>
  <si>
    <t xml:space="preserve">ST8N4D </t>
  </si>
  <si>
    <t>DAX-Put-OS (Vont.) 12/19, 13.400</t>
  </si>
  <si>
    <t xml:space="preserve">VE3F9R  </t>
  </si>
  <si>
    <t>Netflix Stay Low-OS (Soc. Gen.) 03/20, 330</t>
  </si>
  <si>
    <t>SR39JC</t>
  </si>
  <si>
    <t>ST03XQ</t>
  </si>
  <si>
    <t>S&amp;P 500-Call-OS (Soc. Gen.) 03/20, 3.200</t>
  </si>
  <si>
    <t>EUR/JPY-Turbo-Long (Vont.) 03/20, 114,50 (1/2 Pos.)</t>
  </si>
  <si>
    <t>VE190B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</si>
</sst>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0.00_ ;[Red]\-0.00\ "/>
    <numFmt numFmtId="166" formatCode="#,##0.00_ ;[Red]\-#,##0.00\ 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0" xfId="0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4" fontId="2" fillId="0" borderId="8" xfId="0" applyNumberFormat="1" applyFont="1" applyBorder="1"/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166" fontId="2" fillId="0" borderId="8" xfId="0" applyNumberFormat="1" applyFont="1" applyBorder="1"/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7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8" fillId="0" borderId="0" xfId="0" applyFont="1" applyBorder="1"/>
    <xf numFmtId="166" fontId="8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0" fontId="8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2" borderId="9" xfId="0" applyFont="1" applyFill="1" applyBorder="1"/>
    <xf numFmtId="0" fontId="11" fillId="2" borderId="10" xfId="0" applyFont="1" applyFill="1" applyBorder="1"/>
    <xf numFmtId="0" fontId="0" fillId="2" borderId="10" xfId="0" applyFont="1" applyFill="1" applyBorder="1"/>
    <xf numFmtId="0" fontId="8" fillId="2" borderId="10" xfId="0" applyFont="1" applyFill="1" applyBorder="1" applyAlignment="1">
      <alignment horizontal="right"/>
    </xf>
    <xf numFmtId="2" fontId="9" fillId="2" borderId="10" xfId="0" applyNumberFormat="1" applyFont="1" applyFill="1" applyBorder="1" applyAlignment="1">
      <alignment horizontal="right"/>
    </xf>
    <xf numFmtId="9" fontId="10" fillId="2" borderId="10" xfId="0" applyNumberFormat="1" applyFont="1" applyFill="1" applyBorder="1" applyAlignment="1"/>
    <xf numFmtId="10" fontId="9" fillId="2" borderId="11" xfId="0" applyNumberFormat="1" applyFont="1" applyFill="1" applyBorder="1"/>
    <xf numFmtId="165" fontId="4" fillId="0" borderId="11" xfId="1" applyNumberFormat="1" applyFont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Fill="1" applyBorder="1" applyAlignment="1"/>
    <xf numFmtId="9" fontId="2" fillId="0" borderId="2" xfId="0" applyNumberFormat="1" applyFont="1" applyFill="1" applyBorder="1" applyAlignment="1"/>
    <xf numFmtId="0" fontId="12" fillId="0" borderId="2" xfId="0" applyFont="1" applyBorder="1"/>
    <xf numFmtId="0" fontId="12" fillId="0" borderId="10" xfId="0" applyFont="1" applyBorder="1"/>
    <xf numFmtId="0" fontId="13" fillId="0" borderId="2" xfId="0" applyFont="1" applyBorder="1"/>
    <xf numFmtId="165" fontId="4" fillId="0" borderId="8" xfId="1" applyNumberFormat="1" applyFont="1" applyBorder="1"/>
    <xf numFmtId="0" fontId="14" fillId="0" borderId="0" xfId="0" applyFont="1"/>
    <xf numFmtId="3" fontId="2" fillId="0" borderId="2" xfId="0" applyNumberFormat="1" applyFont="1" applyBorder="1"/>
    <xf numFmtId="3" fontId="2" fillId="0" borderId="10" xfId="0" applyNumberFormat="1" applyFont="1" applyBorder="1"/>
    <xf numFmtId="0" fontId="0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Fill="1" applyBorder="1" applyAlignment="1"/>
    <xf numFmtId="166" fontId="2" fillId="0" borderId="14" xfId="0" applyNumberFormat="1" applyFont="1" applyBorder="1"/>
    <xf numFmtId="0" fontId="2" fillId="0" borderId="13" xfId="0" applyFont="1" applyBorder="1" applyAlignment="1">
      <alignment horizontal="center"/>
    </xf>
    <xf numFmtId="167" fontId="2" fillId="0" borderId="0" xfId="0" applyNumberFormat="1" applyFont="1" applyBorder="1"/>
    <xf numFmtId="167" fontId="2" fillId="0" borderId="0" xfId="0" applyNumberFormat="1" applyFont="1" applyBorder="1" applyAlignment="1">
      <alignment horizontal="right"/>
    </xf>
    <xf numFmtId="0" fontId="17" fillId="0" borderId="0" xfId="0" applyFont="1"/>
    <xf numFmtId="164" fontId="18" fillId="0" borderId="7" xfId="0" applyNumberFormat="1" applyFont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" fontId="18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center"/>
    </xf>
    <xf numFmtId="2" fontId="18" fillId="0" borderId="0" xfId="0" applyNumberFormat="1" applyFont="1" applyBorder="1"/>
    <xf numFmtId="9" fontId="18" fillId="0" borderId="0" xfId="0" applyNumberFormat="1" applyFont="1" applyFill="1" applyBorder="1" applyAlignment="1"/>
    <xf numFmtId="166" fontId="18" fillId="0" borderId="8" xfId="0" applyNumberFormat="1" applyFont="1" applyBorder="1"/>
    <xf numFmtId="164" fontId="18" fillId="0" borderId="17" xfId="0" applyNumberFormat="1" applyFont="1" applyBorder="1" applyAlignment="1">
      <alignment horizontal="center"/>
    </xf>
    <xf numFmtId="0" fontId="18" fillId="0" borderId="18" xfId="0" applyFont="1" applyBorder="1"/>
    <xf numFmtId="0" fontId="18" fillId="0" borderId="18" xfId="0" applyFont="1" applyBorder="1" applyAlignment="1">
      <alignment horizontal="center"/>
    </xf>
    <xf numFmtId="2" fontId="18" fillId="0" borderId="18" xfId="0" applyNumberFormat="1" applyFont="1" applyBorder="1" applyAlignment="1">
      <alignment horizontal="right"/>
    </xf>
    <xf numFmtId="164" fontId="18" fillId="0" borderId="18" xfId="0" applyNumberFormat="1" applyFont="1" applyBorder="1" applyAlignment="1">
      <alignment horizontal="center"/>
    </xf>
    <xf numFmtId="2" fontId="18" fillId="0" borderId="18" xfId="0" applyNumberFormat="1" applyFont="1" applyBorder="1"/>
    <xf numFmtId="9" fontId="18" fillId="0" borderId="18" xfId="0" applyNumberFormat="1" applyFont="1" applyFill="1" applyBorder="1" applyAlignment="1"/>
    <xf numFmtId="166" fontId="18" fillId="0" borderId="19" xfId="0" applyNumberFormat="1" applyFont="1" applyBorder="1"/>
    <xf numFmtId="164" fontId="2" fillId="0" borderId="17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2" fontId="2" fillId="0" borderId="18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/>
    <xf numFmtId="9" fontId="2" fillId="0" borderId="18" xfId="0" applyNumberFormat="1" applyFont="1" applyFill="1" applyBorder="1" applyAlignment="1"/>
    <xf numFmtId="166" fontId="2" fillId="0" borderId="19" xfId="0" applyNumberFormat="1" applyFont="1" applyBorder="1"/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9"/>
  <sheetViews>
    <sheetView tabSelected="1" topLeftCell="A525" zoomScaleNormal="100" workbookViewId="0">
      <selection activeCell="C548" sqref="C548"/>
    </sheetView>
  </sheetViews>
  <sheetFormatPr baseColWidth="10" defaultColWidth="11.42578125" defaultRowHeight="15" x14ac:dyDescent="0.25"/>
  <cols>
    <col min="1" max="1" width="7" style="43" customWidth="1"/>
    <col min="2" max="2" width="12.5703125" style="43" customWidth="1"/>
    <col min="3" max="3" width="51.140625" style="43" customWidth="1"/>
    <col min="4" max="4" width="11.7109375" style="105" customWidth="1"/>
    <col min="5" max="8" width="11.42578125" style="43"/>
    <col min="9" max="9" width="12.85546875" style="43" customWidth="1"/>
    <col min="10" max="10" width="14" style="43" customWidth="1"/>
    <col min="11" max="16384" width="11.42578125" style="43"/>
  </cols>
  <sheetData>
    <row r="1" spans="2:10" ht="21" customHeight="1" thickBot="1" x14ac:dyDescent="0.3"/>
    <row r="2" spans="2:10" ht="42.75" customHeight="1" thickBot="1" x14ac:dyDescent="0.45">
      <c r="B2" s="1"/>
      <c r="C2" s="100" t="s">
        <v>29</v>
      </c>
      <c r="D2" s="106"/>
      <c r="E2" s="2"/>
      <c r="F2" s="2"/>
      <c r="G2" s="3"/>
      <c r="H2" s="2"/>
      <c r="I2" s="2"/>
      <c r="J2" s="4"/>
    </row>
    <row r="3" spans="2:10" x14ac:dyDescent="0.25">
      <c r="B3" s="5"/>
      <c r="C3" s="40" t="s">
        <v>0</v>
      </c>
      <c r="D3" s="84"/>
      <c r="E3" s="57" t="s">
        <v>0</v>
      </c>
      <c r="F3" s="6"/>
      <c r="G3" s="7"/>
      <c r="H3" s="8"/>
      <c r="I3" s="8"/>
      <c r="J3" s="9"/>
    </row>
    <row r="4" spans="2:10" x14ac:dyDescent="0.25">
      <c r="B4" s="10"/>
      <c r="C4" s="13" t="s">
        <v>21</v>
      </c>
      <c r="D4" s="30"/>
      <c r="E4" s="41"/>
      <c r="F4" s="41"/>
      <c r="G4" s="12"/>
      <c r="H4" s="13"/>
      <c r="I4" s="13"/>
      <c r="J4" s="14"/>
    </row>
    <row r="5" spans="2:10" ht="15.75" thickBot="1" x14ac:dyDescent="0.3">
      <c r="B5" s="10"/>
      <c r="C5" s="27"/>
      <c r="D5" s="30"/>
      <c r="E5" s="41"/>
      <c r="F5" s="41"/>
      <c r="G5" s="12"/>
      <c r="H5" s="13"/>
      <c r="I5" s="53" t="s">
        <v>0</v>
      </c>
      <c r="J5" s="60" t="s">
        <v>0</v>
      </c>
    </row>
    <row r="6" spans="2:10" ht="41.25" customHeight="1" thickBot="1" x14ac:dyDescent="0.4">
      <c r="B6" s="1"/>
      <c r="C6" s="98" t="s">
        <v>30</v>
      </c>
      <c r="D6" s="107"/>
      <c r="E6" s="2"/>
      <c r="F6" s="2"/>
      <c r="G6" s="3"/>
      <c r="H6" s="2"/>
      <c r="I6" s="2"/>
      <c r="J6" s="4"/>
    </row>
    <row r="7" spans="2:10" x14ac:dyDescent="0.25">
      <c r="B7" s="5"/>
      <c r="C7" s="44"/>
      <c r="D7" s="108"/>
      <c r="E7" s="6"/>
      <c r="F7" s="6"/>
      <c r="G7" s="7"/>
      <c r="H7" s="8"/>
      <c r="I7" s="8"/>
      <c r="J7" s="9"/>
    </row>
    <row r="8" spans="2:10" x14ac:dyDescent="0.25">
      <c r="B8" s="10"/>
      <c r="C8" s="52" t="s">
        <v>11</v>
      </c>
      <c r="D8" s="109"/>
      <c r="E8" s="13"/>
      <c r="F8" s="13"/>
      <c r="G8" s="23"/>
      <c r="H8" s="11"/>
      <c r="I8" s="24"/>
      <c r="J8" s="14"/>
    </row>
    <row r="9" spans="2:10" x14ac:dyDescent="0.25">
      <c r="B9" s="45" t="s">
        <v>1</v>
      </c>
      <c r="C9" s="46" t="s">
        <v>2</v>
      </c>
      <c r="D9" s="46" t="s">
        <v>38</v>
      </c>
      <c r="E9" s="46" t="s">
        <v>1</v>
      </c>
      <c r="F9" s="46" t="s">
        <v>12</v>
      </c>
      <c r="G9" s="47" t="s">
        <v>3</v>
      </c>
      <c r="H9" s="46" t="s">
        <v>3</v>
      </c>
      <c r="I9" s="46" t="s">
        <v>4</v>
      </c>
      <c r="J9" s="48" t="s">
        <v>4</v>
      </c>
    </row>
    <row r="10" spans="2:10" x14ac:dyDescent="0.25">
      <c r="B10" s="45" t="s">
        <v>5</v>
      </c>
      <c r="C10" s="49"/>
      <c r="D10" s="49"/>
      <c r="E10" s="46" t="s">
        <v>6</v>
      </c>
      <c r="F10" s="46" t="s">
        <v>13</v>
      </c>
      <c r="G10" s="47" t="s">
        <v>5</v>
      </c>
      <c r="H10" s="46" t="s">
        <v>7</v>
      </c>
      <c r="I10" s="46" t="s">
        <v>9</v>
      </c>
      <c r="J10" s="48" t="s">
        <v>14</v>
      </c>
    </row>
    <row r="11" spans="2:10" x14ac:dyDescent="0.25">
      <c r="B11" s="45"/>
      <c r="C11" s="46" t="s">
        <v>20</v>
      </c>
      <c r="D11" s="46"/>
      <c r="E11" s="46"/>
      <c r="F11" s="46"/>
      <c r="G11" s="47"/>
      <c r="H11" s="46"/>
      <c r="I11" s="46"/>
      <c r="J11" s="48"/>
    </row>
    <row r="12" spans="2:10" x14ac:dyDescent="0.25">
      <c r="B12" s="45"/>
      <c r="C12" s="46"/>
      <c r="D12" s="46"/>
      <c r="E12" s="46"/>
      <c r="F12" s="46"/>
      <c r="G12" s="47"/>
      <c r="H12" s="46"/>
      <c r="I12" s="46"/>
      <c r="J12" s="48"/>
    </row>
    <row r="13" spans="2:10" x14ac:dyDescent="0.25">
      <c r="B13" s="10">
        <v>43467</v>
      </c>
      <c r="C13" s="13" t="s">
        <v>43</v>
      </c>
      <c r="D13" s="30" t="s">
        <v>39</v>
      </c>
      <c r="E13" s="16">
        <v>2.38</v>
      </c>
      <c r="F13" s="16">
        <v>1.24</v>
      </c>
      <c r="G13" s="12">
        <v>43467</v>
      </c>
      <c r="H13" s="19">
        <v>3.05</v>
      </c>
      <c r="I13" s="18">
        <f t="shared" ref="I13:I26" si="0">(H13/E13-1)</f>
        <v>0.28151260504201669</v>
      </c>
      <c r="J13" s="56">
        <f t="shared" ref="J13:J26" si="1">(H13-E13)/(E13-F13)</f>
        <v>0.58771929824561397</v>
      </c>
    </row>
    <row r="14" spans="2:10" x14ac:dyDescent="0.25">
      <c r="B14" s="10">
        <v>43468</v>
      </c>
      <c r="C14" s="13" t="s">
        <v>44</v>
      </c>
      <c r="D14" s="30" t="s">
        <v>40</v>
      </c>
      <c r="E14" s="16">
        <v>2.59</v>
      </c>
      <c r="F14" s="16">
        <v>0</v>
      </c>
      <c r="G14" s="12">
        <v>43469</v>
      </c>
      <c r="H14" s="19">
        <v>2.7</v>
      </c>
      <c r="I14" s="18">
        <f t="shared" si="0"/>
        <v>4.2471042471042608E-2</v>
      </c>
      <c r="J14" s="56">
        <f t="shared" si="1"/>
        <v>4.2471042471042594E-2</v>
      </c>
    </row>
    <row r="15" spans="2:10" x14ac:dyDescent="0.25">
      <c r="B15" s="10">
        <v>43469</v>
      </c>
      <c r="C15" s="13" t="s">
        <v>45</v>
      </c>
      <c r="D15" s="30" t="s">
        <v>41</v>
      </c>
      <c r="E15" s="16">
        <v>2.44</v>
      </c>
      <c r="F15" s="16">
        <v>1.6</v>
      </c>
      <c r="G15" s="12">
        <v>43469</v>
      </c>
      <c r="H15" s="19">
        <v>3.41</v>
      </c>
      <c r="I15" s="18">
        <f t="shared" si="0"/>
        <v>0.39754098360655754</v>
      </c>
      <c r="J15" s="56">
        <f t="shared" si="1"/>
        <v>1.1547619047619051</v>
      </c>
    </row>
    <row r="16" spans="2:10" x14ac:dyDescent="0.25">
      <c r="B16" s="10">
        <v>43469</v>
      </c>
      <c r="C16" s="13" t="s">
        <v>46</v>
      </c>
      <c r="D16" s="30" t="s">
        <v>42</v>
      </c>
      <c r="E16" s="16">
        <v>1.86</v>
      </c>
      <c r="F16" s="16">
        <v>0</v>
      </c>
      <c r="G16" s="12">
        <v>43472</v>
      </c>
      <c r="H16" s="19">
        <v>2.36</v>
      </c>
      <c r="I16" s="18">
        <f t="shared" si="0"/>
        <v>0.26881720430107503</v>
      </c>
      <c r="J16" s="56">
        <f t="shared" si="1"/>
        <v>0.26881720430107514</v>
      </c>
    </row>
    <row r="17" spans="2:10" x14ac:dyDescent="0.25">
      <c r="B17" s="10">
        <v>43472</v>
      </c>
      <c r="C17" s="13" t="s">
        <v>54</v>
      </c>
      <c r="D17" s="30" t="s">
        <v>53</v>
      </c>
      <c r="E17" s="16">
        <v>3.85</v>
      </c>
      <c r="F17" s="16">
        <v>2.77</v>
      </c>
      <c r="G17" s="12">
        <v>43473</v>
      </c>
      <c r="H17" s="19">
        <v>4.38</v>
      </c>
      <c r="I17" s="18">
        <f t="shared" si="0"/>
        <v>0.1376623376623376</v>
      </c>
      <c r="J17" s="56">
        <f t="shared" si="1"/>
        <v>0.49074074074074053</v>
      </c>
    </row>
    <row r="18" spans="2:10" x14ac:dyDescent="0.25">
      <c r="B18" s="10">
        <v>43476</v>
      </c>
      <c r="C18" s="13" t="s">
        <v>73</v>
      </c>
      <c r="D18" s="117" t="s">
        <v>74</v>
      </c>
      <c r="E18" s="16">
        <v>2.27</v>
      </c>
      <c r="F18" s="16">
        <v>1.04</v>
      </c>
      <c r="G18" s="12">
        <v>43476</v>
      </c>
      <c r="H18" s="19">
        <v>3.02</v>
      </c>
      <c r="I18" s="18">
        <f t="shared" si="0"/>
        <v>0.33039647577092501</v>
      </c>
      <c r="J18" s="56">
        <f t="shared" si="1"/>
        <v>0.6097560975609756</v>
      </c>
    </row>
    <row r="19" spans="2:10" x14ac:dyDescent="0.25">
      <c r="B19" s="10">
        <v>43476</v>
      </c>
      <c r="C19" s="13" t="s">
        <v>75</v>
      </c>
      <c r="D19" s="30" t="s">
        <v>76</v>
      </c>
      <c r="E19" s="16">
        <v>3.22</v>
      </c>
      <c r="F19" s="16">
        <v>0</v>
      </c>
      <c r="G19" s="12">
        <v>43784</v>
      </c>
      <c r="H19" s="19">
        <v>2.68</v>
      </c>
      <c r="I19" s="18">
        <f t="shared" si="0"/>
        <v>-0.16770186335403725</v>
      </c>
      <c r="J19" s="56">
        <f t="shared" si="1"/>
        <v>-0.16770186335403728</v>
      </c>
    </row>
    <row r="20" spans="2:10" x14ac:dyDescent="0.25">
      <c r="B20" s="10">
        <v>43480</v>
      </c>
      <c r="C20" s="13" t="s">
        <v>75</v>
      </c>
      <c r="D20" s="30" t="s">
        <v>76</v>
      </c>
      <c r="E20" s="16">
        <v>2.84</v>
      </c>
      <c r="F20" s="16">
        <v>0</v>
      </c>
      <c r="G20" s="12">
        <v>43481</v>
      </c>
      <c r="H20" s="19">
        <v>2.5099999999999998</v>
      </c>
      <c r="I20" s="18">
        <f t="shared" si="0"/>
        <v>-0.11619718309859162</v>
      </c>
      <c r="J20" s="56">
        <f t="shared" si="1"/>
        <v>-0.11619718309859157</v>
      </c>
    </row>
    <row r="21" spans="2:10" x14ac:dyDescent="0.25">
      <c r="B21" s="10">
        <v>43482</v>
      </c>
      <c r="C21" s="13" t="s">
        <v>90</v>
      </c>
      <c r="D21" s="117" t="s">
        <v>89</v>
      </c>
      <c r="E21" s="16">
        <v>2.61</v>
      </c>
      <c r="F21" s="16">
        <v>1.41</v>
      </c>
      <c r="G21" s="12">
        <v>43482</v>
      </c>
      <c r="H21" s="19">
        <v>2.0099999999999998</v>
      </c>
      <c r="I21" s="18">
        <f t="shared" si="0"/>
        <v>-0.22988505747126442</v>
      </c>
      <c r="J21" s="56">
        <f t="shared" si="1"/>
        <v>-0.50000000000000011</v>
      </c>
    </row>
    <row r="22" spans="2:10" x14ac:dyDescent="0.25">
      <c r="B22" s="10">
        <v>43487</v>
      </c>
      <c r="C22" s="13" t="s">
        <v>97</v>
      </c>
      <c r="D22" s="117" t="s">
        <v>96</v>
      </c>
      <c r="E22" s="16">
        <v>2.56</v>
      </c>
      <c r="F22" s="16">
        <v>1.36</v>
      </c>
      <c r="G22" s="12">
        <v>43488</v>
      </c>
      <c r="H22" s="19">
        <v>2.8</v>
      </c>
      <c r="I22" s="18">
        <f t="shared" si="0"/>
        <v>9.375E-2</v>
      </c>
      <c r="J22" s="56">
        <f t="shared" si="1"/>
        <v>0.19999999999999982</v>
      </c>
    </row>
    <row r="23" spans="2:10" x14ac:dyDescent="0.25">
      <c r="B23" s="10">
        <v>43488</v>
      </c>
      <c r="C23" s="13" t="s">
        <v>100</v>
      </c>
      <c r="D23" s="117" t="s">
        <v>99</v>
      </c>
      <c r="E23" s="16">
        <v>2.58</v>
      </c>
      <c r="F23" s="16">
        <v>1.43</v>
      </c>
      <c r="G23" s="12">
        <v>43489</v>
      </c>
      <c r="H23" s="19">
        <v>1.82</v>
      </c>
      <c r="I23" s="18">
        <f t="shared" si="0"/>
        <v>-0.29457364341085268</v>
      </c>
      <c r="J23" s="56">
        <f t="shared" si="1"/>
        <v>-0.66086956521739126</v>
      </c>
    </row>
    <row r="24" spans="2:10" x14ac:dyDescent="0.25">
      <c r="B24" s="10">
        <v>43489</v>
      </c>
      <c r="C24" s="13" t="s">
        <v>105</v>
      </c>
      <c r="D24" s="117" t="s">
        <v>104</v>
      </c>
      <c r="E24" s="16">
        <v>1.66</v>
      </c>
      <c r="F24" s="16">
        <v>1.07</v>
      </c>
      <c r="G24" s="12">
        <v>43489</v>
      </c>
      <c r="H24" s="19">
        <v>1.07</v>
      </c>
      <c r="I24" s="18">
        <f t="shared" si="0"/>
        <v>-0.35542168674698793</v>
      </c>
      <c r="J24" s="56">
        <f t="shared" si="1"/>
        <v>-1</v>
      </c>
    </row>
    <row r="25" spans="2:10" x14ac:dyDescent="0.25">
      <c r="B25" s="10">
        <v>43490</v>
      </c>
      <c r="C25" s="13" t="s">
        <v>108</v>
      </c>
      <c r="D25" s="117" t="s">
        <v>107</v>
      </c>
      <c r="E25" s="16">
        <v>2.4300000000000002</v>
      </c>
      <c r="F25" s="16">
        <v>1.38</v>
      </c>
      <c r="G25" s="12">
        <v>43490</v>
      </c>
      <c r="H25" s="19">
        <v>2.89</v>
      </c>
      <c r="I25" s="18">
        <f t="shared" si="0"/>
        <v>0.18930041152263377</v>
      </c>
      <c r="J25" s="56">
        <f t="shared" si="1"/>
        <v>0.43809523809523793</v>
      </c>
    </row>
    <row r="26" spans="2:10" x14ac:dyDescent="0.25">
      <c r="B26" s="10">
        <v>43493</v>
      </c>
      <c r="C26" s="13" t="s">
        <v>116</v>
      </c>
      <c r="D26" s="117" t="s">
        <v>107</v>
      </c>
      <c r="E26" s="16">
        <v>2.46</v>
      </c>
      <c r="F26" s="16">
        <v>1.38</v>
      </c>
      <c r="G26" s="12">
        <v>43494</v>
      </c>
      <c r="H26" s="19">
        <v>1.88</v>
      </c>
      <c r="I26" s="18">
        <f t="shared" si="0"/>
        <v>-0.2357723577235773</v>
      </c>
      <c r="J26" s="56">
        <f t="shared" si="1"/>
        <v>-0.53703703703703709</v>
      </c>
    </row>
    <row r="27" spans="2:10" x14ac:dyDescent="0.25">
      <c r="B27" s="10">
        <v>43495</v>
      </c>
      <c r="C27" s="13" t="s">
        <v>121</v>
      </c>
      <c r="D27" s="30" t="s">
        <v>120</v>
      </c>
      <c r="E27" s="16">
        <v>2.75</v>
      </c>
      <c r="F27" s="16">
        <v>1.86</v>
      </c>
      <c r="G27" s="12">
        <v>43496</v>
      </c>
      <c r="H27" s="19">
        <v>3.44</v>
      </c>
      <c r="I27" s="18">
        <f t="shared" ref="I27:I66" si="2">(H27/E27-1)</f>
        <v>0.25090909090909097</v>
      </c>
      <c r="J27" s="56">
        <f t="shared" ref="J27:J66" si="3">(H27-E27)/(E27-F27)</f>
        <v>0.7752808988764045</v>
      </c>
    </row>
    <row r="28" spans="2:10" x14ac:dyDescent="0.25">
      <c r="B28" s="10">
        <v>43496</v>
      </c>
      <c r="C28" s="13" t="s">
        <v>124</v>
      </c>
      <c r="D28" s="117" t="s">
        <v>123</v>
      </c>
      <c r="E28" s="16">
        <v>3.3</v>
      </c>
      <c r="F28" s="16">
        <v>2.21</v>
      </c>
      <c r="G28" s="12">
        <v>43496</v>
      </c>
      <c r="H28" s="19">
        <v>4.41</v>
      </c>
      <c r="I28" s="18">
        <f t="shared" si="2"/>
        <v>0.33636363636363642</v>
      </c>
      <c r="J28" s="56">
        <f t="shared" si="3"/>
        <v>1.0183486238532113</v>
      </c>
    </row>
    <row r="29" spans="2:10" x14ac:dyDescent="0.25">
      <c r="B29" s="10">
        <v>43496</v>
      </c>
      <c r="C29" s="13" t="s">
        <v>127</v>
      </c>
      <c r="D29" s="30" t="s">
        <v>128</v>
      </c>
      <c r="E29" s="16">
        <v>2.65</v>
      </c>
      <c r="F29" s="16">
        <v>1.65</v>
      </c>
      <c r="G29" s="12">
        <v>43496</v>
      </c>
      <c r="H29" s="19">
        <v>1.65</v>
      </c>
      <c r="I29" s="18">
        <f t="shared" si="2"/>
        <v>-0.37735849056603776</v>
      </c>
      <c r="J29" s="56">
        <f t="shared" si="3"/>
        <v>-1</v>
      </c>
    </row>
    <row r="30" spans="2:10" x14ac:dyDescent="0.25">
      <c r="B30" s="10">
        <v>43497</v>
      </c>
      <c r="C30" s="13" t="s">
        <v>129</v>
      </c>
      <c r="D30" s="30" t="s">
        <v>135</v>
      </c>
      <c r="E30" s="16">
        <v>1.32</v>
      </c>
      <c r="F30" s="16">
        <v>0</v>
      </c>
      <c r="G30" s="12">
        <v>43501</v>
      </c>
      <c r="H30" s="19">
        <v>1.03</v>
      </c>
      <c r="I30" s="18">
        <f t="shared" si="2"/>
        <v>-0.21969696969696972</v>
      </c>
      <c r="J30" s="56">
        <f t="shared" si="3"/>
        <v>-0.21969696969696972</v>
      </c>
    </row>
    <row r="31" spans="2:10" x14ac:dyDescent="0.25">
      <c r="B31" s="10">
        <v>43501</v>
      </c>
      <c r="C31" s="13" t="s">
        <v>54</v>
      </c>
      <c r="D31" s="30" t="s">
        <v>53</v>
      </c>
      <c r="E31" s="16">
        <v>3.28</v>
      </c>
      <c r="F31" s="16">
        <v>2.69</v>
      </c>
      <c r="G31" s="12">
        <v>43501</v>
      </c>
      <c r="H31" s="19">
        <v>4.34</v>
      </c>
      <c r="I31" s="18">
        <f t="shared" si="2"/>
        <v>0.32317073170731714</v>
      </c>
      <c r="J31" s="56">
        <f t="shared" si="3"/>
        <v>1.796610169491526</v>
      </c>
    </row>
    <row r="32" spans="2:10" x14ac:dyDescent="0.25">
      <c r="B32" s="10">
        <v>43501</v>
      </c>
      <c r="C32" s="13" t="s">
        <v>144</v>
      </c>
      <c r="D32" s="30" t="s">
        <v>145</v>
      </c>
      <c r="E32" s="16">
        <v>2.09</v>
      </c>
      <c r="F32" s="16">
        <v>0.98</v>
      </c>
      <c r="G32" s="12">
        <v>43503</v>
      </c>
      <c r="H32" s="19">
        <v>3.38</v>
      </c>
      <c r="I32" s="18">
        <f t="shared" si="2"/>
        <v>0.61722488038277512</v>
      </c>
      <c r="J32" s="56">
        <f t="shared" si="3"/>
        <v>1.1621621621621623</v>
      </c>
    </row>
    <row r="33" spans="2:10" x14ac:dyDescent="0.25">
      <c r="B33" s="10">
        <v>43503</v>
      </c>
      <c r="C33" s="13" t="s">
        <v>158</v>
      </c>
      <c r="D33" s="30" t="s">
        <v>159</v>
      </c>
      <c r="E33" s="16">
        <v>2.5</v>
      </c>
      <c r="F33" s="16">
        <v>0</v>
      </c>
      <c r="G33" s="12">
        <v>43504</v>
      </c>
      <c r="H33" s="19">
        <v>3.24</v>
      </c>
      <c r="I33" s="18">
        <f t="shared" si="2"/>
        <v>0.29600000000000004</v>
      </c>
      <c r="J33" s="56">
        <f t="shared" si="3"/>
        <v>0.2960000000000001</v>
      </c>
    </row>
    <row r="34" spans="2:10" x14ac:dyDescent="0.25">
      <c r="B34" s="10">
        <v>43504</v>
      </c>
      <c r="C34" s="13" t="s">
        <v>164</v>
      </c>
      <c r="D34" s="30" t="s">
        <v>165</v>
      </c>
      <c r="E34" s="16">
        <v>1.72</v>
      </c>
      <c r="F34" s="16">
        <v>0</v>
      </c>
      <c r="G34" s="12">
        <v>43507</v>
      </c>
      <c r="H34" s="19">
        <v>1.41</v>
      </c>
      <c r="I34" s="18">
        <f t="shared" si="2"/>
        <v>-0.18023255813953487</v>
      </c>
      <c r="J34" s="56">
        <f t="shared" si="3"/>
        <v>-0.18023255813953493</v>
      </c>
    </row>
    <row r="35" spans="2:10" x14ac:dyDescent="0.25">
      <c r="B35" s="10">
        <v>43508</v>
      </c>
      <c r="C35" s="13" t="s">
        <v>172</v>
      </c>
      <c r="D35" s="30" t="s">
        <v>171</v>
      </c>
      <c r="E35" s="16">
        <v>4.25</v>
      </c>
      <c r="F35" s="16">
        <v>3.35</v>
      </c>
      <c r="G35" s="12">
        <v>43508</v>
      </c>
      <c r="H35" s="19">
        <v>4.5999999999999996</v>
      </c>
      <c r="I35" s="18">
        <f t="shared" si="2"/>
        <v>8.2352941176470518E-2</v>
      </c>
      <c r="J35" s="56">
        <f t="shared" si="3"/>
        <v>0.38888888888888851</v>
      </c>
    </row>
    <row r="36" spans="2:10" x14ac:dyDescent="0.25">
      <c r="B36" s="10">
        <v>43508</v>
      </c>
      <c r="C36" s="13" t="s">
        <v>173</v>
      </c>
      <c r="D36" s="30" t="s">
        <v>174</v>
      </c>
      <c r="E36" s="16">
        <v>2.17</v>
      </c>
      <c r="F36" s="16">
        <v>0</v>
      </c>
      <c r="G36" s="12">
        <v>43510</v>
      </c>
      <c r="H36" s="19">
        <v>1.63</v>
      </c>
      <c r="I36" s="18">
        <f t="shared" si="2"/>
        <v>-0.24884792626728114</v>
      </c>
      <c r="J36" s="56">
        <f t="shared" si="3"/>
        <v>-0.24884792626728114</v>
      </c>
    </row>
    <row r="37" spans="2:10" x14ac:dyDescent="0.25">
      <c r="B37" s="10">
        <v>43510</v>
      </c>
      <c r="C37" s="13" t="s">
        <v>184</v>
      </c>
      <c r="D37" s="30" t="s">
        <v>185</v>
      </c>
      <c r="E37" s="16">
        <v>0.74</v>
      </c>
      <c r="F37" s="16">
        <v>0</v>
      </c>
      <c r="G37" s="12">
        <v>43511</v>
      </c>
      <c r="H37" s="19">
        <v>1.04</v>
      </c>
      <c r="I37" s="18">
        <f t="shared" si="2"/>
        <v>0.40540540540540548</v>
      </c>
      <c r="J37" s="56">
        <f t="shared" si="3"/>
        <v>0.40540540540540548</v>
      </c>
    </row>
    <row r="38" spans="2:10" x14ac:dyDescent="0.25">
      <c r="B38" s="10">
        <v>43511</v>
      </c>
      <c r="C38" s="13" t="s">
        <v>188</v>
      </c>
      <c r="D38" s="30" t="s">
        <v>187</v>
      </c>
      <c r="E38" s="16">
        <v>3.39</v>
      </c>
      <c r="F38" s="16">
        <v>2.2400000000000002</v>
      </c>
      <c r="G38" s="12">
        <v>43511</v>
      </c>
      <c r="H38" s="19">
        <v>2.2400000000000002</v>
      </c>
      <c r="I38" s="18">
        <f t="shared" si="2"/>
        <v>-0.33923303834808261</v>
      </c>
      <c r="J38" s="56">
        <f t="shared" si="3"/>
        <v>-1</v>
      </c>
    </row>
    <row r="39" spans="2:10" x14ac:dyDescent="0.25">
      <c r="B39" s="10">
        <v>43515</v>
      </c>
      <c r="C39" s="13" t="s">
        <v>192</v>
      </c>
      <c r="D39" s="117" t="s">
        <v>191</v>
      </c>
      <c r="E39" s="16">
        <v>2.57</v>
      </c>
      <c r="F39" s="16">
        <v>1.66</v>
      </c>
      <c r="G39" s="12">
        <v>43516</v>
      </c>
      <c r="H39" s="19">
        <v>1.63</v>
      </c>
      <c r="I39" s="18">
        <f t="shared" si="2"/>
        <v>-0.36575875486381326</v>
      </c>
      <c r="J39" s="56">
        <f t="shared" si="3"/>
        <v>-1.0329670329670331</v>
      </c>
    </row>
    <row r="40" spans="2:10" x14ac:dyDescent="0.25">
      <c r="B40" s="10">
        <v>43517</v>
      </c>
      <c r="C40" s="13" t="s">
        <v>201</v>
      </c>
      <c r="D40" s="30" t="s">
        <v>205</v>
      </c>
      <c r="E40" s="16">
        <v>2.0299999999999998</v>
      </c>
      <c r="F40" s="16">
        <v>0</v>
      </c>
      <c r="G40" s="12">
        <v>43523</v>
      </c>
      <c r="H40" s="19">
        <v>1.53</v>
      </c>
      <c r="I40" s="18">
        <f t="shared" si="2"/>
        <v>-0.24630541871921174</v>
      </c>
      <c r="J40" s="56">
        <f t="shared" si="3"/>
        <v>-0.24630541871921174</v>
      </c>
    </row>
    <row r="41" spans="2:10" x14ac:dyDescent="0.25">
      <c r="B41" s="10">
        <v>43523</v>
      </c>
      <c r="C41" s="13" t="s">
        <v>212</v>
      </c>
      <c r="D41" s="117" t="s">
        <v>211</v>
      </c>
      <c r="E41" s="16">
        <v>4.5199999999999996</v>
      </c>
      <c r="F41" s="16">
        <v>3.62</v>
      </c>
      <c r="G41" s="12">
        <v>43523</v>
      </c>
      <c r="H41" s="19">
        <v>4.01</v>
      </c>
      <c r="I41" s="18">
        <f t="shared" si="2"/>
        <v>-0.11283185840707965</v>
      </c>
      <c r="J41" s="56">
        <f t="shared" si="3"/>
        <v>-0.56666666666666676</v>
      </c>
    </row>
    <row r="42" spans="2:10" x14ac:dyDescent="0.25">
      <c r="B42" s="10">
        <v>43524</v>
      </c>
      <c r="C42" s="13" t="s">
        <v>213</v>
      </c>
      <c r="D42" s="30" t="s">
        <v>214</v>
      </c>
      <c r="E42" s="16">
        <v>2.14</v>
      </c>
      <c r="F42" s="16">
        <v>0</v>
      </c>
      <c r="G42" s="12">
        <v>43524</v>
      </c>
      <c r="H42" s="19">
        <v>1.73</v>
      </c>
      <c r="I42" s="18">
        <f t="shared" si="2"/>
        <v>-0.19158878504672905</v>
      </c>
      <c r="J42" s="56">
        <f t="shared" si="3"/>
        <v>-0.19158878504672902</v>
      </c>
    </row>
    <row r="43" spans="2:10" x14ac:dyDescent="0.25">
      <c r="B43" s="10">
        <v>43525</v>
      </c>
      <c r="C43" s="13" t="s">
        <v>216</v>
      </c>
      <c r="D43" s="30" t="s">
        <v>217</v>
      </c>
      <c r="E43" s="16">
        <v>2.84</v>
      </c>
      <c r="F43" s="16">
        <v>1.85</v>
      </c>
      <c r="G43" s="12">
        <v>43528</v>
      </c>
      <c r="H43" s="19">
        <v>3.36</v>
      </c>
      <c r="I43" s="18">
        <f t="shared" si="2"/>
        <v>0.18309859154929575</v>
      </c>
      <c r="J43" s="56">
        <f t="shared" si="3"/>
        <v>0.52525252525252542</v>
      </c>
    </row>
    <row r="44" spans="2:10" x14ac:dyDescent="0.25">
      <c r="B44" s="10">
        <v>43529</v>
      </c>
      <c r="C44" s="13" t="s">
        <v>223</v>
      </c>
      <c r="D44" s="117" t="s">
        <v>222</v>
      </c>
      <c r="E44" s="16">
        <v>2.86</v>
      </c>
      <c r="F44" s="16">
        <v>1.77</v>
      </c>
      <c r="G44" s="12">
        <v>43530</v>
      </c>
      <c r="H44" s="19">
        <v>2.52</v>
      </c>
      <c r="I44" s="18">
        <f t="shared" si="2"/>
        <v>-0.11888111888111885</v>
      </c>
      <c r="J44" s="56">
        <f t="shared" si="3"/>
        <v>-0.31192660550458706</v>
      </c>
    </row>
    <row r="45" spans="2:10" x14ac:dyDescent="0.25">
      <c r="B45" s="10">
        <v>43530</v>
      </c>
      <c r="C45" s="13" t="s">
        <v>234</v>
      </c>
      <c r="D45" s="117" t="s">
        <v>233</v>
      </c>
      <c r="E45" s="16">
        <v>1.76</v>
      </c>
      <c r="F45" s="16">
        <v>1.31</v>
      </c>
      <c r="G45" s="12">
        <v>43531</v>
      </c>
      <c r="H45" s="19">
        <v>2.15</v>
      </c>
      <c r="I45" s="18">
        <f t="shared" si="2"/>
        <v>0.22159090909090895</v>
      </c>
      <c r="J45" s="56">
        <f t="shared" si="3"/>
        <v>0.86666666666666659</v>
      </c>
    </row>
    <row r="46" spans="2:10" x14ac:dyDescent="0.25">
      <c r="B46" s="10">
        <v>43531</v>
      </c>
      <c r="C46" s="13" t="s">
        <v>237</v>
      </c>
      <c r="D46" s="117" t="s">
        <v>236</v>
      </c>
      <c r="E46" s="16">
        <v>2.19</v>
      </c>
      <c r="F46" s="16">
        <v>1.0900000000000001</v>
      </c>
      <c r="G46" s="12">
        <v>43531</v>
      </c>
      <c r="H46" s="19">
        <v>2.94</v>
      </c>
      <c r="I46" s="18">
        <f t="shared" si="2"/>
        <v>0.34246575342465757</v>
      </c>
      <c r="J46" s="56">
        <f t="shared" si="3"/>
        <v>0.68181818181818188</v>
      </c>
    </row>
    <row r="47" spans="2:10" x14ac:dyDescent="0.25">
      <c r="B47" s="10">
        <v>43532</v>
      </c>
      <c r="C47" s="13" t="s">
        <v>243</v>
      </c>
      <c r="D47" s="30" t="s">
        <v>244</v>
      </c>
      <c r="E47" s="16">
        <v>0.61</v>
      </c>
      <c r="F47" s="16">
        <v>0</v>
      </c>
      <c r="G47" s="12">
        <v>43536</v>
      </c>
      <c r="H47" s="19">
        <v>0.98</v>
      </c>
      <c r="I47" s="18">
        <f t="shared" si="2"/>
        <v>0.60655737704918034</v>
      </c>
      <c r="J47" s="56">
        <f t="shared" si="3"/>
        <v>0.60655737704918034</v>
      </c>
    </row>
    <row r="48" spans="2:10" x14ac:dyDescent="0.25">
      <c r="B48" s="10">
        <v>43537</v>
      </c>
      <c r="C48" s="13" t="s">
        <v>251</v>
      </c>
      <c r="D48" s="30" t="s">
        <v>252</v>
      </c>
      <c r="E48" s="16">
        <v>0.37</v>
      </c>
      <c r="F48" s="16">
        <v>0</v>
      </c>
      <c r="G48" s="12">
        <v>43539</v>
      </c>
      <c r="H48" s="19">
        <v>0.8</v>
      </c>
      <c r="I48" s="18">
        <f t="shared" si="2"/>
        <v>1.1621621621621623</v>
      </c>
      <c r="J48" s="56">
        <f t="shared" si="3"/>
        <v>1.1621621621621623</v>
      </c>
    </row>
    <row r="49" spans="2:10" x14ac:dyDescent="0.25">
      <c r="B49" s="10">
        <v>43542</v>
      </c>
      <c r="C49" s="13" t="s">
        <v>258</v>
      </c>
      <c r="D49" s="117" t="s">
        <v>259</v>
      </c>
      <c r="E49" s="16">
        <v>3.02</v>
      </c>
      <c r="F49" s="16">
        <v>2.02</v>
      </c>
      <c r="G49" s="12">
        <v>43543</v>
      </c>
      <c r="H49" s="19">
        <v>2.7</v>
      </c>
      <c r="I49" s="18">
        <f t="shared" si="2"/>
        <v>-0.10596026490066224</v>
      </c>
      <c r="J49" s="56">
        <f t="shared" si="3"/>
        <v>-0.31999999999999984</v>
      </c>
    </row>
    <row r="50" spans="2:10" x14ac:dyDescent="0.25">
      <c r="B50" s="10">
        <v>43544</v>
      </c>
      <c r="C50" s="13" t="s">
        <v>268</v>
      </c>
      <c r="D50" s="30" t="s">
        <v>269</v>
      </c>
      <c r="E50" s="16">
        <v>1.65</v>
      </c>
      <c r="F50" s="16">
        <v>0</v>
      </c>
      <c r="G50" s="12">
        <v>43545</v>
      </c>
      <c r="H50" s="19">
        <v>2.61</v>
      </c>
      <c r="I50" s="18">
        <f t="shared" si="2"/>
        <v>0.58181818181818179</v>
      </c>
      <c r="J50" s="56">
        <f t="shared" si="3"/>
        <v>0.58181818181818179</v>
      </c>
    </row>
    <row r="51" spans="2:10" x14ac:dyDescent="0.25">
      <c r="B51" s="10">
        <v>43545</v>
      </c>
      <c r="C51" s="13" t="s">
        <v>274</v>
      </c>
      <c r="D51" s="117" t="s">
        <v>273</v>
      </c>
      <c r="E51" s="16">
        <v>3.27</v>
      </c>
      <c r="F51" s="16">
        <v>2.4700000000000002</v>
      </c>
      <c r="G51" s="12">
        <v>43545</v>
      </c>
      <c r="H51" s="19">
        <v>2.4700000000000002</v>
      </c>
      <c r="I51" s="18">
        <f t="shared" si="2"/>
        <v>-0.2446483180428134</v>
      </c>
      <c r="J51" s="56">
        <f t="shared" si="3"/>
        <v>-1</v>
      </c>
    </row>
    <row r="52" spans="2:10" x14ac:dyDescent="0.25">
      <c r="B52" s="10">
        <v>43549</v>
      </c>
      <c r="C52" s="13" t="s">
        <v>277</v>
      </c>
      <c r="D52" s="117" t="s">
        <v>278</v>
      </c>
      <c r="E52" s="16">
        <v>3.78</v>
      </c>
      <c r="F52" s="16">
        <v>2.63</v>
      </c>
      <c r="G52" s="12">
        <v>43550</v>
      </c>
      <c r="H52" s="19">
        <v>3.04</v>
      </c>
      <c r="I52" s="18">
        <f t="shared" si="2"/>
        <v>-0.1957671957671957</v>
      </c>
      <c r="J52" s="56">
        <f t="shared" si="3"/>
        <v>-0.64347826086956506</v>
      </c>
    </row>
    <row r="53" spans="2:10" x14ac:dyDescent="0.25">
      <c r="B53" s="10">
        <v>43550</v>
      </c>
      <c r="C53" s="13" t="s">
        <v>288</v>
      </c>
      <c r="D53" s="117" t="s">
        <v>289</v>
      </c>
      <c r="E53" s="16">
        <v>3.91</v>
      </c>
      <c r="F53" s="16">
        <v>3.07</v>
      </c>
      <c r="G53" s="12">
        <v>43550</v>
      </c>
      <c r="H53" s="19">
        <v>3.51</v>
      </c>
      <c r="I53" s="18">
        <f t="shared" si="2"/>
        <v>-0.10230179028133002</v>
      </c>
      <c r="J53" s="56">
        <f t="shared" si="3"/>
        <v>-0.47619047619047644</v>
      </c>
    </row>
    <row r="54" spans="2:10" x14ac:dyDescent="0.25">
      <c r="B54" s="10">
        <v>43551</v>
      </c>
      <c r="C54" s="13" t="s">
        <v>294</v>
      </c>
      <c r="D54" s="117" t="s">
        <v>293</v>
      </c>
      <c r="E54" s="16">
        <v>2.5</v>
      </c>
      <c r="F54" s="16">
        <v>1.8</v>
      </c>
      <c r="G54" s="12">
        <v>43551</v>
      </c>
      <c r="H54" s="19">
        <v>1.8</v>
      </c>
      <c r="I54" s="18">
        <f t="shared" si="2"/>
        <v>-0.28000000000000003</v>
      </c>
      <c r="J54" s="56">
        <f t="shared" si="3"/>
        <v>-1</v>
      </c>
    </row>
    <row r="55" spans="2:10" x14ac:dyDescent="0.25">
      <c r="B55" s="10">
        <v>43551</v>
      </c>
      <c r="C55" s="13" t="s">
        <v>295</v>
      </c>
      <c r="D55" s="30" t="s">
        <v>296</v>
      </c>
      <c r="E55" s="16">
        <v>1.96</v>
      </c>
      <c r="F55" s="16">
        <v>0</v>
      </c>
      <c r="G55" s="12">
        <v>43552</v>
      </c>
      <c r="H55" s="19">
        <v>1.81</v>
      </c>
      <c r="I55" s="18">
        <f t="shared" si="2"/>
        <v>-7.6530612244897878E-2</v>
      </c>
      <c r="J55" s="56">
        <f t="shared" si="3"/>
        <v>-7.6530612244897919E-2</v>
      </c>
    </row>
    <row r="56" spans="2:10" x14ac:dyDescent="0.25">
      <c r="B56" s="10">
        <v>43552</v>
      </c>
      <c r="C56" s="13" t="s">
        <v>298</v>
      </c>
      <c r="D56" s="30" t="s">
        <v>299</v>
      </c>
      <c r="E56" s="16">
        <v>3.55</v>
      </c>
      <c r="F56" s="16">
        <v>2.5499999999999998</v>
      </c>
      <c r="G56" s="12">
        <v>43553</v>
      </c>
      <c r="H56" s="19">
        <v>2.97</v>
      </c>
      <c r="I56" s="18">
        <f t="shared" si="2"/>
        <v>-0.16338028169014074</v>
      </c>
      <c r="J56" s="56">
        <f t="shared" si="3"/>
        <v>-0.57999999999999963</v>
      </c>
    </row>
    <row r="57" spans="2:10" x14ac:dyDescent="0.25">
      <c r="B57" s="10">
        <v>43556</v>
      </c>
      <c r="C57" s="13" t="s">
        <v>303</v>
      </c>
      <c r="D57" s="30" t="s">
        <v>302</v>
      </c>
      <c r="E57" s="16">
        <v>2.57</v>
      </c>
      <c r="F57" s="16">
        <v>1.47</v>
      </c>
      <c r="G57" s="12">
        <v>43556</v>
      </c>
      <c r="H57" s="19">
        <v>3.08</v>
      </c>
      <c r="I57" s="18">
        <f t="shared" si="2"/>
        <v>0.19844357976653715</v>
      </c>
      <c r="J57" s="56">
        <f t="shared" si="3"/>
        <v>0.4636363636363639</v>
      </c>
    </row>
    <row r="58" spans="2:10" x14ac:dyDescent="0.25">
      <c r="B58" s="10">
        <v>43559</v>
      </c>
      <c r="C58" s="13" t="s">
        <v>313</v>
      </c>
      <c r="D58" s="117" t="s">
        <v>312</v>
      </c>
      <c r="E58" s="16">
        <v>3.92</v>
      </c>
      <c r="F58" s="16">
        <v>2.84</v>
      </c>
      <c r="G58" s="12">
        <v>43560</v>
      </c>
      <c r="H58" s="19">
        <v>4.55</v>
      </c>
      <c r="I58" s="18">
        <f t="shared" si="2"/>
        <v>0.16071428571428559</v>
      </c>
      <c r="J58" s="56">
        <f t="shared" si="3"/>
        <v>0.58333333333333315</v>
      </c>
    </row>
    <row r="59" spans="2:10" x14ac:dyDescent="0.25">
      <c r="B59" s="10">
        <v>43564</v>
      </c>
      <c r="C59" s="13" t="s">
        <v>324</v>
      </c>
      <c r="D59" s="117" t="s">
        <v>325</v>
      </c>
      <c r="E59" s="16">
        <v>3.36</v>
      </c>
      <c r="F59" s="16">
        <v>2.2400000000000002</v>
      </c>
      <c r="G59" s="12">
        <v>43564</v>
      </c>
      <c r="H59" s="19">
        <v>3.92</v>
      </c>
      <c r="I59" s="18">
        <f t="shared" si="2"/>
        <v>0.16666666666666674</v>
      </c>
      <c r="J59" s="56">
        <f t="shared" si="3"/>
        <v>0.50000000000000022</v>
      </c>
    </row>
    <row r="60" spans="2:10" x14ac:dyDescent="0.25">
      <c r="B60" s="10">
        <v>43566</v>
      </c>
      <c r="C60" s="13" t="s">
        <v>329</v>
      </c>
      <c r="D60" s="117" t="s">
        <v>328</v>
      </c>
      <c r="E60" s="16">
        <v>2.74</v>
      </c>
      <c r="F60" s="16">
        <v>2.12</v>
      </c>
      <c r="G60" s="12">
        <v>43566</v>
      </c>
      <c r="H60" s="19">
        <v>3.08</v>
      </c>
      <c r="I60" s="18">
        <f t="shared" si="2"/>
        <v>0.12408759124087587</v>
      </c>
      <c r="J60" s="56">
        <f t="shared" si="3"/>
        <v>0.54838709677419317</v>
      </c>
    </row>
    <row r="61" spans="2:10" x14ac:dyDescent="0.25">
      <c r="B61" s="10">
        <v>43567</v>
      </c>
      <c r="C61" s="13" t="s">
        <v>331</v>
      </c>
      <c r="D61" s="117" t="s">
        <v>330</v>
      </c>
      <c r="E61" s="16">
        <v>2.86</v>
      </c>
      <c r="F61" s="16">
        <v>2.11</v>
      </c>
      <c r="G61" s="12">
        <v>43570</v>
      </c>
      <c r="H61" s="19">
        <v>3.17</v>
      </c>
      <c r="I61" s="18">
        <f t="shared" si="2"/>
        <v>0.10839160839160833</v>
      </c>
      <c r="J61" s="56">
        <f t="shared" si="3"/>
        <v>0.41333333333333339</v>
      </c>
    </row>
    <row r="62" spans="2:10" x14ac:dyDescent="0.25">
      <c r="B62" s="10">
        <v>43571</v>
      </c>
      <c r="C62" s="13" t="s">
        <v>333</v>
      </c>
      <c r="D62" s="30" t="s">
        <v>332</v>
      </c>
      <c r="E62" s="16">
        <v>3.61</v>
      </c>
      <c r="F62" s="16">
        <v>2.6</v>
      </c>
      <c r="G62" s="12">
        <v>43571</v>
      </c>
      <c r="H62" s="19">
        <v>2.98</v>
      </c>
      <c r="I62" s="18">
        <f t="shared" si="2"/>
        <v>-0.17451523545706371</v>
      </c>
      <c r="J62" s="56">
        <f t="shared" si="3"/>
        <v>-0.62376237623762376</v>
      </c>
    </row>
    <row r="63" spans="2:10" x14ac:dyDescent="0.25">
      <c r="B63" s="10">
        <v>43573</v>
      </c>
      <c r="C63" s="13" t="s">
        <v>343</v>
      </c>
      <c r="D63" s="30" t="s">
        <v>344</v>
      </c>
      <c r="E63" s="16">
        <v>1.39</v>
      </c>
      <c r="F63" s="16">
        <v>0</v>
      </c>
      <c r="G63" s="12">
        <v>43579</v>
      </c>
      <c r="H63" s="19">
        <v>0.9</v>
      </c>
      <c r="I63" s="18">
        <f t="shared" si="2"/>
        <v>-0.35251798561151071</v>
      </c>
      <c r="J63" s="56">
        <f t="shared" si="3"/>
        <v>-0.35251798561151071</v>
      </c>
    </row>
    <row r="64" spans="2:10" x14ac:dyDescent="0.25">
      <c r="B64" s="10">
        <v>43580</v>
      </c>
      <c r="C64" s="13" t="s">
        <v>351</v>
      </c>
      <c r="D64" s="30" t="s">
        <v>350</v>
      </c>
      <c r="E64" s="16">
        <v>2.88</v>
      </c>
      <c r="F64" s="16">
        <v>1.75</v>
      </c>
      <c r="G64" s="12">
        <v>43580</v>
      </c>
      <c r="H64" s="19">
        <v>3.08</v>
      </c>
      <c r="I64" s="18">
        <f t="shared" si="2"/>
        <v>6.944444444444442E-2</v>
      </c>
      <c r="J64" s="56">
        <f t="shared" si="3"/>
        <v>0.17699115044247804</v>
      </c>
    </row>
    <row r="65" spans="2:10" x14ac:dyDescent="0.25">
      <c r="B65" s="10">
        <v>43581</v>
      </c>
      <c r="C65" s="13" t="s">
        <v>357</v>
      </c>
      <c r="D65" s="30" t="s">
        <v>358</v>
      </c>
      <c r="E65" s="16">
        <v>3.02</v>
      </c>
      <c r="F65" s="16">
        <v>1.92</v>
      </c>
      <c r="G65" s="12">
        <v>43584</v>
      </c>
      <c r="H65" s="19">
        <v>2.63</v>
      </c>
      <c r="I65" s="18">
        <f t="shared" si="2"/>
        <v>-0.12913907284768211</v>
      </c>
      <c r="J65" s="56">
        <f t="shared" si="3"/>
        <v>-0.35454545454545461</v>
      </c>
    </row>
    <row r="66" spans="2:10" x14ac:dyDescent="0.25">
      <c r="B66" s="10">
        <v>43587</v>
      </c>
      <c r="C66" s="13" t="s">
        <v>369</v>
      </c>
      <c r="D66" s="30" t="s">
        <v>368</v>
      </c>
      <c r="E66" s="16">
        <v>3.15</v>
      </c>
      <c r="F66" s="16">
        <v>2.15</v>
      </c>
      <c r="G66" s="12">
        <v>43587</v>
      </c>
      <c r="H66" s="19">
        <v>2.68</v>
      </c>
      <c r="I66" s="18">
        <f t="shared" si="2"/>
        <v>-0.14920634920634912</v>
      </c>
      <c r="J66" s="56">
        <f t="shared" si="3"/>
        <v>-0.46999999999999975</v>
      </c>
    </row>
    <row r="67" spans="2:10" x14ac:dyDescent="0.25">
      <c r="B67" s="10">
        <v>43587</v>
      </c>
      <c r="C67" s="13" t="s">
        <v>584</v>
      </c>
      <c r="D67" s="30" t="s">
        <v>377</v>
      </c>
      <c r="E67" s="16">
        <v>3.78</v>
      </c>
      <c r="F67" s="16">
        <v>2.88</v>
      </c>
      <c r="G67" s="12">
        <v>43588</v>
      </c>
      <c r="H67" s="19">
        <v>2.88</v>
      </c>
      <c r="I67" s="18">
        <f t="shared" ref="I67:I78" si="4">(H67/E67-1)</f>
        <v>-0.23809523809523814</v>
      </c>
      <c r="J67" s="56">
        <f t="shared" ref="J67:J78" si="5">(H67-E67)/(E67-F67)</f>
        <v>-1</v>
      </c>
    </row>
    <row r="68" spans="2:10" x14ac:dyDescent="0.25">
      <c r="B68" s="10">
        <v>43591</v>
      </c>
      <c r="C68" s="13" t="s">
        <v>378</v>
      </c>
      <c r="D68" s="117" t="s">
        <v>379</v>
      </c>
      <c r="E68" s="16">
        <v>3.55</v>
      </c>
      <c r="F68" s="16">
        <v>2.4300000000000002</v>
      </c>
      <c r="G68" s="12">
        <v>43591</v>
      </c>
      <c r="H68" s="19">
        <v>3.53</v>
      </c>
      <c r="I68" s="18">
        <f t="shared" si="4"/>
        <v>-5.6338028169014009E-3</v>
      </c>
      <c r="J68" s="56">
        <f t="shared" si="5"/>
        <v>-1.7857142857142877E-2</v>
      </c>
    </row>
    <row r="69" spans="2:10" x14ac:dyDescent="0.25">
      <c r="B69" s="10">
        <v>43592</v>
      </c>
      <c r="C69" s="13" t="s">
        <v>343</v>
      </c>
      <c r="D69" s="30" t="s">
        <v>344</v>
      </c>
      <c r="E69" s="16">
        <v>1.37</v>
      </c>
      <c r="F69" s="16">
        <v>0</v>
      </c>
      <c r="G69" s="12">
        <v>43593</v>
      </c>
      <c r="H69" s="19">
        <v>1.89</v>
      </c>
      <c r="I69" s="18">
        <f t="shared" si="4"/>
        <v>0.3795620437956202</v>
      </c>
      <c r="J69" s="56">
        <f t="shared" si="5"/>
        <v>0.37956204379562025</v>
      </c>
    </row>
    <row r="70" spans="2:10" x14ac:dyDescent="0.25">
      <c r="B70" s="10">
        <v>43593</v>
      </c>
      <c r="C70" s="13" t="s">
        <v>387</v>
      </c>
      <c r="D70" s="117" t="s">
        <v>386</v>
      </c>
      <c r="E70" s="16">
        <v>2.7</v>
      </c>
      <c r="F70" s="16">
        <v>1.61</v>
      </c>
      <c r="G70" s="12">
        <v>43593</v>
      </c>
      <c r="H70" s="19">
        <v>3.33</v>
      </c>
      <c r="I70" s="18">
        <f t="shared" si="4"/>
        <v>0.23333333333333317</v>
      </c>
      <c r="J70" s="56">
        <f t="shared" si="5"/>
        <v>0.57798165137614665</v>
      </c>
    </row>
    <row r="71" spans="2:10" x14ac:dyDescent="0.25">
      <c r="B71" s="10">
        <v>43595</v>
      </c>
      <c r="C71" s="13" t="s">
        <v>388</v>
      </c>
      <c r="D71" s="30" t="s">
        <v>389</v>
      </c>
      <c r="E71" s="16">
        <v>1.54</v>
      </c>
      <c r="F71" s="16">
        <v>0.34</v>
      </c>
      <c r="G71" s="12">
        <v>43595</v>
      </c>
      <c r="H71" s="19">
        <v>1.34</v>
      </c>
      <c r="I71" s="18">
        <f t="shared" si="4"/>
        <v>-0.1298701298701298</v>
      </c>
      <c r="J71" s="56">
        <f t="shared" si="5"/>
        <v>-0.16666666666666663</v>
      </c>
    </row>
    <row r="72" spans="2:10" x14ac:dyDescent="0.25">
      <c r="B72" s="10">
        <v>43598</v>
      </c>
      <c r="C72" s="13" t="s">
        <v>391</v>
      </c>
      <c r="D72" s="30" t="s">
        <v>390</v>
      </c>
      <c r="E72" s="16">
        <v>2.5099999999999998</v>
      </c>
      <c r="F72" s="16">
        <v>1.41</v>
      </c>
      <c r="G72" s="12">
        <v>43598</v>
      </c>
      <c r="H72" s="19">
        <v>3.53</v>
      </c>
      <c r="I72" s="18">
        <f t="shared" si="4"/>
        <v>0.40637450199203196</v>
      </c>
      <c r="J72" s="56">
        <f t="shared" si="5"/>
        <v>0.92727272727272736</v>
      </c>
    </row>
    <row r="73" spans="2:10" x14ac:dyDescent="0.25">
      <c r="B73" s="10">
        <v>43598</v>
      </c>
      <c r="C73" s="13" t="s">
        <v>394</v>
      </c>
      <c r="D73" s="30" t="s">
        <v>395</v>
      </c>
      <c r="E73" s="16">
        <v>1.29</v>
      </c>
      <c r="F73" s="16">
        <v>0</v>
      </c>
      <c r="G73" s="12">
        <v>43598</v>
      </c>
      <c r="H73" s="19">
        <v>1.85</v>
      </c>
      <c r="I73" s="18">
        <f t="shared" si="4"/>
        <v>0.43410852713178305</v>
      </c>
      <c r="J73" s="56">
        <f t="shared" si="5"/>
        <v>0.434108527131783</v>
      </c>
    </row>
    <row r="74" spans="2:10" x14ac:dyDescent="0.25">
      <c r="B74" s="10">
        <v>43598</v>
      </c>
      <c r="C74" s="13" t="s">
        <v>398</v>
      </c>
      <c r="D74" s="30" t="s">
        <v>399</v>
      </c>
      <c r="E74" s="16">
        <v>0.56999999999999995</v>
      </c>
      <c r="F74" s="16">
        <v>0</v>
      </c>
      <c r="G74" s="12">
        <v>43600</v>
      </c>
      <c r="H74" s="19">
        <v>0.57999999999999996</v>
      </c>
      <c r="I74" s="18">
        <f t="shared" si="4"/>
        <v>1.7543859649122862E-2</v>
      </c>
      <c r="J74" s="56">
        <f t="shared" si="5"/>
        <v>1.7543859649122823E-2</v>
      </c>
    </row>
    <row r="75" spans="2:10" x14ac:dyDescent="0.25">
      <c r="B75" s="10">
        <v>43600</v>
      </c>
      <c r="C75" s="13" t="s">
        <v>405</v>
      </c>
      <c r="D75" s="30" t="s">
        <v>406</v>
      </c>
      <c r="E75" s="16">
        <v>0.53</v>
      </c>
      <c r="F75" s="16">
        <v>0</v>
      </c>
      <c r="G75" s="12">
        <v>43601</v>
      </c>
      <c r="H75" s="19">
        <v>1.77</v>
      </c>
      <c r="I75" s="18">
        <f t="shared" si="4"/>
        <v>2.3396226415094339</v>
      </c>
      <c r="J75" s="56">
        <f t="shared" si="5"/>
        <v>2.3396226415094339</v>
      </c>
    </row>
    <row r="76" spans="2:10" x14ac:dyDescent="0.25">
      <c r="B76" s="10">
        <v>43602</v>
      </c>
      <c r="C76" s="13" t="s">
        <v>410</v>
      </c>
      <c r="D76" s="30" t="s">
        <v>409</v>
      </c>
      <c r="E76" s="16">
        <v>3.37</v>
      </c>
      <c r="F76" s="16">
        <v>2.31</v>
      </c>
      <c r="G76" s="12">
        <v>43605</v>
      </c>
      <c r="H76" s="19">
        <v>3.26</v>
      </c>
      <c r="I76" s="18">
        <f t="shared" si="4"/>
        <v>-3.264094955489627E-2</v>
      </c>
      <c r="J76" s="56">
        <f t="shared" si="5"/>
        <v>-0.10377358490566067</v>
      </c>
    </row>
    <row r="77" spans="2:10" x14ac:dyDescent="0.25">
      <c r="B77" s="10">
        <v>43605</v>
      </c>
      <c r="C77" s="13" t="s">
        <v>416</v>
      </c>
      <c r="D77" s="30" t="s">
        <v>411</v>
      </c>
      <c r="E77" s="16">
        <v>1.81</v>
      </c>
      <c r="F77" s="16">
        <v>0.91</v>
      </c>
      <c r="G77" s="12">
        <v>43607</v>
      </c>
      <c r="H77" s="19">
        <v>3.11</v>
      </c>
      <c r="I77" s="18">
        <f t="shared" si="4"/>
        <v>0.71823204419889497</v>
      </c>
      <c r="J77" s="56">
        <f t="shared" si="5"/>
        <v>1.4444444444444442</v>
      </c>
    </row>
    <row r="78" spans="2:10" x14ac:dyDescent="0.25">
      <c r="B78" s="10">
        <v>43607</v>
      </c>
      <c r="C78" s="13" t="s">
        <v>416</v>
      </c>
      <c r="D78" s="30" t="s">
        <v>411</v>
      </c>
      <c r="E78" s="16">
        <v>2.36</v>
      </c>
      <c r="F78" s="16">
        <v>1.28</v>
      </c>
      <c r="G78" s="12">
        <v>43608</v>
      </c>
      <c r="H78" s="19">
        <v>1.78</v>
      </c>
      <c r="I78" s="18">
        <f t="shared" si="4"/>
        <v>-0.24576271186440668</v>
      </c>
      <c r="J78" s="56">
        <f t="shared" si="5"/>
        <v>-0.53703703703703698</v>
      </c>
    </row>
    <row r="79" spans="2:10" x14ac:dyDescent="0.25">
      <c r="B79" s="10">
        <v>43608</v>
      </c>
      <c r="C79" s="13" t="s">
        <v>417</v>
      </c>
      <c r="D79" s="30" t="s">
        <v>418</v>
      </c>
      <c r="E79" s="16">
        <v>1.91</v>
      </c>
      <c r="F79" s="16">
        <v>0.98</v>
      </c>
      <c r="G79" s="12">
        <v>43609</v>
      </c>
      <c r="H79" s="19">
        <v>2.12</v>
      </c>
      <c r="I79" s="18">
        <f t="shared" ref="I79:I87" si="6">(H79/E79-1)</f>
        <v>0.10994764397905765</v>
      </c>
      <c r="J79" s="56">
        <f t="shared" ref="J79:J87" si="7">(H79-E79)/(E79-F79)</f>
        <v>0.22580645161290344</v>
      </c>
    </row>
    <row r="80" spans="2:10" x14ac:dyDescent="0.25">
      <c r="B80" s="10">
        <v>43619</v>
      </c>
      <c r="C80" s="13" t="s">
        <v>425</v>
      </c>
      <c r="D80" s="30" t="s">
        <v>424</v>
      </c>
      <c r="E80" s="16">
        <v>1.8</v>
      </c>
      <c r="F80" s="16">
        <v>0</v>
      </c>
      <c r="G80" s="12">
        <v>43620</v>
      </c>
      <c r="H80" s="19">
        <v>1.94</v>
      </c>
      <c r="I80" s="18">
        <f t="shared" si="6"/>
        <v>7.7777777777777724E-2</v>
      </c>
      <c r="J80" s="56">
        <f t="shared" si="7"/>
        <v>7.7777777777777724E-2</v>
      </c>
    </row>
    <row r="81" spans="2:10" x14ac:dyDescent="0.25">
      <c r="B81" s="10">
        <v>43620</v>
      </c>
      <c r="C81" s="13" t="s">
        <v>428</v>
      </c>
      <c r="D81" s="117" t="s">
        <v>429</v>
      </c>
      <c r="E81" s="16">
        <v>3.13</v>
      </c>
      <c r="F81" s="16">
        <v>2.0299999999999998</v>
      </c>
      <c r="G81" s="12">
        <v>43620</v>
      </c>
      <c r="H81" s="19">
        <v>4.8899999999999997</v>
      </c>
      <c r="I81" s="18">
        <f t="shared" si="6"/>
        <v>0.56230031948881787</v>
      </c>
      <c r="J81" s="56">
        <f t="shared" si="7"/>
        <v>1.5999999999999996</v>
      </c>
    </row>
    <row r="82" spans="2:10" x14ac:dyDescent="0.25">
      <c r="B82" s="10">
        <v>43621</v>
      </c>
      <c r="C82" s="13" t="s">
        <v>433</v>
      </c>
      <c r="D82" s="117" t="s">
        <v>432</v>
      </c>
      <c r="E82" s="16">
        <v>5.08</v>
      </c>
      <c r="F82" s="16">
        <v>3.91</v>
      </c>
      <c r="G82" s="12">
        <v>43621</v>
      </c>
      <c r="H82" s="19">
        <v>5.73</v>
      </c>
      <c r="I82" s="18">
        <f t="shared" si="6"/>
        <v>0.12795275590551181</v>
      </c>
      <c r="J82" s="56">
        <f t="shared" si="7"/>
        <v>0.55555555555555591</v>
      </c>
    </row>
    <row r="83" spans="2:10" x14ac:dyDescent="0.25">
      <c r="B83" s="10">
        <v>43622</v>
      </c>
      <c r="C83" s="13" t="s">
        <v>437</v>
      </c>
      <c r="D83" s="30" t="s">
        <v>438</v>
      </c>
      <c r="E83" s="16">
        <v>2.33</v>
      </c>
      <c r="F83" s="16">
        <v>1.5</v>
      </c>
      <c r="G83" s="12">
        <v>43622</v>
      </c>
      <c r="H83" s="19">
        <v>1.48</v>
      </c>
      <c r="I83" s="18">
        <f t="shared" si="6"/>
        <v>-0.36480686695278974</v>
      </c>
      <c r="J83" s="56">
        <f t="shared" si="7"/>
        <v>-1.0240963855421688</v>
      </c>
    </row>
    <row r="84" spans="2:10" x14ac:dyDescent="0.25">
      <c r="B84" s="10">
        <v>43623</v>
      </c>
      <c r="C84" s="13" t="s">
        <v>439</v>
      </c>
      <c r="D84" s="30" t="s">
        <v>440</v>
      </c>
      <c r="E84" s="16">
        <v>2.06</v>
      </c>
      <c r="F84" s="16">
        <v>0</v>
      </c>
      <c r="G84" s="12">
        <v>43627</v>
      </c>
      <c r="H84" s="19">
        <v>2.73</v>
      </c>
      <c r="I84" s="18">
        <f t="shared" si="6"/>
        <v>0.3252427184466018</v>
      </c>
      <c r="J84" s="56">
        <f t="shared" si="7"/>
        <v>0.32524271844660191</v>
      </c>
    </row>
    <row r="85" spans="2:10" x14ac:dyDescent="0.25">
      <c r="B85" s="10">
        <v>43628</v>
      </c>
      <c r="C85" s="13" t="s">
        <v>447</v>
      </c>
      <c r="D85" s="117" t="s">
        <v>448</v>
      </c>
      <c r="E85" s="16">
        <v>3.16</v>
      </c>
      <c r="F85" s="16">
        <v>2.0099999999999998</v>
      </c>
      <c r="G85" s="12">
        <v>43628</v>
      </c>
      <c r="H85" s="19">
        <v>3.51</v>
      </c>
      <c r="I85" s="18">
        <f t="shared" si="6"/>
        <v>0.110759493670886</v>
      </c>
      <c r="J85" s="56">
        <f t="shared" si="7"/>
        <v>0.3043478260869561</v>
      </c>
    </row>
    <row r="86" spans="2:10" x14ac:dyDescent="0.25">
      <c r="B86" s="10">
        <v>43628</v>
      </c>
      <c r="C86" s="13" t="s">
        <v>452</v>
      </c>
      <c r="D86" s="117" t="s">
        <v>451</v>
      </c>
      <c r="E86" s="16">
        <v>2.91</v>
      </c>
      <c r="F86" s="16">
        <v>2.02</v>
      </c>
      <c r="G86" s="12">
        <v>43629</v>
      </c>
      <c r="H86" s="19">
        <v>3.24</v>
      </c>
      <c r="I86" s="18">
        <f t="shared" si="6"/>
        <v>0.11340206185567014</v>
      </c>
      <c r="J86" s="56">
        <f t="shared" si="7"/>
        <v>0.3707865168539326</v>
      </c>
    </row>
    <row r="87" spans="2:10" x14ac:dyDescent="0.25">
      <c r="B87" s="10">
        <v>43629</v>
      </c>
      <c r="C87" s="13" t="s">
        <v>454</v>
      </c>
      <c r="D87" s="117" t="s">
        <v>453</v>
      </c>
      <c r="E87" s="16">
        <v>4.1500000000000004</v>
      </c>
      <c r="F87" s="16">
        <v>3.56</v>
      </c>
      <c r="G87" s="12">
        <v>43630</v>
      </c>
      <c r="H87" s="19">
        <v>4.18</v>
      </c>
      <c r="I87" s="18">
        <f t="shared" si="6"/>
        <v>7.2289156626503814E-3</v>
      </c>
      <c r="J87" s="56">
        <f t="shared" si="7"/>
        <v>5.0847457627117537E-2</v>
      </c>
    </row>
    <row r="88" spans="2:10" x14ac:dyDescent="0.25">
      <c r="B88" s="10">
        <v>43630</v>
      </c>
      <c r="C88" s="13" t="s">
        <v>458</v>
      </c>
      <c r="D88" s="30" t="s">
        <v>459</v>
      </c>
      <c r="E88" s="16">
        <v>0.79</v>
      </c>
      <c r="F88" s="16">
        <v>0</v>
      </c>
      <c r="G88" s="12">
        <v>43633</v>
      </c>
      <c r="H88" s="19">
        <v>0.8</v>
      </c>
      <c r="I88" s="18">
        <f t="shared" ref="I88:I96" si="8">(H88/E88-1)</f>
        <v>1.2658227848101333E-2</v>
      </c>
      <c r="J88" s="56">
        <f t="shared" ref="J88:J96" si="9">(H88-E88)/(E88-F88)</f>
        <v>1.2658227848101276E-2</v>
      </c>
    </row>
    <row r="89" spans="2:10" x14ac:dyDescent="0.25">
      <c r="B89" s="10">
        <v>43633</v>
      </c>
      <c r="C89" s="13" t="s">
        <v>460</v>
      </c>
      <c r="D89" s="30" t="s">
        <v>461</v>
      </c>
      <c r="E89" s="16">
        <v>3.27</v>
      </c>
      <c r="F89" s="16">
        <v>2.27</v>
      </c>
      <c r="G89" s="12">
        <v>43634</v>
      </c>
      <c r="H89" s="19">
        <v>2.91</v>
      </c>
      <c r="I89" s="18">
        <f t="shared" si="8"/>
        <v>-0.11009174311926606</v>
      </c>
      <c r="J89" s="56">
        <f t="shared" si="9"/>
        <v>-0.35999999999999988</v>
      </c>
    </row>
    <row r="90" spans="2:10" x14ac:dyDescent="0.25">
      <c r="B90" s="10">
        <v>43634</v>
      </c>
      <c r="C90" s="13" t="s">
        <v>463</v>
      </c>
      <c r="D90" s="30" t="s">
        <v>464</v>
      </c>
      <c r="E90" s="16">
        <v>2.0299999999999998</v>
      </c>
      <c r="F90" s="16">
        <v>1.29</v>
      </c>
      <c r="G90" s="12">
        <v>43634</v>
      </c>
      <c r="H90" s="19">
        <v>4.01</v>
      </c>
      <c r="I90" s="18">
        <f t="shared" si="8"/>
        <v>0.97536945812807896</v>
      </c>
      <c r="J90" s="56">
        <f t="shared" si="9"/>
        <v>2.6756756756756763</v>
      </c>
    </row>
    <row r="91" spans="2:10" x14ac:dyDescent="0.25">
      <c r="B91" s="10">
        <v>43635</v>
      </c>
      <c r="C91" s="13" t="s">
        <v>465</v>
      </c>
      <c r="D91" s="30" t="s">
        <v>466</v>
      </c>
      <c r="E91" s="16">
        <v>0.77</v>
      </c>
      <c r="F91" s="16">
        <v>0</v>
      </c>
      <c r="G91" s="12">
        <v>43637</v>
      </c>
      <c r="H91" s="19">
        <v>0.54</v>
      </c>
      <c r="I91" s="18">
        <f t="shared" si="8"/>
        <v>-0.29870129870129869</v>
      </c>
      <c r="J91" s="56">
        <f t="shared" si="9"/>
        <v>-0.29870129870129869</v>
      </c>
    </row>
    <row r="92" spans="2:10" x14ac:dyDescent="0.25">
      <c r="B92" s="10">
        <v>43641</v>
      </c>
      <c r="C92" s="13" t="s">
        <v>471</v>
      </c>
      <c r="D92" s="30" t="s">
        <v>472</v>
      </c>
      <c r="E92" s="16">
        <v>3.68</v>
      </c>
      <c r="F92" s="16">
        <v>2.1800000000000002</v>
      </c>
      <c r="G92" s="12">
        <v>43641</v>
      </c>
      <c r="H92" s="19">
        <v>3.07</v>
      </c>
      <c r="I92" s="18">
        <f t="shared" si="8"/>
        <v>-0.16576086956521752</v>
      </c>
      <c r="J92" s="56">
        <f t="shared" si="9"/>
        <v>-0.4066666666666669</v>
      </c>
    </row>
    <row r="93" spans="2:10" x14ac:dyDescent="0.25">
      <c r="B93" s="10">
        <v>43642</v>
      </c>
      <c r="C93" s="13" t="s">
        <v>479</v>
      </c>
      <c r="D93" s="30" t="s">
        <v>480</v>
      </c>
      <c r="E93" s="16">
        <v>3.21</v>
      </c>
      <c r="F93" s="16">
        <v>2.11</v>
      </c>
      <c r="G93" s="12">
        <v>43643</v>
      </c>
      <c r="H93" s="19">
        <v>3.88</v>
      </c>
      <c r="I93" s="18">
        <f t="shared" si="8"/>
        <v>0.20872274143302172</v>
      </c>
      <c r="J93" s="56">
        <f t="shared" si="9"/>
        <v>0.60909090909090902</v>
      </c>
    </row>
    <row r="94" spans="2:10" x14ac:dyDescent="0.25">
      <c r="B94" s="10">
        <v>43643</v>
      </c>
      <c r="C94" s="13" t="s">
        <v>481</v>
      </c>
      <c r="D94" s="30" t="s">
        <v>482</v>
      </c>
      <c r="E94" s="16">
        <v>2.17</v>
      </c>
      <c r="F94" s="16">
        <v>0</v>
      </c>
      <c r="G94" s="12">
        <v>43647</v>
      </c>
      <c r="H94" s="19">
        <v>4.2</v>
      </c>
      <c r="I94" s="18">
        <f t="shared" si="8"/>
        <v>0.93548387096774199</v>
      </c>
      <c r="J94" s="56">
        <f t="shared" si="9"/>
        <v>0.9354838709677421</v>
      </c>
    </row>
    <row r="95" spans="2:10" x14ac:dyDescent="0.25">
      <c r="B95" s="10">
        <v>43647</v>
      </c>
      <c r="C95" s="13" t="s">
        <v>485</v>
      </c>
      <c r="D95" s="30" t="s">
        <v>486</v>
      </c>
      <c r="E95" s="16">
        <v>4.01</v>
      </c>
      <c r="F95" s="16">
        <v>2.92</v>
      </c>
      <c r="G95" s="12">
        <v>43648</v>
      </c>
      <c r="H95" s="19">
        <v>3.32</v>
      </c>
      <c r="I95" s="18">
        <f t="shared" si="8"/>
        <v>-0.17206982543640892</v>
      </c>
      <c r="J95" s="56">
        <f t="shared" si="9"/>
        <v>-0.6330275229357798</v>
      </c>
    </row>
    <row r="96" spans="2:10" x14ac:dyDescent="0.25">
      <c r="B96" s="10">
        <v>43648</v>
      </c>
      <c r="C96" s="13" t="s">
        <v>491</v>
      </c>
      <c r="D96" s="30" t="s">
        <v>490</v>
      </c>
      <c r="E96" s="16">
        <v>2.46</v>
      </c>
      <c r="F96" s="16">
        <v>1.76</v>
      </c>
      <c r="G96" s="12">
        <v>43649</v>
      </c>
      <c r="H96" s="19">
        <v>3.55</v>
      </c>
      <c r="I96" s="18">
        <f t="shared" si="8"/>
        <v>0.44308943089430897</v>
      </c>
      <c r="J96" s="56">
        <f t="shared" si="9"/>
        <v>1.5571428571428569</v>
      </c>
    </row>
    <row r="97" spans="2:10" x14ac:dyDescent="0.25">
      <c r="B97" s="10">
        <v>43654</v>
      </c>
      <c r="C97" s="13" t="s">
        <v>491</v>
      </c>
      <c r="D97" s="30" t="s">
        <v>490</v>
      </c>
      <c r="E97" s="16">
        <v>2.85</v>
      </c>
      <c r="F97" s="16">
        <v>1.83</v>
      </c>
      <c r="G97" s="12">
        <v>43655</v>
      </c>
      <c r="H97" s="19">
        <v>1.83</v>
      </c>
      <c r="I97" s="18">
        <f>(H97/E97-1)</f>
        <v>-0.35789473684210527</v>
      </c>
      <c r="J97" s="56">
        <f>(H97-E97)/(E97-F97)</f>
        <v>-1</v>
      </c>
    </row>
    <row r="98" spans="2:10" x14ac:dyDescent="0.25">
      <c r="B98" s="10">
        <v>43656</v>
      </c>
      <c r="C98" s="13" t="s">
        <v>491</v>
      </c>
      <c r="D98" s="30" t="s">
        <v>490</v>
      </c>
      <c r="E98" s="16">
        <v>1.46</v>
      </c>
      <c r="F98" s="16">
        <v>0.95</v>
      </c>
      <c r="G98" s="12">
        <v>43656</v>
      </c>
      <c r="H98" s="19">
        <v>0.95</v>
      </c>
      <c r="I98" s="18">
        <f t="shared" ref="I98:I106" si="10">(H98/E98-1)</f>
        <v>-0.34931506849315075</v>
      </c>
      <c r="J98" s="56">
        <f t="shared" ref="J98:J106" si="11">(H98-E98)/(E98-F98)</f>
        <v>-1</v>
      </c>
    </row>
    <row r="99" spans="2:10" x14ac:dyDescent="0.25">
      <c r="B99" s="10">
        <v>43661</v>
      </c>
      <c r="C99" s="13" t="s">
        <v>497</v>
      </c>
      <c r="D99" s="30" t="s">
        <v>496</v>
      </c>
      <c r="E99" s="16">
        <v>0.68</v>
      </c>
      <c r="F99" s="16">
        <v>0</v>
      </c>
      <c r="G99" s="12">
        <v>43662</v>
      </c>
      <c r="H99" s="19">
        <v>0.37</v>
      </c>
      <c r="I99" s="18">
        <f t="shared" si="10"/>
        <v>-0.45588235294117652</v>
      </c>
      <c r="J99" s="56">
        <f t="shared" si="11"/>
        <v>-0.45588235294117652</v>
      </c>
    </row>
    <row r="100" spans="2:10" x14ac:dyDescent="0.25">
      <c r="B100" s="10">
        <v>43662</v>
      </c>
      <c r="C100" s="13" t="s">
        <v>501</v>
      </c>
      <c r="D100" s="117" t="s">
        <v>500</v>
      </c>
      <c r="E100" s="16">
        <v>2.3199999999999998</v>
      </c>
      <c r="F100" s="16">
        <v>1.53</v>
      </c>
      <c r="G100" s="12">
        <v>43664</v>
      </c>
      <c r="H100" s="19">
        <v>4.43</v>
      </c>
      <c r="I100" s="18">
        <f t="shared" si="10"/>
        <v>0.90948275862068972</v>
      </c>
      <c r="J100" s="56">
        <f t="shared" si="11"/>
        <v>2.6708860759493676</v>
      </c>
    </row>
    <row r="101" spans="2:10" x14ac:dyDescent="0.25">
      <c r="B101" s="10">
        <v>43664</v>
      </c>
      <c r="C101" s="13" t="s">
        <v>509</v>
      </c>
      <c r="D101" s="30" t="s">
        <v>510</v>
      </c>
      <c r="E101" s="16">
        <v>0.65</v>
      </c>
      <c r="F101" s="16">
        <v>0</v>
      </c>
      <c r="G101" s="12">
        <v>43665</v>
      </c>
      <c r="H101" s="19">
        <v>0.26</v>
      </c>
      <c r="I101" s="18">
        <f t="shared" si="10"/>
        <v>-0.6</v>
      </c>
      <c r="J101" s="56">
        <f t="shared" si="11"/>
        <v>-0.6</v>
      </c>
    </row>
    <row r="102" spans="2:10" x14ac:dyDescent="0.25">
      <c r="B102" s="10">
        <v>43668</v>
      </c>
      <c r="C102" s="13" t="s">
        <v>517</v>
      </c>
      <c r="D102" s="30" t="s">
        <v>516</v>
      </c>
      <c r="E102" s="16">
        <v>2</v>
      </c>
      <c r="F102" s="16">
        <v>1</v>
      </c>
      <c r="G102" s="12">
        <v>43669</v>
      </c>
      <c r="H102" s="19">
        <v>1.69</v>
      </c>
      <c r="I102" s="18">
        <f t="shared" si="10"/>
        <v>-0.15500000000000003</v>
      </c>
      <c r="J102" s="56">
        <f t="shared" si="11"/>
        <v>-0.31000000000000005</v>
      </c>
    </row>
    <row r="103" spans="2:10" x14ac:dyDescent="0.25">
      <c r="B103" s="10">
        <v>43671</v>
      </c>
      <c r="C103" s="13" t="s">
        <v>525</v>
      </c>
      <c r="D103" s="30" t="s">
        <v>526</v>
      </c>
      <c r="E103" s="16">
        <v>3.64</v>
      </c>
      <c r="F103" s="16">
        <v>2.56</v>
      </c>
      <c r="G103" s="12">
        <v>43671</v>
      </c>
      <c r="H103" s="19">
        <v>3.61</v>
      </c>
      <c r="I103" s="18">
        <f>(H103/E103-1)</f>
        <v>-8.2417582417583235E-3</v>
      </c>
      <c r="J103" s="56">
        <f>(H103-E103)/(E103-F103)</f>
        <v>-2.7777777777778005E-2</v>
      </c>
    </row>
    <row r="104" spans="2:10" x14ac:dyDescent="0.25">
      <c r="B104" s="10">
        <v>43671</v>
      </c>
      <c r="C104" s="13" t="s">
        <v>528</v>
      </c>
      <c r="D104" s="30" t="s">
        <v>527</v>
      </c>
      <c r="E104" s="16">
        <v>2.4700000000000002</v>
      </c>
      <c r="F104" s="16">
        <v>1.41</v>
      </c>
      <c r="G104" s="12">
        <v>43671</v>
      </c>
      <c r="H104" s="19">
        <v>1.91</v>
      </c>
      <c r="I104" s="18">
        <f t="shared" si="10"/>
        <v>-0.22672064777327949</v>
      </c>
      <c r="J104" s="56">
        <f t="shared" si="11"/>
        <v>-0.52830188679245293</v>
      </c>
    </row>
    <row r="105" spans="2:10" x14ac:dyDescent="0.25">
      <c r="B105" s="10">
        <v>43672</v>
      </c>
      <c r="C105" s="13" t="s">
        <v>529</v>
      </c>
      <c r="D105" s="30" t="s">
        <v>530</v>
      </c>
      <c r="E105" s="16">
        <v>3.66</v>
      </c>
      <c r="F105" s="16">
        <v>2.57</v>
      </c>
      <c r="G105" s="12">
        <v>43675</v>
      </c>
      <c r="H105" s="19">
        <v>4.17</v>
      </c>
      <c r="I105" s="18">
        <f t="shared" si="10"/>
        <v>0.13934426229508201</v>
      </c>
      <c r="J105" s="56">
        <f t="shared" si="11"/>
        <v>0.46788990825688043</v>
      </c>
    </row>
    <row r="106" spans="2:10" x14ac:dyDescent="0.25">
      <c r="B106" s="10">
        <v>43675</v>
      </c>
      <c r="C106" s="13" t="s">
        <v>533</v>
      </c>
      <c r="D106" s="30" t="s">
        <v>534</v>
      </c>
      <c r="E106" s="16">
        <v>2.84</v>
      </c>
      <c r="F106" s="16">
        <v>1.84</v>
      </c>
      <c r="G106" s="12">
        <v>43676</v>
      </c>
      <c r="H106" s="19">
        <v>2.59</v>
      </c>
      <c r="I106" s="18">
        <f t="shared" si="10"/>
        <v>-8.8028169014084501E-2</v>
      </c>
      <c r="J106" s="56">
        <f t="shared" si="11"/>
        <v>-0.25000000000000006</v>
      </c>
    </row>
    <row r="107" spans="2:10" x14ac:dyDescent="0.25">
      <c r="B107" s="10">
        <v>43678</v>
      </c>
      <c r="C107" s="13" t="s">
        <v>540</v>
      </c>
      <c r="D107" s="30" t="s">
        <v>539</v>
      </c>
      <c r="E107" s="16">
        <v>1.39</v>
      </c>
      <c r="F107" s="16">
        <v>0</v>
      </c>
      <c r="G107" s="12">
        <v>43679</v>
      </c>
      <c r="H107" s="19">
        <v>2.54</v>
      </c>
      <c r="I107" s="18">
        <f>(H107/E107-1)</f>
        <v>0.82733812949640306</v>
      </c>
      <c r="J107" s="56">
        <f>(H107-E107)/(E107-F107)</f>
        <v>0.82733812949640306</v>
      </c>
    </row>
    <row r="108" spans="2:10" x14ac:dyDescent="0.25">
      <c r="B108" s="10">
        <v>43682</v>
      </c>
      <c r="C108" s="13" t="s">
        <v>549</v>
      </c>
      <c r="D108" s="30" t="s">
        <v>548</v>
      </c>
      <c r="E108" s="16">
        <v>2.8</v>
      </c>
      <c r="F108" s="16">
        <v>1.72</v>
      </c>
      <c r="G108" s="12">
        <v>43682</v>
      </c>
      <c r="H108" s="19">
        <v>2.97</v>
      </c>
      <c r="I108" s="18">
        <f t="shared" ref="I108:I109" si="12">(H108/E108-1)</f>
        <v>6.0714285714285943E-2</v>
      </c>
      <c r="J108" s="56">
        <f t="shared" ref="J108:J109" si="13">(H108-E108)/(E108-F108)</f>
        <v>0.15740740740740777</v>
      </c>
    </row>
    <row r="109" spans="2:10" x14ac:dyDescent="0.25">
      <c r="B109" s="10">
        <v>43683</v>
      </c>
      <c r="C109" s="13" t="s">
        <v>551</v>
      </c>
      <c r="D109" s="30" t="s">
        <v>550</v>
      </c>
      <c r="E109" s="16">
        <v>3.84</v>
      </c>
      <c r="F109" s="16">
        <v>2.34</v>
      </c>
      <c r="G109" s="12">
        <v>43683</v>
      </c>
      <c r="H109" s="19">
        <v>4.28</v>
      </c>
      <c r="I109" s="18">
        <f t="shared" si="12"/>
        <v>0.11458333333333348</v>
      </c>
      <c r="J109" s="56">
        <f t="shared" si="13"/>
        <v>0.29333333333333361</v>
      </c>
    </row>
    <row r="110" spans="2:10" x14ac:dyDescent="0.25">
      <c r="B110" s="10">
        <v>43684</v>
      </c>
      <c r="C110" s="13" t="s">
        <v>556</v>
      </c>
      <c r="D110" s="30" t="s">
        <v>557</v>
      </c>
      <c r="E110" s="16">
        <v>2.14</v>
      </c>
      <c r="F110" s="16">
        <v>0</v>
      </c>
      <c r="G110" s="12">
        <v>43685</v>
      </c>
      <c r="H110" s="19">
        <v>1.1499999999999999</v>
      </c>
      <c r="I110" s="18">
        <f>(H110/E110-1)</f>
        <v>-0.46261682242990665</v>
      </c>
      <c r="J110" s="56">
        <f>(H110-E110)/(E110-F110)</f>
        <v>-0.46261682242990659</v>
      </c>
    </row>
    <row r="111" spans="2:10" x14ac:dyDescent="0.25">
      <c r="B111" s="10">
        <v>43685</v>
      </c>
      <c r="C111" s="13" t="s">
        <v>561</v>
      </c>
      <c r="D111" s="30" t="s">
        <v>560</v>
      </c>
      <c r="E111" s="16">
        <v>4.33</v>
      </c>
      <c r="F111" s="16">
        <v>3.17</v>
      </c>
      <c r="G111" s="12">
        <v>43686</v>
      </c>
      <c r="H111" s="19">
        <v>4.47</v>
      </c>
      <c r="I111" s="18">
        <f t="shared" ref="I111:I118" si="14">(H111/E111-1)</f>
        <v>3.2332563510392598E-2</v>
      </c>
      <c r="J111" s="56">
        <f t="shared" ref="J111:J118" si="15">(H111-E111)/(E111-F111)</f>
        <v>0.12068965517241351</v>
      </c>
    </row>
    <row r="112" spans="2:10" x14ac:dyDescent="0.25">
      <c r="B112" s="10">
        <v>43690</v>
      </c>
      <c r="C112" s="13" t="s">
        <v>572</v>
      </c>
      <c r="D112" s="30" t="s">
        <v>573</v>
      </c>
      <c r="E112" s="16">
        <v>2.96</v>
      </c>
      <c r="F112" s="16">
        <v>1.85</v>
      </c>
      <c r="G112" s="12">
        <v>43690</v>
      </c>
      <c r="H112" s="19">
        <v>1.82</v>
      </c>
      <c r="I112" s="18">
        <f t="shared" si="14"/>
        <v>-0.38513513513513509</v>
      </c>
      <c r="J112" s="56">
        <f t="shared" si="15"/>
        <v>-1.027027027027027</v>
      </c>
    </row>
    <row r="113" spans="2:10" x14ac:dyDescent="0.25">
      <c r="B113" s="10">
        <v>43690</v>
      </c>
      <c r="C113" s="13" t="s">
        <v>579</v>
      </c>
      <c r="D113" s="30" t="s">
        <v>578</v>
      </c>
      <c r="E113" s="16">
        <v>5.69</v>
      </c>
      <c r="F113" s="16">
        <v>4.6100000000000003</v>
      </c>
      <c r="G113" s="12">
        <v>43691</v>
      </c>
      <c r="H113" s="19">
        <v>5.18</v>
      </c>
      <c r="I113" s="18">
        <f t="shared" si="14"/>
        <v>-8.9630931458699603E-2</v>
      </c>
      <c r="J113" s="56">
        <f t="shared" si="15"/>
        <v>-0.47222222222222282</v>
      </c>
    </row>
    <row r="114" spans="2:10" x14ac:dyDescent="0.25">
      <c r="B114" s="10">
        <v>43692</v>
      </c>
      <c r="C114" s="13" t="s">
        <v>585</v>
      </c>
      <c r="D114" s="117" t="s">
        <v>586</v>
      </c>
      <c r="E114" s="16">
        <v>3.18</v>
      </c>
      <c r="F114" s="16">
        <v>1.98</v>
      </c>
      <c r="G114" s="12">
        <v>43692</v>
      </c>
      <c r="H114" s="19">
        <v>4.32</v>
      </c>
      <c r="I114" s="18">
        <f t="shared" si="14"/>
        <v>0.35849056603773577</v>
      </c>
      <c r="J114" s="56">
        <f t="shared" si="15"/>
        <v>0.95</v>
      </c>
    </row>
    <row r="115" spans="2:10" x14ac:dyDescent="0.25">
      <c r="B115" s="10">
        <v>43692</v>
      </c>
      <c r="C115" s="13" t="s">
        <v>589</v>
      </c>
      <c r="D115" s="117" t="s">
        <v>590</v>
      </c>
      <c r="E115" s="16">
        <v>1.83</v>
      </c>
      <c r="F115" s="16">
        <v>0.73</v>
      </c>
      <c r="G115" s="12">
        <v>43693</v>
      </c>
      <c r="H115" s="19">
        <v>1.23</v>
      </c>
      <c r="I115" s="18">
        <f t="shared" si="14"/>
        <v>-0.32786885245901642</v>
      </c>
      <c r="J115" s="56">
        <f t="shared" si="15"/>
        <v>-0.54545454545454553</v>
      </c>
    </row>
    <row r="116" spans="2:10" x14ac:dyDescent="0.25">
      <c r="B116" s="10">
        <v>43697</v>
      </c>
      <c r="C116" s="13" t="s">
        <v>591</v>
      </c>
      <c r="D116" s="117" t="s">
        <v>592</v>
      </c>
      <c r="E116" s="16">
        <v>3.43</v>
      </c>
      <c r="F116" s="16">
        <v>2.23</v>
      </c>
      <c r="G116" s="12">
        <v>43697</v>
      </c>
      <c r="H116" s="19">
        <v>4.1500000000000004</v>
      </c>
      <c r="I116" s="18">
        <f t="shared" si="14"/>
        <v>0.20991253644314867</v>
      </c>
      <c r="J116" s="56">
        <f t="shared" si="15"/>
        <v>0.60000000000000009</v>
      </c>
    </row>
    <row r="117" spans="2:10" x14ac:dyDescent="0.25">
      <c r="B117" s="10">
        <v>43699</v>
      </c>
      <c r="C117" s="13" t="s">
        <v>604</v>
      </c>
      <c r="D117" s="117" t="s">
        <v>603</v>
      </c>
      <c r="E117" s="16">
        <v>2.33</v>
      </c>
      <c r="F117" s="16">
        <v>1.31</v>
      </c>
      <c r="G117" s="12">
        <v>43700</v>
      </c>
      <c r="H117" s="19">
        <v>1.8</v>
      </c>
      <c r="I117" s="18">
        <f t="shared" si="14"/>
        <v>-0.22746781115879833</v>
      </c>
      <c r="J117" s="56">
        <f t="shared" si="15"/>
        <v>-0.51960784313725494</v>
      </c>
    </row>
    <row r="118" spans="2:10" x14ac:dyDescent="0.25">
      <c r="B118" s="10">
        <v>43703</v>
      </c>
      <c r="C118" s="13" t="s">
        <v>608</v>
      </c>
      <c r="D118" s="117" t="s">
        <v>607</v>
      </c>
      <c r="E118" s="16">
        <v>3.32</v>
      </c>
      <c r="F118" s="16">
        <v>2.08</v>
      </c>
      <c r="G118" s="12">
        <v>43703</v>
      </c>
      <c r="H118" s="19">
        <v>1.96</v>
      </c>
      <c r="I118" s="18">
        <f t="shared" si="14"/>
        <v>-0.40963855421686746</v>
      </c>
      <c r="J118" s="56">
        <f t="shared" si="15"/>
        <v>-1.0967741935483872</v>
      </c>
    </row>
    <row r="119" spans="2:10" x14ac:dyDescent="0.25">
      <c r="B119" s="10">
        <v>43703</v>
      </c>
      <c r="C119" s="13" t="s">
        <v>617</v>
      </c>
      <c r="D119" s="30" t="s">
        <v>616</v>
      </c>
      <c r="E119" s="16">
        <v>2.48</v>
      </c>
      <c r="F119" s="16">
        <v>0</v>
      </c>
      <c r="G119" s="12">
        <v>43704</v>
      </c>
      <c r="H119" s="19">
        <v>2.31</v>
      </c>
      <c r="I119" s="18">
        <f>(H119/E119-1)</f>
        <v>-6.8548387096774133E-2</v>
      </c>
      <c r="J119" s="56">
        <f>(H119-E119)/(E119-F119)</f>
        <v>-6.854838709677416E-2</v>
      </c>
    </row>
    <row r="120" spans="2:10" ht="14.45" x14ac:dyDescent="0.3">
      <c r="B120" s="10">
        <v>43706</v>
      </c>
      <c r="C120" s="13" t="s">
        <v>620</v>
      </c>
      <c r="D120" s="30" t="s">
        <v>621</v>
      </c>
      <c r="E120" s="16">
        <v>2.38</v>
      </c>
      <c r="F120" s="16">
        <v>1.23</v>
      </c>
      <c r="G120" s="12">
        <v>43706</v>
      </c>
      <c r="H120" s="19">
        <v>3.96</v>
      </c>
      <c r="I120" s="18">
        <f t="shared" ref="I120:I141" si="16">(H120/E120-1)</f>
        <v>0.66386554621848748</v>
      </c>
      <c r="J120" s="56">
        <f t="shared" ref="J120:J141" si="17">(H120-E120)/(E120-F120)</f>
        <v>1.3739130434782609</v>
      </c>
    </row>
    <row r="121" spans="2:10" ht="14.45" x14ac:dyDescent="0.3">
      <c r="B121" s="10">
        <v>43707</v>
      </c>
      <c r="C121" s="13" t="s">
        <v>624</v>
      </c>
      <c r="D121" s="30" t="s">
        <v>625</v>
      </c>
      <c r="E121" s="16">
        <v>2.1800000000000002</v>
      </c>
      <c r="F121" s="16">
        <v>0</v>
      </c>
      <c r="G121" s="12">
        <v>43707</v>
      </c>
      <c r="H121" s="19">
        <v>2.79</v>
      </c>
      <c r="I121" s="18">
        <f t="shared" si="16"/>
        <v>0.27981651376146788</v>
      </c>
      <c r="J121" s="56">
        <f t="shared" si="17"/>
        <v>0.27981651376146782</v>
      </c>
    </row>
    <row r="122" spans="2:10" x14ac:dyDescent="0.25">
      <c r="B122" s="10">
        <v>43712</v>
      </c>
      <c r="C122" s="13" t="s">
        <v>717</v>
      </c>
      <c r="D122" s="30" t="s">
        <v>627</v>
      </c>
      <c r="E122" s="16">
        <v>2.65</v>
      </c>
      <c r="F122" s="16">
        <v>1.85</v>
      </c>
      <c r="G122" s="12">
        <v>43713</v>
      </c>
      <c r="H122" s="19">
        <v>3.92</v>
      </c>
      <c r="I122" s="18">
        <f t="shared" si="16"/>
        <v>0.47924528301886804</v>
      </c>
      <c r="J122" s="56">
        <f t="shared" si="17"/>
        <v>1.5875000000000004</v>
      </c>
    </row>
    <row r="123" spans="2:10" x14ac:dyDescent="0.25">
      <c r="B123" s="10">
        <v>43724</v>
      </c>
      <c r="C123" s="13" t="s">
        <v>633</v>
      </c>
      <c r="D123" s="30" t="s">
        <v>634</v>
      </c>
      <c r="E123" s="16">
        <v>3.09</v>
      </c>
      <c r="F123" s="16">
        <v>1.85</v>
      </c>
      <c r="G123" s="12">
        <v>43727</v>
      </c>
      <c r="H123" s="19">
        <v>3.28</v>
      </c>
      <c r="I123" s="18">
        <f t="shared" si="16"/>
        <v>6.1488673139158623E-2</v>
      </c>
      <c r="J123" s="56">
        <f t="shared" si="17"/>
        <v>0.15322580645161288</v>
      </c>
    </row>
    <row r="124" spans="2:10" x14ac:dyDescent="0.25">
      <c r="B124" s="10">
        <v>43727</v>
      </c>
      <c r="C124" s="13" t="s">
        <v>648</v>
      </c>
      <c r="D124" s="30" t="s">
        <v>649</v>
      </c>
      <c r="E124" s="16">
        <v>3.14</v>
      </c>
      <c r="F124" s="16">
        <v>2.4900000000000002</v>
      </c>
      <c r="G124" s="12">
        <v>43728</v>
      </c>
      <c r="H124" s="19">
        <v>3.34</v>
      </c>
      <c r="I124" s="18">
        <f t="shared" si="16"/>
        <v>6.3694267515923553E-2</v>
      </c>
      <c r="J124" s="56">
        <f t="shared" si="17"/>
        <v>0.30769230769230732</v>
      </c>
    </row>
    <row r="125" spans="2:10" x14ac:dyDescent="0.25">
      <c r="B125" s="10">
        <v>43727</v>
      </c>
      <c r="C125" s="13" t="s">
        <v>658</v>
      </c>
      <c r="D125" s="30" t="s">
        <v>657</v>
      </c>
      <c r="E125" s="16">
        <v>3.29</v>
      </c>
      <c r="F125" s="16">
        <v>2.04</v>
      </c>
      <c r="G125" s="12">
        <v>43732</v>
      </c>
      <c r="H125" s="19">
        <v>2.5299999999999998</v>
      </c>
      <c r="I125" s="18">
        <f t="shared" si="16"/>
        <v>-0.23100303951367784</v>
      </c>
      <c r="J125" s="56">
        <f t="shared" si="17"/>
        <v>-0.60800000000000021</v>
      </c>
    </row>
    <row r="126" spans="2:10" x14ac:dyDescent="0.25">
      <c r="B126" s="10">
        <v>43733</v>
      </c>
      <c r="C126" s="13" t="s">
        <v>665</v>
      </c>
      <c r="D126" s="30" t="s">
        <v>666</v>
      </c>
      <c r="E126" s="16">
        <v>3.24</v>
      </c>
      <c r="F126" s="16">
        <v>2.02</v>
      </c>
      <c r="G126" s="12">
        <v>43734</v>
      </c>
      <c r="H126" s="19">
        <v>3.56</v>
      </c>
      <c r="I126" s="18">
        <f t="shared" si="16"/>
        <v>9.8765432098765427E-2</v>
      </c>
      <c r="J126" s="56">
        <f t="shared" si="17"/>
        <v>0.26229508196721296</v>
      </c>
    </row>
    <row r="127" spans="2:10" x14ac:dyDescent="0.25">
      <c r="B127" s="10">
        <v>43734</v>
      </c>
      <c r="C127" s="13" t="s">
        <v>672</v>
      </c>
      <c r="D127" s="30" t="s">
        <v>671</v>
      </c>
      <c r="E127" s="16">
        <v>3.15</v>
      </c>
      <c r="F127" s="16">
        <v>1.96</v>
      </c>
      <c r="G127" s="12">
        <v>43738</v>
      </c>
      <c r="H127" s="19">
        <v>3.86</v>
      </c>
      <c r="I127" s="18">
        <f t="shared" si="16"/>
        <v>0.22539682539682548</v>
      </c>
      <c r="J127" s="56">
        <f t="shared" si="17"/>
        <v>0.59663865546218486</v>
      </c>
    </row>
    <row r="128" spans="2:10" x14ac:dyDescent="0.25">
      <c r="B128" s="10">
        <v>43738</v>
      </c>
      <c r="C128" s="13" t="s">
        <v>674</v>
      </c>
      <c r="D128" s="30" t="s">
        <v>675</v>
      </c>
      <c r="E128" s="16">
        <v>2.09</v>
      </c>
      <c r="F128" s="16">
        <v>0</v>
      </c>
      <c r="G128" s="12">
        <v>43739</v>
      </c>
      <c r="H128" s="19">
        <v>2.21</v>
      </c>
      <c r="I128" s="18">
        <f t="shared" si="16"/>
        <v>5.741626794258381E-2</v>
      </c>
      <c r="J128" s="56">
        <f t="shared" si="17"/>
        <v>5.7416267942583789E-2</v>
      </c>
    </row>
    <row r="129" spans="2:10" x14ac:dyDescent="0.25">
      <c r="B129" s="10">
        <v>43739</v>
      </c>
      <c r="C129" s="13" t="s">
        <v>681</v>
      </c>
      <c r="D129" s="30" t="s">
        <v>682</v>
      </c>
      <c r="E129" s="16">
        <v>2.2400000000000002</v>
      </c>
      <c r="F129" s="16">
        <v>1.24</v>
      </c>
      <c r="G129" s="12">
        <v>43740</v>
      </c>
      <c r="H129" s="19">
        <v>1.79</v>
      </c>
      <c r="I129" s="18">
        <f t="shared" si="16"/>
        <v>-0.20089285714285721</v>
      </c>
      <c r="J129" s="56">
        <f t="shared" si="17"/>
        <v>-0.45000000000000007</v>
      </c>
    </row>
    <row r="130" spans="2:10" x14ac:dyDescent="0.25">
      <c r="B130" s="10">
        <v>43742</v>
      </c>
      <c r="C130" s="13" t="s">
        <v>691</v>
      </c>
      <c r="D130" s="30" t="s">
        <v>692</v>
      </c>
      <c r="E130" s="16">
        <v>2.85</v>
      </c>
      <c r="F130" s="16">
        <v>1.6</v>
      </c>
      <c r="G130" s="12">
        <v>43745</v>
      </c>
      <c r="H130" s="19">
        <v>3.04</v>
      </c>
      <c r="I130" s="18">
        <f t="shared" si="16"/>
        <v>6.6666666666666652E-2</v>
      </c>
      <c r="J130" s="56">
        <f t="shared" si="17"/>
        <v>0.15199999999999997</v>
      </c>
    </row>
    <row r="131" spans="2:10" x14ac:dyDescent="0.25">
      <c r="B131" s="10">
        <v>43745</v>
      </c>
      <c r="C131" s="13" t="s">
        <v>697</v>
      </c>
      <c r="D131" s="30" t="s">
        <v>698</v>
      </c>
      <c r="E131" s="16">
        <v>3.68</v>
      </c>
      <c r="F131" s="16">
        <v>2.38</v>
      </c>
      <c r="G131" s="12">
        <v>43746</v>
      </c>
      <c r="H131" s="19">
        <v>4.0599999999999996</v>
      </c>
      <c r="I131" s="18">
        <f t="shared" si="16"/>
        <v>0.10326086956521729</v>
      </c>
      <c r="J131" s="56">
        <f t="shared" si="17"/>
        <v>0.29230769230769182</v>
      </c>
    </row>
    <row r="132" spans="2:10" x14ac:dyDescent="0.25">
      <c r="B132" s="10">
        <v>43747</v>
      </c>
      <c r="C132" s="13" t="s">
        <v>700</v>
      </c>
      <c r="D132" s="117" t="s">
        <v>699</v>
      </c>
      <c r="E132" s="16">
        <v>2.93</v>
      </c>
      <c r="F132" s="16">
        <v>1.83</v>
      </c>
      <c r="G132" s="12">
        <v>43748</v>
      </c>
      <c r="H132" s="19">
        <v>3.14</v>
      </c>
      <c r="I132" s="18">
        <f t="shared" si="16"/>
        <v>7.1672354948805417E-2</v>
      </c>
      <c r="J132" s="56">
        <f t="shared" si="17"/>
        <v>0.19090909090909086</v>
      </c>
    </row>
    <row r="133" spans="2:10" x14ac:dyDescent="0.25">
      <c r="B133" s="10">
        <v>43748</v>
      </c>
      <c r="C133" s="13" t="s">
        <v>708</v>
      </c>
      <c r="D133" s="30" t="s">
        <v>707</v>
      </c>
      <c r="E133" s="16">
        <v>3.69</v>
      </c>
      <c r="F133" s="16">
        <v>2.94</v>
      </c>
      <c r="G133" s="12">
        <v>43748</v>
      </c>
      <c r="H133" s="19">
        <v>4.78</v>
      </c>
      <c r="I133" s="18">
        <f t="shared" si="16"/>
        <v>0.29539295392953946</v>
      </c>
      <c r="J133" s="56">
        <f t="shared" si="17"/>
        <v>1.4533333333333338</v>
      </c>
    </row>
    <row r="134" spans="2:10" x14ac:dyDescent="0.25">
      <c r="B134" s="10">
        <v>43752</v>
      </c>
      <c r="C134" s="13" t="s">
        <v>713</v>
      </c>
      <c r="D134" s="30" t="s">
        <v>715</v>
      </c>
      <c r="E134" s="16">
        <v>3.72</v>
      </c>
      <c r="F134" s="16">
        <v>2.4700000000000002</v>
      </c>
      <c r="G134" s="12">
        <v>43753</v>
      </c>
      <c r="H134" s="19">
        <v>4.84</v>
      </c>
      <c r="I134" s="18">
        <f t="shared" si="16"/>
        <v>0.30107526881720426</v>
      </c>
      <c r="J134" s="56">
        <f t="shared" si="17"/>
        <v>0.89599999999999969</v>
      </c>
    </row>
    <row r="135" spans="2:10" x14ac:dyDescent="0.25">
      <c r="B135" s="10">
        <v>43755</v>
      </c>
      <c r="C135" s="13" t="s">
        <v>718</v>
      </c>
      <c r="D135" s="30" t="s">
        <v>719</v>
      </c>
      <c r="E135" s="16">
        <v>2.23</v>
      </c>
      <c r="F135" s="16">
        <v>1.1299999999999999</v>
      </c>
      <c r="G135" s="12">
        <v>43755</v>
      </c>
      <c r="H135" s="19">
        <v>2.96</v>
      </c>
      <c r="I135" s="18">
        <f t="shared" si="16"/>
        <v>0.32735426008968616</v>
      </c>
      <c r="J135" s="56">
        <f t="shared" si="17"/>
        <v>0.66363636363636358</v>
      </c>
    </row>
    <row r="136" spans="2:10" x14ac:dyDescent="0.25">
      <c r="B136" s="10">
        <v>43760</v>
      </c>
      <c r="C136" s="13" t="s">
        <v>726</v>
      </c>
      <c r="D136" s="30" t="s">
        <v>727</v>
      </c>
      <c r="E136" s="16">
        <v>4.01</v>
      </c>
      <c r="F136" s="16">
        <v>3.5</v>
      </c>
      <c r="G136" s="12">
        <v>43760</v>
      </c>
      <c r="H136" s="19">
        <v>3.57</v>
      </c>
      <c r="I136" s="18">
        <f t="shared" si="16"/>
        <v>-0.1097256857855361</v>
      </c>
      <c r="J136" s="56">
        <f t="shared" si="17"/>
        <v>-0.86274509803921595</v>
      </c>
    </row>
    <row r="137" spans="2:10" x14ac:dyDescent="0.25">
      <c r="B137" s="10">
        <v>43762</v>
      </c>
      <c r="C137" s="13" t="s">
        <v>737</v>
      </c>
      <c r="D137" s="30" t="s">
        <v>736</v>
      </c>
      <c r="E137" s="16">
        <v>2.71</v>
      </c>
      <c r="F137" s="16">
        <v>1.81</v>
      </c>
      <c r="G137" s="12">
        <v>43762</v>
      </c>
      <c r="H137" s="19">
        <v>3.32</v>
      </c>
      <c r="I137" s="18">
        <f t="shared" si="16"/>
        <v>0.22509225092250928</v>
      </c>
      <c r="J137" s="56">
        <f t="shared" si="17"/>
        <v>0.6777777777777777</v>
      </c>
    </row>
    <row r="138" spans="2:10" x14ac:dyDescent="0.25">
      <c r="B138" s="10">
        <v>43762</v>
      </c>
      <c r="C138" s="13" t="s">
        <v>739</v>
      </c>
      <c r="D138" s="30" t="s">
        <v>738</v>
      </c>
      <c r="E138" s="16">
        <v>2.92</v>
      </c>
      <c r="F138" s="16">
        <v>2.2000000000000002</v>
      </c>
      <c r="G138" s="12">
        <v>43766</v>
      </c>
      <c r="H138" s="19">
        <v>3.76</v>
      </c>
      <c r="I138" s="18">
        <f t="shared" si="16"/>
        <v>0.28767123287671237</v>
      </c>
      <c r="J138" s="56">
        <f t="shared" si="17"/>
        <v>1.166666666666667</v>
      </c>
    </row>
    <row r="139" spans="2:10" x14ac:dyDescent="0.25">
      <c r="B139" s="10">
        <v>43768</v>
      </c>
      <c r="C139" s="13" t="s">
        <v>822</v>
      </c>
      <c r="D139" s="30" t="s">
        <v>742</v>
      </c>
      <c r="E139" s="16">
        <v>1.4</v>
      </c>
      <c r="F139" s="16">
        <v>0</v>
      </c>
      <c r="G139" s="12">
        <v>43769</v>
      </c>
      <c r="H139" s="19">
        <v>1.43</v>
      </c>
      <c r="I139" s="18">
        <f t="shared" si="16"/>
        <v>2.1428571428571352E-2</v>
      </c>
      <c r="J139" s="56">
        <f t="shared" si="17"/>
        <v>2.142857142857145E-2</v>
      </c>
    </row>
    <row r="140" spans="2:10" x14ac:dyDescent="0.25">
      <c r="B140" s="10">
        <v>43773</v>
      </c>
      <c r="C140" s="13" t="s">
        <v>747</v>
      </c>
      <c r="D140" s="117" t="s">
        <v>748</v>
      </c>
      <c r="E140" s="16">
        <v>3.59</v>
      </c>
      <c r="F140" s="16">
        <v>2.34</v>
      </c>
      <c r="G140" s="12">
        <v>43775</v>
      </c>
      <c r="H140" s="19">
        <v>2.34</v>
      </c>
      <c r="I140" s="18">
        <f t="shared" si="16"/>
        <v>-0.34818941504178269</v>
      </c>
      <c r="J140" s="56">
        <f t="shared" si="17"/>
        <v>-1</v>
      </c>
    </row>
    <row r="141" spans="2:10" x14ac:dyDescent="0.25">
      <c r="B141" s="10">
        <v>43775</v>
      </c>
      <c r="C141" s="13" t="s">
        <v>754</v>
      </c>
      <c r="D141" s="117" t="s">
        <v>755</v>
      </c>
      <c r="E141" s="16">
        <v>2.15</v>
      </c>
      <c r="F141" s="16">
        <v>1.39</v>
      </c>
      <c r="G141" s="12">
        <v>43776</v>
      </c>
      <c r="H141" s="19">
        <v>1.33</v>
      </c>
      <c r="I141" s="18">
        <f t="shared" si="16"/>
        <v>-0.38139534883720927</v>
      </c>
      <c r="J141" s="56">
        <f t="shared" si="17"/>
        <v>-1.0789473684210524</v>
      </c>
    </row>
    <row r="142" spans="2:10" x14ac:dyDescent="0.25">
      <c r="B142" s="10">
        <v>43777</v>
      </c>
      <c r="C142" s="13" t="s">
        <v>756</v>
      </c>
      <c r="D142" s="30" t="s">
        <v>757</v>
      </c>
      <c r="E142" s="16">
        <v>2.4500000000000002</v>
      </c>
      <c r="F142" s="16">
        <v>0</v>
      </c>
      <c r="G142" s="12">
        <v>43780</v>
      </c>
      <c r="H142" s="19">
        <v>2.89</v>
      </c>
      <c r="I142" s="18">
        <f>(H142/E142-1)</f>
        <v>0.17959183673469381</v>
      </c>
      <c r="J142" s="56">
        <f>(H142-E142)/(E142-F142)</f>
        <v>0.17959183673469384</v>
      </c>
    </row>
    <row r="143" spans="2:10" x14ac:dyDescent="0.25">
      <c r="B143" s="10">
        <v>43780</v>
      </c>
      <c r="C143" s="13" t="s">
        <v>759</v>
      </c>
      <c r="D143" s="117" t="s">
        <v>758</v>
      </c>
      <c r="E143" s="16">
        <v>3.43</v>
      </c>
      <c r="F143" s="16">
        <v>2.16</v>
      </c>
      <c r="G143" s="12">
        <v>43781</v>
      </c>
      <c r="H143" s="19">
        <v>2.68</v>
      </c>
      <c r="I143" s="18">
        <f t="shared" ref="I143:I144" si="18">(H143/E143-1)</f>
        <v>-0.21865889212827982</v>
      </c>
      <c r="J143" s="56">
        <f t="shared" ref="J143:J144" si="19">(H143-E143)/(E143-F143)</f>
        <v>-0.59055118110236215</v>
      </c>
    </row>
    <row r="144" spans="2:10" x14ac:dyDescent="0.25">
      <c r="B144" s="10">
        <v>43781</v>
      </c>
      <c r="C144" s="13" t="s">
        <v>765</v>
      </c>
      <c r="D144" s="117" t="s">
        <v>766</v>
      </c>
      <c r="E144" s="16">
        <v>2.5499999999999998</v>
      </c>
      <c r="F144" s="16">
        <v>1.43</v>
      </c>
      <c r="G144" s="12">
        <v>43782</v>
      </c>
      <c r="H144" s="19">
        <v>2.4</v>
      </c>
      <c r="I144" s="18">
        <f t="shared" si="18"/>
        <v>-5.8823529411764719E-2</v>
      </c>
      <c r="J144" s="56">
        <f t="shared" si="19"/>
        <v>-0.13392857142857137</v>
      </c>
    </row>
    <row r="145" spans="2:10" x14ac:dyDescent="0.25">
      <c r="B145" s="10">
        <v>43783</v>
      </c>
      <c r="C145" s="13" t="s">
        <v>756</v>
      </c>
      <c r="D145" s="30" t="s">
        <v>757</v>
      </c>
      <c r="E145" s="16">
        <v>2.73</v>
      </c>
      <c r="F145" s="16">
        <v>0</v>
      </c>
      <c r="G145" s="12">
        <v>43787</v>
      </c>
      <c r="H145" s="19">
        <v>2.5299999999999998</v>
      </c>
      <c r="I145" s="18">
        <f>(H145/E145-1)</f>
        <v>-7.3260073260073333E-2</v>
      </c>
      <c r="J145" s="56">
        <f>(H145-E145)/(E145-F145)</f>
        <v>-7.3260073260073319E-2</v>
      </c>
    </row>
    <row r="146" spans="2:10" x14ac:dyDescent="0.25">
      <c r="B146" s="10">
        <v>43787</v>
      </c>
      <c r="C146" s="13" t="s">
        <v>778</v>
      </c>
      <c r="D146" s="117" t="s">
        <v>779</v>
      </c>
      <c r="E146" s="16">
        <v>3.58</v>
      </c>
      <c r="F146" s="16">
        <v>2.58</v>
      </c>
      <c r="G146" s="12">
        <v>43788</v>
      </c>
      <c r="H146" s="19">
        <v>2.58</v>
      </c>
      <c r="I146" s="18">
        <f t="shared" ref="I146:I150" si="20">(H146/E146-1)</f>
        <v>-0.27932960893854752</v>
      </c>
      <c r="J146" s="56">
        <f t="shared" ref="J146:J150" si="21">(H146-E146)/(E146-F146)</f>
        <v>-1</v>
      </c>
    </row>
    <row r="147" spans="2:10" x14ac:dyDescent="0.25">
      <c r="B147" s="10">
        <v>43788</v>
      </c>
      <c r="C147" s="13" t="s">
        <v>785</v>
      </c>
      <c r="D147" s="117" t="s">
        <v>784</v>
      </c>
      <c r="E147" s="16">
        <v>3.4</v>
      </c>
      <c r="F147" s="16">
        <v>2.52</v>
      </c>
      <c r="G147" s="12">
        <v>43789</v>
      </c>
      <c r="H147" s="19">
        <v>4.32</v>
      </c>
      <c r="I147" s="18">
        <f t="shared" si="20"/>
        <v>0.2705882352941178</v>
      </c>
      <c r="J147" s="56">
        <f t="shared" si="21"/>
        <v>1.0454545454545461</v>
      </c>
    </row>
    <row r="148" spans="2:10" x14ac:dyDescent="0.25">
      <c r="B148" s="10">
        <v>43789</v>
      </c>
      <c r="C148" s="13" t="s">
        <v>790</v>
      </c>
      <c r="D148" s="117" t="s">
        <v>791</v>
      </c>
      <c r="E148" s="16">
        <v>4.3</v>
      </c>
      <c r="F148" s="16">
        <v>2.75</v>
      </c>
      <c r="G148" s="12">
        <v>43790</v>
      </c>
      <c r="H148" s="19">
        <v>3.71</v>
      </c>
      <c r="I148" s="18">
        <f t="shared" si="20"/>
        <v>-0.13720930232558137</v>
      </c>
      <c r="J148" s="56">
        <f t="shared" si="21"/>
        <v>-0.38064516129032255</v>
      </c>
    </row>
    <row r="149" spans="2:10" ht="14.45" x14ac:dyDescent="0.3">
      <c r="B149" s="10">
        <v>43795</v>
      </c>
      <c r="C149" s="13" t="s">
        <v>802</v>
      </c>
      <c r="D149" s="30" t="s">
        <v>799</v>
      </c>
      <c r="E149" s="16">
        <v>3.37</v>
      </c>
      <c r="F149" s="16">
        <v>2.61</v>
      </c>
      <c r="G149" s="12">
        <v>43796</v>
      </c>
      <c r="H149" s="19">
        <v>2.94</v>
      </c>
      <c r="I149" s="18">
        <f t="shared" si="20"/>
        <v>-0.12759643916913954</v>
      </c>
      <c r="J149" s="56">
        <f t="shared" si="21"/>
        <v>-0.56578947368421062</v>
      </c>
    </row>
    <row r="150" spans="2:10" x14ac:dyDescent="0.25">
      <c r="B150" s="10">
        <v>43796</v>
      </c>
      <c r="C150" s="13" t="s">
        <v>806</v>
      </c>
      <c r="D150" s="30" t="s">
        <v>807</v>
      </c>
      <c r="E150" s="16">
        <v>2.8</v>
      </c>
      <c r="F150" s="16">
        <v>2.14</v>
      </c>
      <c r="G150" s="12">
        <v>43797</v>
      </c>
      <c r="H150" s="19">
        <v>2.14</v>
      </c>
      <c r="I150" s="18">
        <f t="shared" si="20"/>
        <v>-0.23571428571428565</v>
      </c>
      <c r="J150" s="56">
        <f t="shared" si="21"/>
        <v>-1</v>
      </c>
    </row>
    <row r="151" spans="2:10" x14ac:dyDescent="0.25">
      <c r="B151" s="10">
        <v>43798</v>
      </c>
      <c r="C151" s="13" t="s">
        <v>809</v>
      </c>
      <c r="D151" s="30" t="s">
        <v>810</v>
      </c>
      <c r="E151" s="16">
        <v>1.54</v>
      </c>
      <c r="F151" s="16">
        <v>0</v>
      </c>
      <c r="G151" s="12">
        <v>43801</v>
      </c>
      <c r="H151" s="19">
        <v>1.34</v>
      </c>
      <c r="I151" s="18">
        <f>(H151/E151-1)</f>
        <v>-0.1298701298701298</v>
      </c>
      <c r="J151" s="56">
        <f>(H151-E151)/(E151-F151)</f>
        <v>-0.12987012987012983</v>
      </c>
    </row>
    <row r="152" spans="2:10" x14ac:dyDescent="0.25">
      <c r="B152" s="10">
        <v>43801</v>
      </c>
      <c r="C152" s="13" t="s">
        <v>815</v>
      </c>
      <c r="D152" s="117" t="s">
        <v>814</v>
      </c>
      <c r="E152" s="16">
        <v>3.46</v>
      </c>
      <c r="F152" s="16">
        <v>2.4300000000000002</v>
      </c>
      <c r="G152" s="12">
        <v>43801</v>
      </c>
      <c r="H152" s="19">
        <v>4.7699999999999996</v>
      </c>
      <c r="I152" s="18">
        <f t="shared" ref="I152" si="22">(H152/E152-1)</f>
        <v>0.37861271676300556</v>
      </c>
      <c r="J152" s="56">
        <f t="shared" ref="J152" si="23">(H152-E152)/(E152-F152)</f>
        <v>1.2718446601941746</v>
      </c>
    </row>
    <row r="153" spans="2:10" ht="14.45" x14ac:dyDescent="0.3">
      <c r="B153" s="10">
        <v>43801</v>
      </c>
      <c r="C153" s="13" t="s">
        <v>756</v>
      </c>
      <c r="D153" s="30" t="s">
        <v>757</v>
      </c>
      <c r="E153" s="16">
        <v>2.46</v>
      </c>
      <c r="F153" s="16">
        <v>0</v>
      </c>
      <c r="G153" s="12">
        <v>43801</v>
      </c>
      <c r="H153" s="19">
        <v>3.49</v>
      </c>
      <c r="I153" s="18">
        <f>(H153/E153-1)</f>
        <v>0.41869918699186992</v>
      </c>
      <c r="J153" s="56">
        <f>(H153-E153)/(E153-F153)</f>
        <v>0.41869918699187003</v>
      </c>
    </row>
    <row r="154" spans="2:10" x14ac:dyDescent="0.25">
      <c r="B154" s="10">
        <v>43802</v>
      </c>
      <c r="C154" s="13" t="s">
        <v>820</v>
      </c>
      <c r="D154" s="117" t="s">
        <v>821</v>
      </c>
      <c r="E154" s="16">
        <v>3.3</v>
      </c>
      <c r="F154" s="16">
        <v>2.6</v>
      </c>
      <c r="G154" s="12">
        <v>43802</v>
      </c>
      <c r="H154" s="19">
        <v>3.75</v>
      </c>
      <c r="I154" s="18">
        <f t="shared" ref="I154:I155" si="24">(H154/E154-1)</f>
        <v>0.13636363636363646</v>
      </c>
      <c r="J154" s="56">
        <f t="shared" ref="J154:J155" si="25">(H154-E154)/(E154-F154)</f>
        <v>0.64285714285714335</v>
      </c>
    </row>
    <row r="155" spans="2:10" x14ac:dyDescent="0.25">
      <c r="B155" s="10">
        <v>43803</v>
      </c>
      <c r="C155" s="13" t="s">
        <v>823</v>
      </c>
      <c r="D155" s="30" t="s">
        <v>824</v>
      </c>
      <c r="E155" s="16">
        <v>1.95</v>
      </c>
      <c r="F155" s="16">
        <v>0</v>
      </c>
      <c r="G155" s="12">
        <v>43803</v>
      </c>
      <c r="H155" s="19">
        <v>2.5499999999999998</v>
      </c>
      <c r="I155" s="18">
        <f t="shared" si="24"/>
        <v>0.30769230769230771</v>
      </c>
      <c r="J155" s="56">
        <f t="shared" si="25"/>
        <v>0.30769230769230765</v>
      </c>
    </row>
    <row r="156" spans="2:10" x14ac:dyDescent="0.25">
      <c r="B156" s="10">
        <v>43803</v>
      </c>
      <c r="C156" s="13" t="s">
        <v>825</v>
      </c>
      <c r="D156" s="30" t="s">
        <v>826</v>
      </c>
      <c r="E156" s="16">
        <v>2.82</v>
      </c>
      <c r="F156" s="16">
        <v>0</v>
      </c>
      <c r="G156" s="12">
        <v>43805</v>
      </c>
      <c r="H156" s="19">
        <v>2.88</v>
      </c>
      <c r="I156" s="18">
        <f>(H156/E156-1)</f>
        <v>2.1276595744680771E-2</v>
      </c>
      <c r="J156" s="56">
        <f>(H156-E156)/(E156-F156)</f>
        <v>2.1276595744680871E-2</v>
      </c>
    </row>
    <row r="157" spans="2:10" x14ac:dyDescent="0.25">
      <c r="B157" s="10">
        <v>43809</v>
      </c>
      <c r="C157" s="13" t="s">
        <v>835</v>
      </c>
      <c r="D157" s="117" t="s">
        <v>836</v>
      </c>
      <c r="E157" s="16">
        <v>2.89</v>
      </c>
      <c r="F157" s="16">
        <v>2.21</v>
      </c>
      <c r="G157" s="12">
        <v>43809</v>
      </c>
      <c r="H157" s="19">
        <v>3.56</v>
      </c>
      <c r="I157" s="18">
        <f t="shared" ref="I157:I159" si="26">(H157/E157-1)</f>
        <v>0.23183391003460208</v>
      </c>
      <c r="J157" s="56">
        <f t="shared" ref="J157:J159" si="27">(H157-E157)/(E157-F157)</f>
        <v>0.98529411764705854</v>
      </c>
    </row>
    <row r="158" spans="2:10" x14ac:dyDescent="0.25">
      <c r="B158" s="10">
        <v>43809</v>
      </c>
      <c r="C158" s="13" t="s">
        <v>846</v>
      </c>
      <c r="D158" s="30" t="s">
        <v>845</v>
      </c>
      <c r="E158" s="16">
        <v>3.2</v>
      </c>
      <c r="F158" s="16">
        <v>1.86</v>
      </c>
      <c r="G158" s="12">
        <v>43810</v>
      </c>
      <c r="H158" s="19">
        <v>3.82</v>
      </c>
      <c r="I158" s="18">
        <f t="shared" si="26"/>
        <v>0.19374999999999987</v>
      </c>
      <c r="J158" s="56">
        <f t="shared" si="27"/>
        <v>0.46268656716417883</v>
      </c>
    </row>
    <row r="159" spans="2:10" x14ac:dyDescent="0.25">
      <c r="B159" s="10">
        <v>43811</v>
      </c>
      <c r="C159" s="13" t="s">
        <v>847</v>
      </c>
      <c r="D159" s="30" t="s">
        <v>848</v>
      </c>
      <c r="E159" s="16">
        <v>2.59</v>
      </c>
      <c r="F159" s="16">
        <v>0</v>
      </c>
      <c r="G159" s="12">
        <v>43811</v>
      </c>
      <c r="H159" s="19">
        <v>3.23</v>
      </c>
      <c r="I159" s="18">
        <f t="shared" si="26"/>
        <v>0.24710424710424728</v>
      </c>
      <c r="J159" s="56">
        <f t="shared" si="27"/>
        <v>0.24710424710424717</v>
      </c>
    </row>
    <row r="160" spans="2:10" x14ac:dyDescent="0.25">
      <c r="B160" s="10">
        <v>43815</v>
      </c>
      <c r="C160" s="13" t="s">
        <v>849</v>
      </c>
      <c r="D160" s="30" t="s">
        <v>850</v>
      </c>
      <c r="E160" s="16">
        <v>1.06</v>
      </c>
      <c r="F160" s="16">
        <v>0</v>
      </c>
      <c r="G160" s="12">
        <v>43817</v>
      </c>
      <c r="H160" s="19">
        <v>1.59</v>
      </c>
      <c r="I160" s="18">
        <f>(H160/E160-1)</f>
        <v>0.5</v>
      </c>
      <c r="J160" s="56">
        <f>(H160-E160)/(E160-F160)</f>
        <v>0.5</v>
      </c>
    </row>
    <row r="161" spans="1:10" x14ac:dyDescent="0.25">
      <c r="B161" s="10" t="s">
        <v>0</v>
      </c>
      <c r="C161" s="13" t="s">
        <v>0</v>
      </c>
      <c r="D161" s="30"/>
      <c r="E161" s="16" t="s">
        <v>0</v>
      </c>
      <c r="F161" s="16" t="s">
        <v>0</v>
      </c>
      <c r="G161" s="12" t="s">
        <v>0</v>
      </c>
      <c r="H161" s="19" t="s">
        <v>0</v>
      </c>
      <c r="I161" s="18" t="s">
        <v>0</v>
      </c>
      <c r="J161" s="56" t="s">
        <v>0</v>
      </c>
    </row>
    <row r="162" spans="1:10" x14ac:dyDescent="0.25">
      <c r="B162" s="10"/>
      <c r="C162" s="22" t="s">
        <v>31</v>
      </c>
      <c r="D162" s="15"/>
      <c r="E162" s="13"/>
      <c r="F162" s="13"/>
      <c r="G162" s="23" t="s">
        <v>0</v>
      </c>
      <c r="H162" s="53" t="s">
        <v>10</v>
      </c>
      <c r="I162" s="54" t="s">
        <v>8</v>
      </c>
      <c r="J162" s="58">
        <f>SUM(J11:J161)</f>
        <v>19.805729478771539</v>
      </c>
    </row>
    <row r="163" spans="1:10" s="50" customFormat="1" x14ac:dyDescent="0.25">
      <c r="B163" s="10"/>
      <c r="C163" s="22"/>
      <c r="D163" s="15"/>
      <c r="E163" s="13"/>
      <c r="F163" s="13"/>
      <c r="G163" s="23"/>
      <c r="H163" s="53"/>
      <c r="I163" s="54"/>
      <c r="J163" s="51"/>
    </row>
    <row r="164" spans="1:10" ht="15.75" thickBot="1" x14ac:dyDescent="0.3">
      <c r="B164" s="25"/>
      <c r="C164" s="27" t="s">
        <v>0</v>
      </c>
      <c r="D164" s="110"/>
      <c r="E164" s="27"/>
      <c r="F164" s="27"/>
      <c r="G164" s="33"/>
      <c r="H164" s="27"/>
      <c r="I164" s="55" t="s">
        <v>0</v>
      </c>
      <c r="J164" s="29"/>
    </row>
    <row r="165" spans="1:10" x14ac:dyDescent="0.25">
      <c r="B165" s="5"/>
      <c r="C165" s="44"/>
      <c r="D165" s="108"/>
      <c r="E165" s="6"/>
      <c r="F165" s="6"/>
      <c r="G165" s="7"/>
      <c r="H165" s="8"/>
      <c r="I165" s="8"/>
      <c r="J165" s="9"/>
    </row>
    <row r="166" spans="1:10" x14ac:dyDescent="0.25">
      <c r="B166" s="10"/>
      <c r="C166" s="52" t="s">
        <v>15</v>
      </c>
      <c r="D166" s="109"/>
      <c r="E166" s="13"/>
      <c r="F166" s="13"/>
      <c r="G166" s="23"/>
      <c r="H166" s="11"/>
      <c r="I166" s="24"/>
      <c r="J166" s="14"/>
    </row>
    <row r="167" spans="1:10" x14ac:dyDescent="0.25">
      <c r="B167" s="45" t="s">
        <v>1</v>
      </c>
      <c r="C167" s="46" t="s">
        <v>2</v>
      </c>
      <c r="D167" s="46" t="s">
        <v>38</v>
      </c>
      <c r="E167" s="46" t="s">
        <v>1</v>
      </c>
      <c r="F167" s="46" t="s">
        <v>12</v>
      </c>
      <c r="G167" s="47" t="s">
        <v>3</v>
      </c>
      <c r="H167" s="46" t="s">
        <v>3</v>
      </c>
      <c r="I167" s="46" t="s">
        <v>4</v>
      </c>
      <c r="J167" s="48" t="s">
        <v>4</v>
      </c>
    </row>
    <row r="168" spans="1:10" x14ac:dyDescent="0.25">
      <c r="B168" s="45" t="s">
        <v>5</v>
      </c>
      <c r="C168" s="49"/>
      <c r="D168" s="49"/>
      <c r="E168" s="46" t="s">
        <v>6</v>
      </c>
      <c r="F168" s="46" t="s">
        <v>13</v>
      </c>
      <c r="G168" s="47" t="s">
        <v>5</v>
      </c>
      <c r="H168" s="46" t="s">
        <v>7</v>
      </c>
      <c r="I168" s="46" t="s">
        <v>9</v>
      </c>
      <c r="J168" s="48" t="s">
        <v>14</v>
      </c>
    </row>
    <row r="169" spans="1:10" s="50" customFormat="1" x14ac:dyDescent="0.25">
      <c r="A169" s="10" t="s">
        <v>0</v>
      </c>
      <c r="B169" s="45"/>
      <c r="C169" s="46" t="s">
        <v>20</v>
      </c>
      <c r="D169" s="46"/>
      <c r="E169" s="46"/>
      <c r="F169" s="46"/>
      <c r="G169" s="47"/>
      <c r="H169" s="46"/>
      <c r="I169" s="46"/>
      <c r="J169" s="48"/>
    </row>
    <row r="170" spans="1:10" x14ac:dyDescent="0.25">
      <c r="B170" s="45"/>
      <c r="C170" s="46"/>
      <c r="D170" s="46"/>
      <c r="E170" s="46"/>
      <c r="F170" s="46"/>
      <c r="G170" s="47"/>
      <c r="H170" s="46"/>
      <c r="I170" s="46"/>
      <c r="J170" s="48"/>
    </row>
    <row r="171" spans="1:10" x14ac:dyDescent="0.25">
      <c r="B171" s="10">
        <v>43479</v>
      </c>
      <c r="C171" s="13" t="s">
        <v>78</v>
      </c>
      <c r="D171" s="30" t="s">
        <v>77</v>
      </c>
      <c r="E171" s="16">
        <v>1.84</v>
      </c>
      <c r="F171" s="16">
        <v>0.59</v>
      </c>
      <c r="G171" s="12">
        <v>43480</v>
      </c>
      <c r="H171" s="19">
        <v>1.1299999999999999</v>
      </c>
      <c r="I171" s="18">
        <f t="shared" ref="I171:I181" si="28">(H171/E171-1)</f>
        <v>-0.38586956521739135</v>
      </c>
      <c r="J171" s="56">
        <f t="shared" ref="J171:J181" si="29">(H171-E171)/(E171-F171)</f>
        <v>-0.56800000000000017</v>
      </c>
    </row>
    <row r="172" spans="1:10" x14ac:dyDescent="0.25">
      <c r="B172" s="10">
        <v>43489</v>
      </c>
      <c r="C172" s="13" t="s">
        <v>228</v>
      </c>
      <c r="D172" s="30" t="s">
        <v>106</v>
      </c>
      <c r="E172" s="16">
        <v>0.65</v>
      </c>
      <c r="F172" s="16">
        <v>0.22</v>
      </c>
      <c r="G172" s="12">
        <v>43490</v>
      </c>
      <c r="H172" s="19">
        <v>0.4</v>
      </c>
      <c r="I172" s="18">
        <f t="shared" si="28"/>
        <v>-0.38461538461538458</v>
      </c>
      <c r="J172" s="56">
        <f t="shared" si="29"/>
        <v>-0.58139534883720922</v>
      </c>
    </row>
    <row r="173" spans="1:10" x14ac:dyDescent="0.25">
      <c r="B173" s="10">
        <v>43510</v>
      </c>
      <c r="C173" s="13" t="s">
        <v>182</v>
      </c>
      <c r="D173" s="30" t="s">
        <v>181</v>
      </c>
      <c r="E173" s="16">
        <v>1.37</v>
      </c>
      <c r="F173" s="16">
        <v>0.2</v>
      </c>
      <c r="G173" s="12">
        <v>43511</v>
      </c>
      <c r="H173" s="19">
        <v>0.82</v>
      </c>
      <c r="I173" s="18">
        <f t="shared" si="28"/>
        <v>-0.4014598540145986</v>
      </c>
      <c r="J173" s="56">
        <f t="shared" si="29"/>
        <v>-0.47008547008547014</v>
      </c>
    </row>
    <row r="174" spans="1:10" s="50" customFormat="1" x14ac:dyDescent="0.25">
      <c r="B174" s="10">
        <v>43532</v>
      </c>
      <c r="C174" s="13" t="s">
        <v>246</v>
      </c>
      <c r="D174" s="30" t="s">
        <v>245</v>
      </c>
      <c r="E174" s="16">
        <v>1.57</v>
      </c>
      <c r="F174" s="16">
        <v>1.17</v>
      </c>
      <c r="G174" s="12">
        <v>43536</v>
      </c>
      <c r="H174" s="19">
        <v>1.89</v>
      </c>
      <c r="I174" s="18">
        <f t="shared" si="28"/>
        <v>0.20382165605095537</v>
      </c>
      <c r="J174" s="56">
        <f t="shared" si="29"/>
        <v>0.79999999999999938</v>
      </c>
    </row>
    <row r="175" spans="1:10" s="50" customFormat="1" x14ac:dyDescent="0.25">
      <c r="B175" s="10">
        <v>43546</v>
      </c>
      <c r="C175" s="13" t="s">
        <v>276</v>
      </c>
      <c r="D175" s="30" t="s">
        <v>275</v>
      </c>
      <c r="E175" s="16">
        <v>5.37</v>
      </c>
      <c r="F175" s="16">
        <v>2.19</v>
      </c>
      <c r="G175" s="12">
        <v>43546</v>
      </c>
      <c r="H175" s="19">
        <v>2.19</v>
      </c>
      <c r="I175" s="18">
        <f t="shared" si="28"/>
        <v>-0.59217877094972071</v>
      </c>
      <c r="J175" s="56">
        <f t="shared" si="29"/>
        <v>-1</v>
      </c>
    </row>
    <row r="176" spans="1:10" x14ac:dyDescent="0.25">
      <c r="B176" s="10">
        <v>43587</v>
      </c>
      <c r="C176" s="13" t="s">
        <v>513</v>
      </c>
      <c r="D176" s="30" t="s">
        <v>370</v>
      </c>
      <c r="E176" s="16">
        <v>0.91</v>
      </c>
      <c r="F176" s="16">
        <v>0.56000000000000005</v>
      </c>
      <c r="G176" s="12">
        <v>43591</v>
      </c>
      <c r="H176" s="19">
        <v>0.92</v>
      </c>
      <c r="I176" s="18">
        <f t="shared" si="28"/>
        <v>1.098901098901095E-2</v>
      </c>
      <c r="J176" s="56">
        <f t="shared" si="29"/>
        <v>2.8571428571428598E-2</v>
      </c>
    </row>
    <row r="177" spans="2:10" s="50" customFormat="1" x14ac:dyDescent="0.25">
      <c r="B177" s="10">
        <v>43599</v>
      </c>
      <c r="C177" s="13" t="s">
        <v>401</v>
      </c>
      <c r="D177" s="30" t="s">
        <v>400</v>
      </c>
      <c r="E177" s="16">
        <v>1.17</v>
      </c>
      <c r="F177" s="16">
        <v>0.49</v>
      </c>
      <c r="G177" s="12">
        <v>43600</v>
      </c>
      <c r="H177" s="19">
        <v>1.1599999999999999</v>
      </c>
      <c r="I177" s="18">
        <f t="shared" si="28"/>
        <v>-8.5470085470085166E-3</v>
      </c>
      <c r="J177" s="56">
        <f t="shared" si="29"/>
        <v>-1.470588235294119E-2</v>
      </c>
    </row>
    <row r="178" spans="2:10" x14ac:dyDescent="0.25">
      <c r="B178" s="10">
        <v>43614</v>
      </c>
      <c r="C178" s="13" t="s">
        <v>414</v>
      </c>
      <c r="D178" s="30" t="s">
        <v>415</v>
      </c>
      <c r="E178" s="16">
        <v>2.41</v>
      </c>
      <c r="F178" s="16">
        <v>1.3</v>
      </c>
      <c r="G178" s="12">
        <v>43619</v>
      </c>
      <c r="H178" s="19">
        <v>3.61</v>
      </c>
      <c r="I178" s="18">
        <f t="shared" si="28"/>
        <v>0.49792531120331929</v>
      </c>
      <c r="J178" s="56">
        <f t="shared" si="29"/>
        <v>1.0810810810810807</v>
      </c>
    </row>
    <row r="179" spans="2:10" x14ac:dyDescent="0.25">
      <c r="B179" s="10">
        <v>43683</v>
      </c>
      <c r="C179" s="13" t="s">
        <v>552</v>
      </c>
      <c r="D179" s="30" t="s">
        <v>553</v>
      </c>
      <c r="E179" s="16">
        <v>1.24</v>
      </c>
      <c r="F179" s="16">
        <v>0.67</v>
      </c>
      <c r="G179" s="12">
        <v>43683</v>
      </c>
      <c r="H179" s="19">
        <v>1.49</v>
      </c>
      <c r="I179" s="18">
        <f t="shared" si="28"/>
        <v>0.20161290322580649</v>
      </c>
      <c r="J179" s="56">
        <f t="shared" si="29"/>
        <v>0.43859649122807021</v>
      </c>
    </row>
    <row r="180" spans="2:10" x14ac:dyDescent="0.25">
      <c r="B180" s="10">
        <v>43685</v>
      </c>
      <c r="C180" s="13" t="s">
        <v>562</v>
      </c>
      <c r="D180" s="30" t="s">
        <v>563</v>
      </c>
      <c r="E180" s="16">
        <v>1.8</v>
      </c>
      <c r="F180" s="16">
        <v>1.1100000000000001</v>
      </c>
      <c r="G180" s="12">
        <v>43686</v>
      </c>
      <c r="H180" s="19">
        <v>2.09</v>
      </c>
      <c r="I180" s="18">
        <f t="shared" si="28"/>
        <v>0.16111111111111098</v>
      </c>
      <c r="J180" s="56">
        <f t="shared" si="29"/>
        <v>0.42028985507246353</v>
      </c>
    </row>
    <row r="181" spans="2:10" x14ac:dyDescent="0.25">
      <c r="B181" s="10">
        <v>43690</v>
      </c>
      <c r="C181" s="13" t="s">
        <v>575</v>
      </c>
      <c r="D181" s="30" t="s">
        <v>574</v>
      </c>
      <c r="E181" s="16">
        <v>1.44</v>
      </c>
      <c r="F181" s="16">
        <v>1.04</v>
      </c>
      <c r="G181" s="12">
        <v>43691</v>
      </c>
      <c r="H181" s="19">
        <v>1.47</v>
      </c>
      <c r="I181" s="18">
        <f t="shared" si="28"/>
        <v>2.0833333333333259E-2</v>
      </c>
      <c r="J181" s="56">
        <f t="shared" si="29"/>
        <v>7.500000000000008E-2</v>
      </c>
    </row>
    <row r="182" spans="2:10" x14ac:dyDescent="0.25">
      <c r="B182" s="10">
        <v>43775</v>
      </c>
      <c r="C182" s="13" t="s">
        <v>752</v>
      </c>
      <c r="D182" s="30" t="s">
        <v>753</v>
      </c>
      <c r="E182" s="16">
        <v>1.59</v>
      </c>
      <c r="F182" s="16">
        <v>0.71</v>
      </c>
      <c r="G182" s="12">
        <v>43780</v>
      </c>
      <c r="H182" s="19">
        <v>1.41</v>
      </c>
      <c r="I182" s="18">
        <f>(H182/E182-1)</f>
        <v>-0.11320754716981141</v>
      </c>
      <c r="J182" s="56">
        <f>(H182-E182)/(E182-F182)</f>
        <v>-0.2045454545454547</v>
      </c>
    </row>
    <row r="183" spans="2:10" x14ac:dyDescent="0.25">
      <c r="B183" s="10">
        <v>43782</v>
      </c>
      <c r="C183" s="13" t="s">
        <v>770</v>
      </c>
      <c r="D183" s="30" t="s">
        <v>769</v>
      </c>
      <c r="E183" s="16">
        <v>7.81</v>
      </c>
      <c r="F183" s="16">
        <v>4.04</v>
      </c>
      <c r="G183" s="12">
        <v>43784</v>
      </c>
      <c r="H183" s="19">
        <v>5.3</v>
      </c>
      <c r="I183" s="18">
        <f t="shared" ref="I183:I188" si="30">(H183/E183-1)</f>
        <v>-0.32138284250960303</v>
      </c>
      <c r="J183" s="56">
        <f t="shared" ref="J183:J188" si="31">(H183-E183)/(E183-F183)</f>
        <v>-0.66578249336870032</v>
      </c>
    </row>
    <row r="184" spans="2:10" ht="14.45" x14ac:dyDescent="0.3">
      <c r="B184" s="10">
        <v>43788</v>
      </c>
      <c r="C184" s="13" t="s">
        <v>786</v>
      </c>
      <c r="D184" s="30" t="s">
        <v>787</v>
      </c>
      <c r="E184" s="16">
        <v>7.76</v>
      </c>
      <c r="F184" s="16">
        <v>4.8499999999999996</v>
      </c>
      <c r="G184" s="12">
        <v>43791</v>
      </c>
      <c r="H184" s="19">
        <v>8.41</v>
      </c>
      <c r="I184" s="18">
        <f t="shared" si="30"/>
        <v>8.3762886597938291E-2</v>
      </c>
      <c r="J184" s="56">
        <f t="shared" si="31"/>
        <v>0.22336769759450184</v>
      </c>
    </row>
    <row r="185" spans="2:10" s="50" customFormat="1" ht="14.45" x14ac:dyDescent="0.3">
      <c r="B185" s="10">
        <v>43795</v>
      </c>
      <c r="C185" s="13" t="s">
        <v>800</v>
      </c>
      <c r="D185" s="30" t="s">
        <v>801</v>
      </c>
      <c r="E185" s="16">
        <v>9.94</v>
      </c>
      <c r="F185" s="16">
        <v>6.67</v>
      </c>
      <c r="G185" s="12">
        <v>43797</v>
      </c>
      <c r="H185" s="19">
        <v>10.79</v>
      </c>
      <c r="I185" s="18">
        <f t="shared" si="30"/>
        <v>8.5513078470824899E-2</v>
      </c>
      <c r="J185" s="56">
        <f t="shared" si="31"/>
        <v>0.25993883792048922</v>
      </c>
    </row>
    <row r="186" spans="2:10" ht="14.45" x14ac:dyDescent="0.3">
      <c r="B186" s="10">
        <v>43801</v>
      </c>
      <c r="C186" s="13" t="s">
        <v>816</v>
      </c>
      <c r="D186" s="30" t="s">
        <v>817</v>
      </c>
      <c r="E186" s="16">
        <v>9.27</v>
      </c>
      <c r="F186" s="16">
        <v>5.19</v>
      </c>
      <c r="G186" s="12">
        <v>43802</v>
      </c>
      <c r="H186" s="19">
        <v>14.25</v>
      </c>
      <c r="I186" s="18">
        <f t="shared" si="30"/>
        <v>0.53721682847896446</v>
      </c>
      <c r="J186" s="56">
        <f t="shared" si="31"/>
        <v>1.220588235294118</v>
      </c>
    </row>
    <row r="187" spans="2:10" ht="14.45" x14ac:dyDescent="0.3">
      <c r="B187" s="10">
        <v>43798</v>
      </c>
      <c r="C187" s="13" t="s">
        <v>811</v>
      </c>
      <c r="D187" s="30" t="s">
        <v>808</v>
      </c>
      <c r="E187" s="16">
        <v>1.54</v>
      </c>
      <c r="F187" s="16">
        <v>0.8</v>
      </c>
      <c r="G187" s="12">
        <v>43802</v>
      </c>
      <c r="H187" s="19">
        <v>2.4500000000000002</v>
      </c>
      <c r="I187" s="18">
        <f t="shared" si="30"/>
        <v>0.59090909090909105</v>
      </c>
      <c r="J187" s="56">
        <f t="shared" si="31"/>
        <v>1.2297297297297298</v>
      </c>
    </row>
    <row r="188" spans="2:10" s="50" customFormat="1" ht="14.45" x14ac:dyDescent="0.3">
      <c r="B188" s="10">
        <v>43818</v>
      </c>
      <c r="C188" s="13" t="s">
        <v>854</v>
      </c>
      <c r="D188" s="30" t="s">
        <v>853</v>
      </c>
      <c r="E188" s="16">
        <v>0.69</v>
      </c>
      <c r="F188" s="16">
        <v>0.37</v>
      </c>
      <c r="G188" s="12">
        <v>43829</v>
      </c>
      <c r="H188" s="19">
        <v>0.95</v>
      </c>
      <c r="I188" s="18">
        <f t="shared" si="30"/>
        <v>0.37681159420289867</v>
      </c>
      <c r="J188" s="56">
        <f t="shared" si="31"/>
        <v>0.81250000000000011</v>
      </c>
    </row>
    <row r="189" spans="2:10" ht="14.45" x14ac:dyDescent="0.3">
      <c r="B189" s="10"/>
      <c r="C189" s="13"/>
      <c r="D189" s="30"/>
      <c r="E189" s="19"/>
      <c r="F189" s="19"/>
      <c r="G189" s="12"/>
      <c r="H189" s="21" t="s">
        <v>0</v>
      </c>
      <c r="I189" s="18"/>
      <c r="J189" s="14"/>
    </row>
    <row r="190" spans="2:10" x14ac:dyDescent="0.25">
      <c r="B190" s="10"/>
      <c r="C190" s="22" t="s">
        <v>31</v>
      </c>
      <c r="D190" s="15"/>
      <c r="E190" s="13"/>
      <c r="F190" s="13"/>
      <c r="G190" s="23" t="s">
        <v>0</v>
      </c>
      <c r="H190" s="53" t="s">
        <v>10</v>
      </c>
      <c r="I190" s="54" t="s">
        <v>8</v>
      </c>
      <c r="J190" s="59">
        <f>SUM(J170:J189)</f>
        <v>3.0851487073021056</v>
      </c>
    </row>
    <row r="191" spans="2:10" ht="15.75" thickBot="1" x14ac:dyDescent="0.3">
      <c r="B191" s="10"/>
      <c r="C191" s="22"/>
      <c r="D191" s="15"/>
      <c r="E191" s="13"/>
      <c r="F191" s="13"/>
      <c r="G191" s="23"/>
      <c r="H191" s="53"/>
      <c r="I191" s="54"/>
      <c r="J191" s="51"/>
    </row>
    <row r="192" spans="2:10" x14ac:dyDescent="0.25">
      <c r="B192" s="5"/>
      <c r="C192" s="44"/>
      <c r="D192" s="108"/>
      <c r="E192" s="6"/>
      <c r="F192" s="6"/>
      <c r="G192" s="7"/>
      <c r="H192" s="8"/>
      <c r="I192" s="8"/>
      <c r="J192" s="9"/>
    </row>
    <row r="193" spans="1:10" x14ac:dyDescent="0.25">
      <c r="B193" s="10"/>
      <c r="C193" s="52" t="s">
        <v>16</v>
      </c>
      <c r="D193" s="109"/>
      <c r="E193" s="13"/>
      <c r="F193" s="13"/>
      <c r="G193" s="23"/>
      <c r="H193" s="11"/>
      <c r="I193" s="24"/>
      <c r="J193" s="14"/>
    </row>
    <row r="194" spans="1:10" x14ac:dyDescent="0.25">
      <c r="B194" s="45" t="s">
        <v>1</v>
      </c>
      <c r="C194" s="46" t="s">
        <v>2</v>
      </c>
      <c r="D194" s="46" t="s">
        <v>38</v>
      </c>
      <c r="E194" s="46" t="s">
        <v>1</v>
      </c>
      <c r="F194" s="46" t="s">
        <v>12</v>
      </c>
      <c r="G194" s="47" t="s">
        <v>3</v>
      </c>
      <c r="H194" s="46" t="s">
        <v>3</v>
      </c>
      <c r="I194" s="46" t="s">
        <v>4</v>
      </c>
      <c r="J194" s="48" t="s">
        <v>4</v>
      </c>
    </row>
    <row r="195" spans="1:10" x14ac:dyDescent="0.25">
      <c r="B195" s="45" t="s">
        <v>5</v>
      </c>
      <c r="C195" s="49"/>
      <c r="D195" s="49"/>
      <c r="E195" s="46" t="s">
        <v>6</v>
      </c>
      <c r="F195" s="46" t="s">
        <v>13</v>
      </c>
      <c r="G195" s="47" t="s">
        <v>5</v>
      </c>
      <c r="H195" s="46" t="s">
        <v>7</v>
      </c>
      <c r="I195" s="46" t="s">
        <v>9</v>
      </c>
      <c r="J195" s="48" t="s">
        <v>14</v>
      </c>
    </row>
    <row r="196" spans="1:10" x14ac:dyDescent="0.25">
      <c r="B196" s="45"/>
      <c r="C196" s="46" t="s">
        <v>20</v>
      </c>
      <c r="D196" s="46"/>
      <c r="E196" s="46"/>
      <c r="F196" s="46"/>
      <c r="G196" s="47"/>
      <c r="H196" s="46"/>
      <c r="I196" s="46"/>
      <c r="J196" s="48"/>
    </row>
    <row r="197" spans="1:10" x14ac:dyDescent="0.25">
      <c r="B197" s="45"/>
      <c r="C197" s="46"/>
      <c r="D197" s="46"/>
      <c r="E197" s="46"/>
      <c r="F197" s="46"/>
      <c r="G197" s="47"/>
      <c r="H197" s="46"/>
      <c r="I197" s="46"/>
      <c r="J197" s="48"/>
    </row>
    <row r="198" spans="1:10" x14ac:dyDescent="0.25">
      <c r="B198" s="10">
        <v>43468</v>
      </c>
      <c r="C198" s="13" t="s">
        <v>47</v>
      </c>
      <c r="D198" s="30" t="s">
        <v>48</v>
      </c>
      <c r="E198" s="16">
        <v>1.73</v>
      </c>
      <c r="F198" s="16">
        <v>0.76</v>
      </c>
      <c r="G198" s="12">
        <v>43469</v>
      </c>
      <c r="H198" s="19">
        <v>2.2599999999999998</v>
      </c>
      <c r="I198" s="18">
        <f>(H198/E198-1)</f>
        <v>0.30635838150289008</v>
      </c>
      <c r="J198" s="56">
        <f>(H198-E198)/(E198-F198)</f>
        <v>0.54639175257731942</v>
      </c>
    </row>
    <row r="199" spans="1:10" s="50" customFormat="1" x14ac:dyDescent="0.25">
      <c r="A199" s="10" t="s">
        <v>0</v>
      </c>
      <c r="B199" s="10">
        <v>43559</v>
      </c>
      <c r="C199" s="13" t="s">
        <v>314</v>
      </c>
      <c r="D199" s="30" t="s">
        <v>315</v>
      </c>
      <c r="E199" s="16">
        <v>2.4300000000000002</v>
      </c>
      <c r="F199" s="16">
        <v>1.28</v>
      </c>
      <c r="G199" s="12">
        <v>43564</v>
      </c>
      <c r="H199" s="19">
        <v>2.61</v>
      </c>
      <c r="I199" s="18">
        <f>(H199/E199-1)</f>
        <v>7.4074074074073959E-2</v>
      </c>
      <c r="J199" s="56">
        <f>(H199-E199)/(E199-F199)</f>
        <v>0.15652173913043452</v>
      </c>
    </row>
    <row r="200" spans="1:10" s="50" customFormat="1" x14ac:dyDescent="0.25">
      <c r="B200" s="10">
        <v>43579</v>
      </c>
      <c r="C200" s="13" t="s">
        <v>347</v>
      </c>
      <c r="D200" s="30" t="s">
        <v>346</v>
      </c>
      <c r="E200" s="16">
        <v>3.39</v>
      </c>
      <c r="F200" s="16">
        <v>2.2400000000000002</v>
      </c>
      <c r="G200" s="12">
        <v>43584</v>
      </c>
      <c r="H200" s="19">
        <v>3.65</v>
      </c>
      <c r="I200" s="18">
        <f>(H200/E200-1)</f>
        <v>7.6696165191740384E-2</v>
      </c>
      <c r="J200" s="56">
        <f>(H200-E200)/(E200-F200)</f>
        <v>0.22608695652173896</v>
      </c>
    </row>
    <row r="201" spans="1:10" x14ac:dyDescent="0.25">
      <c r="B201" s="10">
        <v>43726</v>
      </c>
      <c r="C201" s="13" t="s">
        <v>644</v>
      </c>
      <c r="D201" s="30" t="s">
        <v>645</v>
      </c>
      <c r="E201" s="16">
        <v>8.1999999999999993</v>
      </c>
      <c r="F201" s="16">
        <v>6.23</v>
      </c>
      <c r="G201" s="12">
        <v>43732</v>
      </c>
      <c r="H201" s="19">
        <v>6.19</v>
      </c>
      <c r="I201" s="18">
        <f t="shared" ref="I201" si="32">(H201/E201-1)</f>
        <v>-0.24512195121951208</v>
      </c>
      <c r="J201" s="56">
        <f t="shared" ref="J201" si="33">(H201-E201)/(E201-F201)</f>
        <v>-1.0203045685279188</v>
      </c>
    </row>
    <row r="202" spans="1:10" s="50" customFormat="1" x14ac:dyDescent="0.25">
      <c r="A202" s="10" t="s">
        <v>0</v>
      </c>
      <c r="B202" s="10">
        <v>43739</v>
      </c>
      <c r="C202" s="13" t="s">
        <v>684</v>
      </c>
      <c r="D202" s="30" t="s">
        <v>683</v>
      </c>
      <c r="E202" s="16">
        <v>3.4</v>
      </c>
      <c r="F202" s="16">
        <v>2.14</v>
      </c>
      <c r="G202" s="12">
        <v>43746</v>
      </c>
      <c r="H202" s="19">
        <v>3.03</v>
      </c>
      <c r="I202" s="18">
        <f>(H202/E202-1)</f>
        <v>-0.10882352941176476</v>
      </c>
      <c r="J202" s="56">
        <f>(H202-E202)/(E202-F202)</f>
        <v>-0.29365079365079377</v>
      </c>
    </row>
    <row r="203" spans="1:10" s="50" customFormat="1" x14ac:dyDescent="0.25">
      <c r="A203" s="10" t="s">
        <v>0</v>
      </c>
      <c r="B203" s="10">
        <v>43749</v>
      </c>
      <c r="C203" s="13" t="s">
        <v>712</v>
      </c>
      <c r="D203" s="30" t="s">
        <v>711</v>
      </c>
      <c r="E203" s="16">
        <v>4.28</v>
      </c>
      <c r="F203" s="16">
        <v>3.14</v>
      </c>
      <c r="G203" s="12">
        <v>43753</v>
      </c>
      <c r="H203" s="19">
        <v>4.67</v>
      </c>
      <c r="I203" s="18">
        <f>(H203/E203-1)</f>
        <v>9.1121495327102675E-2</v>
      </c>
      <c r="J203" s="56">
        <f>(H203-E203)/(E203-F203)</f>
        <v>0.34210526315789441</v>
      </c>
    </row>
    <row r="204" spans="1:10" s="50" customFormat="1" x14ac:dyDescent="0.25">
      <c r="A204" s="10" t="s">
        <v>0</v>
      </c>
      <c r="B204" s="10">
        <v>43761</v>
      </c>
      <c r="C204" s="13" t="s">
        <v>730</v>
      </c>
      <c r="D204" s="30" t="s">
        <v>731</v>
      </c>
      <c r="E204" s="16">
        <v>5.28</v>
      </c>
      <c r="F204" s="16">
        <v>3.65</v>
      </c>
      <c r="G204" s="12">
        <v>43767</v>
      </c>
      <c r="H204" s="19">
        <v>6.12</v>
      </c>
      <c r="I204" s="18">
        <f>(H204/E204-1)</f>
        <v>0.15909090909090895</v>
      </c>
      <c r="J204" s="56">
        <f>(H204-E204)/(E204-F204)</f>
        <v>0.51533742331288324</v>
      </c>
    </row>
    <row r="205" spans="1:10" s="50" customFormat="1" x14ac:dyDescent="0.25">
      <c r="A205" s="10" t="s">
        <v>0</v>
      </c>
      <c r="B205" s="10">
        <v>43790</v>
      </c>
      <c r="C205" s="13" t="s">
        <v>793</v>
      </c>
      <c r="D205" s="30" t="s">
        <v>792</v>
      </c>
      <c r="E205" s="16">
        <v>5.14</v>
      </c>
      <c r="F205" s="16">
        <v>4.01</v>
      </c>
      <c r="G205" s="12">
        <v>43794</v>
      </c>
      <c r="H205" s="19">
        <v>5.01</v>
      </c>
      <c r="I205" s="18">
        <f>(H205/E205-1)</f>
        <v>-2.529182879377434E-2</v>
      </c>
      <c r="J205" s="56">
        <f>(H205-E205)/(E205-F205)</f>
        <v>-0.11504424778761053</v>
      </c>
    </row>
    <row r="206" spans="1:10" s="50" customFormat="1" x14ac:dyDescent="0.25">
      <c r="A206" s="10" t="s">
        <v>0</v>
      </c>
      <c r="B206" s="10">
        <v>43809</v>
      </c>
      <c r="C206" s="13" t="s">
        <v>838</v>
      </c>
      <c r="D206" s="30" t="s">
        <v>839</v>
      </c>
      <c r="E206" s="16">
        <v>2.78</v>
      </c>
      <c r="F206" s="16">
        <v>1.93</v>
      </c>
      <c r="G206" s="12">
        <v>43811</v>
      </c>
      <c r="H206" s="19">
        <v>2.66</v>
      </c>
      <c r="I206" s="18">
        <f>(H206/E206-1)</f>
        <v>-4.3165467625899123E-2</v>
      </c>
      <c r="J206" s="56">
        <f>(H206-E206)/(E206-F206)</f>
        <v>-0.14117647058823493</v>
      </c>
    </row>
    <row r="207" spans="1:10" s="50" customFormat="1" x14ac:dyDescent="0.25">
      <c r="B207" s="10"/>
      <c r="C207" s="13"/>
      <c r="D207" s="30"/>
      <c r="E207" s="16"/>
      <c r="F207" s="16"/>
      <c r="G207" s="12"/>
      <c r="H207" s="19"/>
      <c r="I207" s="18"/>
      <c r="J207" s="56"/>
    </row>
    <row r="208" spans="1:10" s="50" customFormat="1" x14ac:dyDescent="0.25">
      <c r="B208" s="10"/>
      <c r="C208" s="22" t="s">
        <v>31</v>
      </c>
      <c r="D208" s="15"/>
      <c r="E208" s="13"/>
      <c r="F208" s="13"/>
      <c r="G208" s="23" t="s">
        <v>0</v>
      </c>
      <c r="H208" s="53" t="s">
        <v>10</v>
      </c>
      <c r="I208" s="54" t="s">
        <v>8</v>
      </c>
      <c r="J208" s="59">
        <f>SUM(J197:J207)</f>
        <v>0.21626705414571248</v>
      </c>
    </row>
    <row r="209" spans="1:12" s="50" customFormat="1" x14ac:dyDescent="0.25">
      <c r="B209" s="10"/>
      <c r="C209" s="22"/>
      <c r="D209" s="15"/>
      <c r="E209" s="13"/>
      <c r="F209" s="13"/>
      <c r="G209" s="23"/>
      <c r="H209" s="53"/>
      <c r="I209" s="54"/>
      <c r="J209" s="51"/>
    </row>
    <row r="210" spans="1:12" s="50" customFormat="1" ht="15.75" thickBot="1" x14ac:dyDescent="0.3">
      <c r="B210" s="25"/>
      <c r="C210" s="27" t="s">
        <v>0</v>
      </c>
      <c r="D210" s="110"/>
      <c r="E210" s="27"/>
      <c r="F210" s="27"/>
      <c r="G210" s="33"/>
      <c r="H210" s="27"/>
      <c r="I210" s="55" t="s">
        <v>0</v>
      </c>
      <c r="J210" s="29"/>
    </row>
    <row r="211" spans="1:12" x14ac:dyDescent="0.25">
      <c r="B211" s="5"/>
      <c r="C211" s="44"/>
      <c r="D211" s="108"/>
      <c r="E211" s="6"/>
      <c r="F211" s="6"/>
      <c r="G211" s="7"/>
      <c r="H211" s="8"/>
      <c r="I211" s="8"/>
      <c r="J211" s="9"/>
    </row>
    <row r="212" spans="1:12" s="50" customFormat="1" x14ac:dyDescent="0.25">
      <c r="A212" s="10" t="s">
        <v>0</v>
      </c>
      <c r="B212" s="10"/>
      <c r="C212" s="52" t="s">
        <v>17</v>
      </c>
      <c r="D212" s="109"/>
      <c r="E212" s="13"/>
      <c r="F212" s="13"/>
      <c r="G212" s="23"/>
      <c r="H212" s="11"/>
      <c r="I212" s="24"/>
      <c r="J212" s="14"/>
    </row>
    <row r="213" spans="1:12" x14ac:dyDescent="0.25">
      <c r="B213" s="45" t="s">
        <v>1</v>
      </c>
      <c r="C213" s="46" t="s">
        <v>2</v>
      </c>
      <c r="D213" s="46" t="s">
        <v>38</v>
      </c>
      <c r="E213" s="46" t="s">
        <v>1</v>
      </c>
      <c r="F213" s="46" t="s">
        <v>12</v>
      </c>
      <c r="G213" s="47" t="s">
        <v>3</v>
      </c>
      <c r="H213" s="46" t="s">
        <v>3</v>
      </c>
      <c r="I213" s="46" t="s">
        <v>4</v>
      </c>
      <c r="J213" s="48" t="s">
        <v>4</v>
      </c>
      <c r="K213" s="118" t="s">
        <v>0</v>
      </c>
      <c r="L213" s="43" t="s">
        <v>0</v>
      </c>
    </row>
    <row r="214" spans="1:12" s="50" customFormat="1" x14ac:dyDescent="0.25">
      <c r="A214" s="10" t="s">
        <v>0</v>
      </c>
      <c r="B214" s="45" t="s">
        <v>5</v>
      </c>
      <c r="C214" s="49"/>
      <c r="D214" s="49"/>
      <c r="E214" s="46" t="s">
        <v>6</v>
      </c>
      <c r="F214" s="46" t="s">
        <v>13</v>
      </c>
      <c r="G214" s="47" t="s">
        <v>5</v>
      </c>
      <c r="H214" s="46" t="s">
        <v>7</v>
      </c>
      <c r="I214" s="46" t="s">
        <v>9</v>
      </c>
      <c r="J214" s="48" t="s">
        <v>14</v>
      </c>
    </row>
    <row r="215" spans="1:12" x14ac:dyDescent="0.25">
      <c r="B215" s="45"/>
      <c r="C215" s="46" t="s">
        <v>20</v>
      </c>
      <c r="D215" s="46"/>
      <c r="E215" s="46"/>
      <c r="F215" s="46"/>
      <c r="G215" s="47"/>
      <c r="H215" s="46"/>
      <c r="I215" s="46"/>
      <c r="J215" s="48"/>
    </row>
    <row r="216" spans="1:12" s="50" customFormat="1" x14ac:dyDescent="0.25">
      <c r="A216" s="10" t="s">
        <v>0</v>
      </c>
      <c r="B216" s="45"/>
      <c r="C216" s="46"/>
      <c r="D216" s="46"/>
      <c r="E216" s="46"/>
      <c r="F216" s="46"/>
      <c r="G216" s="47"/>
      <c r="H216" s="46"/>
      <c r="I216" s="46"/>
      <c r="J216" s="48"/>
    </row>
    <row r="217" spans="1:12" s="50" customFormat="1" x14ac:dyDescent="0.25">
      <c r="A217" s="10" t="s">
        <v>0</v>
      </c>
      <c r="B217" s="10">
        <v>43468</v>
      </c>
      <c r="C217" s="13" t="s">
        <v>49</v>
      </c>
      <c r="D217" s="30" t="s">
        <v>50</v>
      </c>
      <c r="E217" s="16">
        <v>5.56</v>
      </c>
      <c r="F217" s="16">
        <v>3.24</v>
      </c>
      <c r="G217" s="12">
        <v>43469</v>
      </c>
      <c r="H217" s="19">
        <v>6.53</v>
      </c>
      <c r="I217" s="18">
        <f t="shared" ref="I217:I235" si="34">(H217/E217-1)</f>
        <v>0.17446043165467628</v>
      </c>
      <c r="J217" s="56">
        <f t="shared" ref="J217:J235" si="35">(H217-E217)/(E217-F217)</f>
        <v>0.41810344827586243</v>
      </c>
    </row>
    <row r="218" spans="1:12" x14ac:dyDescent="0.25">
      <c r="B218" s="10">
        <v>43480</v>
      </c>
      <c r="C218" s="13" t="s">
        <v>79</v>
      </c>
      <c r="D218" s="30" t="s">
        <v>80</v>
      </c>
      <c r="E218" s="16">
        <v>1.77</v>
      </c>
      <c r="F218" s="16">
        <v>0.38</v>
      </c>
      <c r="G218" s="12">
        <v>43482</v>
      </c>
      <c r="H218" s="19">
        <v>1.18</v>
      </c>
      <c r="I218" s="18">
        <f t="shared" si="34"/>
        <v>-0.33333333333333337</v>
      </c>
      <c r="J218" s="56">
        <f t="shared" si="35"/>
        <v>-0.42446043165467628</v>
      </c>
    </row>
    <row r="219" spans="1:12" s="50" customFormat="1" x14ac:dyDescent="0.25">
      <c r="A219" s="10" t="s">
        <v>0</v>
      </c>
      <c r="B219" s="10">
        <v>43490</v>
      </c>
      <c r="C219" s="13" t="s">
        <v>109</v>
      </c>
      <c r="D219" s="30" t="s">
        <v>110</v>
      </c>
      <c r="E219" s="16">
        <v>4.49</v>
      </c>
      <c r="F219" s="16">
        <v>3.47</v>
      </c>
      <c r="G219" s="12">
        <v>43496</v>
      </c>
      <c r="H219" s="19">
        <v>3.47</v>
      </c>
      <c r="I219" s="18">
        <f t="shared" si="34"/>
        <v>-0.22717149220489974</v>
      </c>
      <c r="J219" s="56">
        <f t="shared" si="35"/>
        <v>-1</v>
      </c>
    </row>
    <row r="220" spans="1:12" s="50" customFormat="1" x14ac:dyDescent="0.25">
      <c r="A220" s="10" t="s">
        <v>0</v>
      </c>
      <c r="B220" s="10">
        <v>43496</v>
      </c>
      <c r="C220" s="13" t="s">
        <v>122</v>
      </c>
      <c r="D220" s="30" t="s">
        <v>136</v>
      </c>
      <c r="E220" s="16">
        <v>2.95</v>
      </c>
      <c r="F220" s="16">
        <v>1.18</v>
      </c>
      <c r="G220" s="12">
        <v>43500</v>
      </c>
      <c r="H220" s="19">
        <v>1.84</v>
      </c>
      <c r="I220" s="18">
        <f t="shared" si="34"/>
        <v>-0.37627118644067803</v>
      </c>
      <c r="J220" s="56">
        <f t="shared" si="35"/>
        <v>-0.6271186440677966</v>
      </c>
    </row>
    <row r="221" spans="1:12" x14ac:dyDescent="0.25">
      <c r="B221" s="10">
        <v>43502</v>
      </c>
      <c r="C221" s="13" t="s">
        <v>150</v>
      </c>
      <c r="D221" s="30" t="s">
        <v>151</v>
      </c>
      <c r="E221" s="16">
        <v>1.63</v>
      </c>
      <c r="F221" s="16">
        <v>0.27</v>
      </c>
      <c r="G221" s="12">
        <v>43514</v>
      </c>
      <c r="H221" s="19">
        <v>1.4</v>
      </c>
      <c r="I221" s="18">
        <f t="shared" si="34"/>
        <v>-0.14110429447852757</v>
      </c>
      <c r="J221" s="56">
        <f t="shared" si="35"/>
        <v>-0.16911764705882354</v>
      </c>
    </row>
    <row r="222" spans="1:12" ht="15.75" customHeight="1" x14ac:dyDescent="0.25">
      <c r="B222" s="10">
        <v>43517</v>
      </c>
      <c r="C222" s="13" t="s">
        <v>196</v>
      </c>
      <c r="D222" s="30" t="s">
        <v>195</v>
      </c>
      <c r="E222" s="16">
        <v>4.99</v>
      </c>
      <c r="F222" s="16">
        <v>3.87</v>
      </c>
      <c r="G222" s="12">
        <v>43525</v>
      </c>
      <c r="H222" s="19">
        <v>4.33</v>
      </c>
      <c r="I222" s="18">
        <f t="shared" si="34"/>
        <v>-0.13226452905811625</v>
      </c>
      <c r="J222" s="56">
        <f t="shared" si="35"/>
        <v>-0.5892857142857143</v>
      </c>
    </row>
    <row r="223" spans="1:12" x14ac:dyDescent="0.25">
      <c r="B223" s="10">
        <v>43529</v>
      </c>
      <c r="C223" s="13" t="s">
        <v>221</v>
      </c>
      <c r="D223" s="30" t="s">
        <v>220</v>
      </c>
      <c r="E223" s="16">
        <v>3.58</v>
      </c>
      <c r="F223" s="16">
        <v>2.08</v>
      </c>
      <c r="G223" s="12" t="s">
        <v>235</v>
      </c>
      <c r="H223" s="19">
        <v>4.04</v>
      </c>
      <c r="I223" s="18">
        <f t="shared" si="34"/>
        <v>0.12849162011173187</v>
      </c>
      <c r="J223" s="56">
        <f t="shared" si="35"/>
        <v>0.30666666666666664</v>
      </c>
    </row>
    <row r="224" spans="1:12" s="50" customFormat="1" x14ac:dyDescent="0.25">
      <c r="A224" s="10" t="s">
        <v>0</v>
      </c>
      <c r="B224" s="10">
        <v>43530</v>
      </c>
      <c r="C224" s="13" t="s">
        <v>226</v>
      </c>
      <c r="D224" s="30" t="s">
        <v>227</v>
      </c>
      <c r="E224" s="16">
        <v>2.3199999999999998</v>
      </c>
      <c r="F224" s="16">
        <v>1.28</v>
      </c>
      <c r="G224" s="12">
        <v>43539</v>
      </c>
      <c r="H224" s="19">
        <v>1.73</v>
      </c>
      <c r="I224" s="18">
        <f t="shared" si="34"/>
        <v>-0.25431034482758619</v>
      </c>
      <c r="J224" s="56">
        <f t="shared" si="35"/>
        <v>-0.56730769230769229</v>
      </c>
    </row>
    <row r="225" spans="1:10" s="50" customFormat="1" x14ac:dyDescent="0.25">
      <c r="B225" s="10">
        <v>43551</v>
      </c>
      <c r="C225" s="13" t="s">
        <v>290</v>
      </c>
      <c r="D225" s="30" t="s">
        <v>291</v>
      </c>
      <c r="E225" s="16">
        <v>3.11</v>
      </c>
      <c r="F225" s="16">
        <v>2.06</v>
      </c>
      <c r="G225" s="12">
        <v>43556</v>
      </c>
      <c r="H225" s="19">
        <v>2.79</v>
      </c>
      <c r="I225" s="18">
        <f t="shared" si="34"/>
        <v>-0.10289389067524113</v>
      </c>
      <c r="J225" s="56">
        <f t="shared" si="35"/>
        <v>-0.30476190476190468</v>
      </c>
    </row>
    <row r="226" spans="1:10" s="50" customFormat="1" x14ac:dyDescent="0.25">
      <c r="B226" s="10">
        <v>43572</v>
      </c>
      <c r="C226" s="13" t="s">
        <v>345</v>
      </c>
      <c r="D226" s="30" t="s">
        <v>338</v>
      </c>
      <c r="E226" s="16">
        <v>3.92</v>
      </c>
      <c r="F226" s="16">
        <v>2.72</v>
      </c>
      <c r="G226" s="12">
        <v>43579</v>
      </c>
      <c r="H226" s="19">
        <v>2.72</v>
      </c>
      <c r="I226" s="18">
        <f t="shared" si="34"/>
        <v>-0.30612244897959173</v>
      </c>
      <c r="J226" s="56">
        <f t="shared" si="35"/>
        <v>-1</v>
      </c>
    </row>
    <row r="227" spans="1:10" s="50" customFormat="1" x14ac:dyDescent="0.25">
      <c r="B227" s="10">
        <v>43580</v>
      </c>
      <c r="C227" s="13" t="s">
        <v>354</v>
      </c>
      <c r="D227" s="30" t="s">
        <v>352</v>
      </c>
      <c r="E227" s="16">
        <v>3.66</v>
      </c>
      <c r="F227" s="16">
        <v>2.27</v>
      </c>
      <c r="G227" s="12">
        <v>43585</v>
      </c>
      <c r="H227" s="19">
        <v>2.98</v>
      </c>
      <c r="I227" s="18">
        <f t="shared" si="34"/>
        <v>-0.18579234972677594</v>
      </c>
      <c r="J227" s="56">
        <f t="shared" si="35"/>
        <v>-0.48920863309352525</v>
      </c>
    </row>
    <row r="228" spans="1:10" s="50" customFormat="1" x14ac:dyDescent="0.25">
      <c r="B228" s="10">
        <v>43581</v>
      </c>
      <c r="C228" s="13" t="s">
        <v>356</v>
      </c>
      <c r="D228" s="30" t="s">
        <v>355</v>
      </c>
      <c r="E228" s="16">
        <v>3.2</v>
      </c>
      <c r="F228" s="16">
        <v>2.2200000000000002</v>
      </c>
      <c r="G228" s="12">
        <v>43593</v>
      </c>
      <c r="H228" s="19">
        <v>4.37</v>
      </c>
      <c r="I228" s="18">
        <f t="shared" si="34"/>
        <v>0.36562499999999987</v>
      </c>
      <c r="J228" s="56">
        <f t="shared" si="35"/>
        <v>1.193877551020408</v>
      </c>
    </row>
    <row r="229" spans="1:10" s="50" customFormat="1" x14ac:dyDescent="0.25">
      <c r="A229" s="10" t="s">
        <v>0</v>
      </c>
      <c r="B229" s="10">
        <v>43609</v>
      </c>
      <c r="C229" s="13" t="s">
        <v>412</v>
      </c>
      <c r="D229" s="30" t="s">
        <v>413</v>
      </c>
      <c r="E229" s="16">
        <v>3.74</v>
      </c>
      <c r="F229" s="16">
        <v>3.26</v>
      </c>
      <c r="G229" s="12">
        <v>43608</v>
      </c>
      <c r="H229" s="19">
        <v>4.01</v>
      </c>
      <c r="I229" s="18">
        <f t="shared" si="34"/>
        <v>7.2192513368983802E-2</v>
      </c>
      <c r="J229" s="56">
        <f t="shared" si="35"/>
        <v>0.56249999999999867</v>
      </c>
    </row>
    <row r="230" spans="1:10" x14ac:dyDescent="0.25">
      <c r="B230" s="10">
        <v>43609</v>
      </c>
      <c r="C230" s="13" t="s">
        <v>397</v>
      </c>
      <c r="D230" s="30" t="s">
        <v>396</v>
      </c>
      <c r="E230" s="16">
        <v>4.2699999999999996</v>
      </c>
      <c r="F230" s="16">
        <v>3.4</v>
      </c>
      <c r="G230" s="12">
        <v>43622</v>
      </c>
      <c r="H230" s="19">
        <v>4.76</v>
      </c>
      <c r="I230" s="18">
        <f t="shared" si="34"/>
        <v>0.11475409836065587</v>
      </c>
      <c r="J230" s="56">
        <f t="shared" si="35"/>
        <v>0.56321839080459812</v>
      </c>
    </row>
    <row r="231" spans="1:10" s="50" customFormat="1" x14ac:dyDescent="0.25">
      <c r="A231" s="10" t="s">
        <v>0</v>
      </c>
      <c r="B231" s="10">
        <v>43670</v>
      </c>
      <c r="C231" s="13" t="s">
        <v>522</v>
      </c>
      <c r="D231" s="30" t="s">
        <v>308</v>
      </c>
      <c r="E231" s="16">
        <v>6.39</v>
      </c>
      <c r="F231" s="16">
        <v>5.44</v>
      </c>
      <c r="G231" s="12">
        <v>43678</v>
      </c>
      <c r="H231" s="19">
        <v>7.44</v>
      </c>
      <c r="I231" s="18">
        <f t="shared" si="34"/>
        <v>0.16431924882629123</v>
      </c>
      <c r="J231" s="56">
        <f t="shared" si="35"/>
        <v>1.1052631578947385</v>
      </c>
    </row>
    <row r="232" spans="1:10" s="50" customFormat="1" x14ac:dyDescent="0.25">
      <c r="B232" s="10">
        <v>43697</v>
      </c>
      <c r="C232" s="13" t="s">
        <v>609</v>
      </c>
      <c r="D232" s="30" t="s">
        <v>595</v>
      </c>
      <c r="E232" s="16">
        <v>3.84</v>
      </c>
      <c r="F232" s="16">
        <v>1.4</v>
      </c>
      <c r="G232" s="12">
        <v>43706</v>
      </c>
      <c r="H232" s="19">
        <v>3.85</v>
      </c>
      <c r="I232" s="18">
        <f t="shared" si="34"/>
        <v>2.6041666666667407E-3</v>
      </c>
      <c r="J232" s="56">
        <f t="shared" si="35"/>
        <v>4.0983606557377997E-3</v>
      </c>
    </row>
    <row r="233" spans="1:10" ht="14.45" x14ac:dyDescent="0.3">
      <c r="B233" s="10">
        <v>43753</v>
      </c>
      <c r="C233" s="13" t="s">
        <v>716</v>
      </c>
      <c r="D233" s="30" t="s">
        <v>714</v>
      </c>
      <c r="E233" s="16">
        <v>3.87</v>
      </c>
      <c r="F233" s="16">
        <v>1.76</v>
      </c>
      <c r="G233" s="12">
        <v>43755</v>
      </c>
      <c r="H233" s="19">
        <v>4.84</v>
      </c>
      <c r="I233" s="18">
        <f t="shared" si="34"/>
        <v>0.2506459948320412</v>
      </c>
      <c r="J233" s="56">
        <f t="shared" si="35"/>
        <v>0.45971563981042635</v>
      </c>
    </row>
    <row r="234" spans="1:10" ht="14.45" x14ac:dyDescent="0.3">
      <c r="B234" s="10">
        <v>43788</v>
      </c>
      <c r="C234" s="13" t="s">
        <v>780</v>
      </c>
      <c r="D234" s="30" t="s">
        <v>781</v>
      </c>
      <c r="E234" s="16">
        <v>4.5599999999999996</v>
      </c>
      <c r="F234" s="16">
        <v>3.07</v>
      </c>
      <c r="G234" s="12">
        <v>43796</v>
      </c>
      <c r="H234" s="19">
        <v>3.79</v>
      </c>
      <c r="I234" s="18">
        <f t="shared" si="34"/>
        <v>-0.16885964912280693</v>
      </c>
      <c r="J234" s="56">
        <f t="shared" si="35"/>
        <v>-0.5167785234899327</v>
      </c>
    </row>
    <row r="235" spans="1:10" ht="14.45" x14ac:dyDescent="0.3">
      <c r="B235" s="10">
        <v>43805</v>
      </c>
      <c r="C235" s="13" t="s">
        <v>831</v>
      </c>
      <c r="D235" s="30" t="s">
        <v>832</v>
      </c>
      <c r="E235" s="16">
        <v>3.8</v>
      </c>
      <c r="F235" s="16">
        <v>2.8</v>
      </c>
      <c r="G235" s="12">
        <v>43819</v>
      </c>
      <c r="H235" s="19">
        <v>3.75</v>
      </c>
      <c r="I235" s="18">
        <f t="shared" si="34"/>
        <v>-1.3157894736842035E-2</v>
      </c>
      <c r="J235" s="56">
        <f t="shared" si="35"/>
        <v>-4.9999999999999822E-2</v>
      </c>
    </row>
    <row r="236" spans="1:10" ht="14.45" x14ac:dyDescent="0.3">
      <c r="B236" s="10"/>
      <c r="C236" s="13"/>
      <c r="D236" s="30"/>
      <c r="E236" s="19"/>
      <c r="F236" s="19"/>
      <c r="G236" s="12"/>
      <c r="H236" s="21" t="s">
        <v>0</v>
      </c>
      <c r="I236" s="18"/>
      <c r="J236" s="14"/>
    </row>
    <row r="237" spans="1:10" x14ac:dyDescent="0.25">
      <c r="B237" s="10"/>
      <c r="C237" s="22" t="s">
        <v>31</v>
      </c>
      <c r="D237" s="15"/>
      <c r="E237" s="13"/>
      <c r="F237" s="13"/>
      <c r="G237" s="23" t="s">
        <v>0</v>
      </c>
      <c r="H237" s="53" t="s">
        <v>10</v>
      </c>
      <c r="I237" s="54" t="s">
        <v>8</v>
      </c>
      <c r="J237" s="59">
        <f>SUM(J216:J236)</f>
        <v>-1.1245959755916282</v>
      </c>
    </row>
    <row r="238" spans="1:10" x14ac:dyDescent="0.25">
      <c r="B238" s="10"/>
      <c r="C238" s="22"/>
      <c r="D238" s="15"/>
      <c r="E238" s="13"/>
      <c r="F238" s="13"/>
      <c r="G238" s="23"/>
      <c r="H238" s="53"/>
      <c r="I238" s="54"/>
      <c r="J238" s="51"/>
    </row>
    <row r="239" spans="1:10" ht="15.75" thickBot="1" x14ac:dyDescent="0.3">
      <c r="B239" s="25"/>
      <c r="C239" s="27" t="s">
        <v>0</v>
      </c>
      <c r="D239" s="110"/>
      <c r="E239" s="27"/>
      <c r="F239" s="27"/>
      <c r="G239" s="33"/>
      <c r="H239" s="27"/>
      <c r="I239" s="55" t="s">
        <v>0</v>
      </c>
      <c r="J239" s="29"/>
    </row>
    <row r="240" spans="1:10" x14ac:dyDescent="0.25">
      <c r="B240" s="5"/>
      <c r="C240" s="44"/>
      <c r="D240" s="108"/>
      <c r="E240" s="6"/>
      <c r="F240" s="6"/>
      <c r="G240" s="7"/>
      <c r="H240" s="8"/>
      <c r="I240" s="8"/>
      <c r="J240" s="9"/>
    </row>
    <row r="241" spans="1:11" x14ac:dyDescent="0.25">
      <c r="B241" s="10"/>
      <c r="C241" s="52" t="s">
        <v>25</v>
      </c>
      <c r="D241" s="109"/>
      <c r="E241" s="13"/>
      <c r="F241" s="13"/>
      <c r="G241" s="23"/>
      <c r="H241" s="11"/>
      <c r="I241" s="24"/>
      <c r="J241" s="14"/>
    </row>
    <row r="242" spans="1:11" x14ac:dyDescent="0.25">
      <c r="B242" s="45" t="s">
        <v>1</v>
      </c>
      <c r="C242" s="46" t="s">
        <v>2</v>
      </c>
      <c r="D242" s="46" t="s">
        <v>38</v>
      </c>
      <c r="E242" s="46" t="s">
        <v>1</v>
      </c>
      <c r="F242" s="46" t="s">
        <v>12</v>
      </c>
      <c r="G242" s="47" t="s">
        <v>3</v>
      </c>
      <c r="H242" s="46" t="s">
        <v>3</v>
      </c>
      <c r="I242" s="46" t="s">
        <v>4</v>
      </c>
      <c r="J242" s="48" t="s">
        <v>4</v>
      </c>
    </row>
    <row r="243" spans="1:11" x14ac:dyDescent="0.25">
      <c r="B243" s="45" t="s">
        <v>5</v>
      </c>
      <c r="C243" s="49"/>
      <c r="D243" s="49"/>
      <c r="E243" s="46" t="s">
        <v>6</v>
      </c>
      <c r="F243" s="46" t="s">
        <v>13</v>
      </c>
      <c r="G243" s="47" t="s">
        <v>5</v>
      </c>
      <c r="H243" s="46" t="s">
        <v>7</v>
      </c>
      <c r="I243" s="46" t="s">
        <v>9</v>
      </c>
      <c r="J243" s="48" t="s">
        <v>14</v>
      </c>
    </row>
    <row r="244" spans="1:11" s="50" customFormat="1" x14ac:dyDescent="0.25">
      <c r="B244" s="45"/>
      <c r="C244" s="46" t="s">
        <v>20</v>
      </c>
      <c r="D244" s="46"/>
      <c r="E244" s="46"/>
      <c r="F244" s="46"/>
      <c r="G244" s="47"/>
      <c r="H244" s="46"/>
      <c r="I244" s="46"/>
      <c r="J244" s="48"/>
    </row>
    <row r="245" spans="1:11" x14ac:dyDescent="0.25">
      <c r="B245" s="45"/>
      <c r="C245" s="46" t="s">
        <v>0</v>
      </c>
      <c r="D245" s="46"/>
      <c r="E245" s="46"/>
      <c r="F245" s="46"/>
      <c r="G245" s="47"/>
      <c r="H245" s="46"/>
      <c r="I245" s="46"/>
      <c r="J245" s="48"/>
    </row>
    <row r="246" spans="1:11" x14ac:dyDescent="0.25">
      <c r="B246" s="10" t="s">
        <v>194</v>
      </c>
      <c r="C246" s="13" t="s">
        <v>197</v>
      </c>
      <c r="D246" s="119" t="s">
        <v>193</v>
      </c>
      <c r="E246" s="16">
        <v>3.7450000000000001</v>
      </c>
      <c r="F246" s="16">
        <v>0.65</v>
      </c>
      <c r="G246" s="12">
        <v>43521</v>
      </c>
      <c r="H246" s="19">
        <v>2.89</v>
      </c>
      <c r="I246" s="18">
        <f t="shared" ref="I246:I261" si="36">(H246/E246-1)</f>
        <v>-0.22830440587449929</v>
      </c>
      <c r="J246" s="56">
        <f t="shared" ref="J246:J260" si="37">(H246-E246)/(E246-F246)</f>
        <v>-0.27625201938610661</v>
      </c>
    </row>
    <row r="247" spans="1:11" x14ac:dyDescent="0.25">
      <c r="B247" s="10">
        <v>43532</v>
      </c>
      <c r="C247" s="13" t="s">
        <v>241</v>
      </c>
      <c r="D247" s="119" t="s">
        <v>240</v>
      </c>
      <c r="E247" s="16">
        <v>0.4</v>
      </c>
      <c r="F247" s="16">
        <v>0.21</v>
      </c>
      <c r="G247" s="12">
        <v>43536</v>
      </c>
      <c r="H247" s="19">
        <v>0.64</v>
      </c>
      <c r="I247" s="18">
        <f t="shared" si="36"/>
        <v>0.59999999999999987</v>
      </c>
      <c r="J247" s="56">
        <f t="shared" si="37"/>
        <v>1.2631578947368418</v>
      </c>
    </row>
    <row r="248" spans="1:11" x14ac:dyDescent="0.25">
      <c r="B248" s="10">
        <v>43545</v>
      </c>
      <c r="C248" s="13" t="s">
        <v>271</v>
      </c>
      <c r="D248" s="119" t="s">
        <v>272</v>
      </c>
      <c r="E248" s="16">
        <v>0.59</v>
      </c>
      <c r="F248" s="16">
        <v>0.17</v>
      </c>
      <c r="G248" s="12">
        <v>43549</v>
      </c>
      <c r="H248" s="19">
        <v>0.48</v>
      </c>
      <c r="I248" s="18">
        <f t="shared" si="36"/>
        <v>-0.18644067796610164</v>
      </c>
      <c r="J248" s="56">
        <f t="shared" si="37"/>
        <v>-0.26190476190476192</v>
      </c>
    </row>
    <row r="249" spans="1:11" x14ac:dyDescent="0.25">
      <c r="B249" s="10">
        <v>43552</v>
      </c>
      <c r="C249" s="13" t="s">
        <v>292</v>
      </c>
      <c r="D249" s="119" t="s">
        <v>297</v>
      </c>
      <c r="E249" s="16">
        <v>0.47</v>
      </c>
      <c r="F249" s="16">
        <v>0.17</v>
      </c>
      <c r="G249" s="12">
        <v>43552</v>
      </c>
      <c r="H249" s="19">
        <v>0.17</v>
      </c>
      <c r="I249" s="18">
        <f t="shared" si="36"/>
        <v>-0.63829787234042556</v>
      </c>
      <c r="J249" s="56">
        <f t="shared" si="37"/>
        <v>-1</v>
      </c>
    </row>
    <row r="250" spans="1:11" ht="15" customHeight="1" x14ac:dyDescent="0.25">
      <c r="A250" s="50"/>
      <c r="B250" s="10">
        <v>43663</v>
      </c>
      <c r="C250" s="13" t="s">
        <v>504</v>
      </c>
      <c r="D250" s="119" t="s">
        <v>505</v>
      </c>
      <c r="E250" s="16">
        <v>1.5</v>
      </c>
      <c r="F250" s="16">
        <v>0.83</v>
      </c>
      <c r="G250" s="12">
        <v>43664</v>
      </c>
      <c r="H250" s="19">
        <v>1.88</v>
      </c>
      <c r="I250" s="18">
        <f t="shared" si="36"/>
        <v>0.25333333333333319</v>
      </c>
      <c r="J250" s="56">
        <f t="shared" si="37"/>
        <v>0.56716417910447747</v>
      </c>
      <c r="K250" s="50"/>
    </row>
    <row r="251" spans="1:11" ht="15" customHeight="1" x14ac:dyDescent="0.25">
      <c r="A251" s="50"/>
      <c r="B251" s="10">
        <v>43678</v>
      </c>
      <c r="C251" s="13" t="s">
        <v>593</v>
      </c>
      <c r="D251" s="30" t="s">
        <v>544</v>
      </c>
      <c r="E251" s="16">
        <v>8.16</v>
      </c>
      <c r="F251" s="16">
        <v>4.91</v>
      </c>
      <c r="G251" s="12">
        <v>43678</v>
      </c>
      <c r="H251" s="19">
        <v>7.56</v>
      </c>
      <c r="I251" s="18">
        <f t="shared" si="36"/>
        <v>-7.3529411764705954E-2</v>
      </c>
      <c r="J251" s="56">
        <f t="shared" si="37"/>
        <v>-0.18461538461538479</v>
      </c>
      <c r="K251" s="50"/>
    </row>
    <row r="252" spans="1:11" x14ac:dyDescent="0.25">
      <c r="B252" s="10">
        <v>43685</v>
      </c>
      <c r="C252" s="13" t="s">
        <v>566</v>
      </c>
      <c r="D252" s="30" t="s">
        <v>564</v>
      </c>
      <c r="E252" s="16">
        <v>3.57</v>
      </c>
      <c r="F252" s="16">
        <v>1.69</v>
      </c>
      <c r="G252" s="12">
        <v>43690</v>
      </c>
      <c r="H252" s="19">
        <v>2.4700000000000002</v>
      </c>
      <c r="I252" s="18">
        <f t="shared" si="36"/>
        <v>-0.30812324929971979</v>
      </c>
      <c r="J252" s="56">
        <f t="shared" si="37"/>
        <v>-0.58510638297872319</v>
      </c>
    </row>
    <row r="253" spans="1:11" x14ac:dyDescent="0.25">
      <c r="B253" s="10">
        <v>43711</v>
      </c>
      <c r="C253" s="13" t="s">
        <v>632</v>
      </c>
      <c r="D253" s="30" t="s">
        <v>626</v>
      </c>
      <c r="E253" s="16">
        <v>4.57</v>
      </c>
      <c r="F253" s="16">
        <v>2.0699999999999998</v>
      </c>
      <c r="G253" s="12">
        <v>43712</v>
      </c>
      <c r="H253" s="19">
        <v>2.1</v>
      </c>
      <c r="I253" s="18">
        <f t="shared" si="36"/>
        <v>-0.54048140043763682</v>
      </c>
      <c r="J253" s="56">
        <f t="shared" si="37"/>
        <v>-0.98799999999999988</v>
      </c>
    </row>
    <row r="254" spans="1:11" x14ac:dyDescent="0.25">
      <c r="B254" s="10">
        <v>43714</v>
      </c>
      <c r="C254" s="13" t="s">
        <v>632</v>
      </c>
      <c r="D254" s="30" t="s">
        <v>626</v>
      </c>
      <c r="E254" s="16">
        <v>5.42</v>
      </c>
      <c r="F254" s="16">
        <v>2</v>
      </c>
      <c r="G254" s="12">
        <v>43719</v>
      </c>
      <c r="H254" s="19">
        <v>7.28</v>
      </c>
      <c r="I254" s="18">
        <f t="shared" si="36"/>
        <v>0.34317343173431736</v>
      </c>
      <c r="J254" s="56">
        <f t="shared" si="37"/>
        <v>0.54385964912280715</v>
      </c>
    </row>
    <row r="255" spans="1:11" ht="17.25" customHeight="1" x14ac:dyDescent="0.25">
      <c r="B255" s="10">
        <v>43720</v>
      </c>
      <c r="C255" s="13" t="s">
        <v>632</v>
      </c>
      <c r="D255" s="30" t="s">
        <v>626</v>
      </c>
      <c r="E255" s="16">
        <v>5.73</v>
      </c>
      <c r="F255" s="16">
        <v>2</v>
      </c>
      <c r="G255" s="12">
        <v>43724</v>
      </c>
      <c r="H255" s="19">
        <v>6.97</v>
      </c>
      <c r="I255" s="18">
        <f t="shared" si="36"/>
        <v>0.21640488656195456</v>
      </c>
      <c r="J255" s="56">
        <f t="shared" si="37"/>
        <v>0.33243967828418208</v>
      </c>
    </row>
    <row r="256" spans="1:11" ht="15" customHeight="1" x14ac:dyDescent="0.25">
      <c r="A256" s="50"/>
      <c r="B256" s="10">
        <v>43733</v>
      </c>
      <c r="C256" s="13" t="s">
        <v>669</v>
      </c>
      <c r="D256" s="119" t="s">
        <v>670</v>
      </c>
      <c r="E256" s="16">
        <v>2.9</v>
      </c>
      <c r="F256" s="16">
        <v>2.35</v>
      </c>
      <c r="G256" s="12">
        <v>43735</v>
      </c>
      <c r="H256" s="19">
        <v>3.64</v>
      </c>
      <c r="I256" s="18">
        <f t="shared" si="36"/>
        <v>0.25517241379310351</v>
      </c>
      <c r="J256" s="56">
        <f t="shared" si="37"/>
        <v>1.3454545454545463</v>
      </c>
      <c r="K256" s="50"/>
    </row>
    <row r="257" spans="1:11" ht="15" customHeight="1" x14ac:dyDescent="0.25">
      <c r="A257" s="50"/>
      <c r="B257" s="10">
        <v>43735</v>
      </c>
      <c r="C257" s="13" t="s">
        <v>676</v>
      </c>
      <c r="D257" s="30" t="s">
        <v>673</v>
      </c>
      <c r="E257" s="16">
        <v>8.9</v>
      </c>
      <c r="F257" s="16">
        <v>5.5</v>
      </c>
      <c r="G257" s="12">
        <v>43739</v>
      </c>
      <c r="H257" s="19">
        <v>12.29</v>
      </c>
      <c r="I257" s="18">
        <f t="shared" si="36"/>
        <v>0.38089887640449427</v>
      </c>
      <c r="J257" s="56">
        <f t="shared" si="37"/>
        <v>0.99705882352941133</v>
      </c>
      <c r="K257" s="50"/>
    </row>
    <row r="258" spans="1:11" x14ac:dyDescent="0.25">
      <c r="B258" s="10">
        <v>43742</v>
      </c>
      <c r="C258" s="13" t="s">
        <v>688</v>
      </c>
      <c r="D258" s="30" t="s">
        <v>687</v>
      </c>
      <c r="E258" s="16">
        <v>2.48</v>
      </c>
      <c r="F258" s="16">
        <v>1.58</v>
      </c>
      <c r="G258" s="12">
        <v>43746</v>
      </c>
      <c r="H258" s="19">
        <v>2.63</v>
      </c>
      <c r="I258" s="18">
        <f t="shared" si="36"/>
        <v>6.0483870967741993E-2</v>
      </c>
      <c r="J258" s="56">
        <f t="shared" si="37"/>
        <v>0.16666666666666657</v>
      </c>
    </row>
    <row r="259" spans="1:11" x14ac:dyDescent="0.25">
      <c r="B259" s="10">
        <v>43740</v>
      </c>
      <c r="C259" s="13" t="s">
        <v>686</v>
      </c>
      <c r="D259" s="30" t="s">
        <v>685</v>
      </c>
      <c r="E259" s="16">
        <v>7.37</v>
      </c>
      <c r="F259" s="16">
        <v>4.07</v>
      </c>
      <c r="G259" s="12">
        <v>43746</v>
      </c>
      <c r="H259" s="19">
        <v>5.88</v>
      </c>
      <c r="I259" s="18">
        <f t="shared" si="36"/>
        <v>-0.20217096336499329</v>
      </c>
      <c r="J259" s="56">
        <f t="shared" si="37"/>
        <v>-0.45151515151515159</v>
      </c>
    </row>
    <row r="260" spans="1:11" x14ac:dyDescent="0.25">
      <c r="B260" s="10">
        <v>43748</v>
      </c>
      <c r="C260" s="13" t="s">
        <v>702</v>
      </c>
      <c r="D260" s="30" t="s">
        <v>701</v>
      </c>
      <c r="E260" s="16">
        <v>8.8699999999999992</v>
      </c>
      <c r="F260" s="16">
        <v>5.52</v>
      </c>
      <c r="G260" s="12">
        <v>43749</v>
      </c>
      <c r="H260" s="19">
        <v>11.58</v>
      </c>
      <c r="I260" s="18">
        <f t="shared" si="36"/>
        <v>0.30552423900789183</v>
      </c>
      <c r="J260" s="56">
        <f t="shared" si="37"/>
        <v>0.80895522388059737</v>
      </c>
    </row>
    <row r="261" spans="1:11" x14ac:dyDescent="0.25">
      <c r="B261" s="10">
        <v>43762</v>
      </c>
      <c r="C261" s="13" t="s">
        <v>741</v>
      </c>
      <c r="D261" s="119" t="s">
        <v>740</v>
      </c>
      <c r="E261" s="16">
        <v>5.78</v>
      </c>
      <c r="F261" s="16">
        <v>3</v>
      </c>
      <c r="G261" s="12">
        <v>43766</v>
      </c>
      <c r="H261" s="19">
        <v>6.4</v>
      </c>
      <c r="I261" s="18">
        <f t="shared" si="36"/>
        <v>0.10726643598615926</v>
      </c>
      <c r="J261" s="56">
        <f>(H261-E261)/(E261-F261)</f>
        <v>0.22302158273381298</v>
      </c>
    </row>
    <row r="262" spans="1:11" x14ac:dyDescent="0.25">
      <c r="B262" s="10" t="s">
        <v>0</v>
      </c>
      <c r="C262" s="13" t="s">
        <v>0</v>
      </c>
      <c r="D262" s="30"/>
      <c r="E262" s="16" t="s">
        <v>0</v>
      </c>
      <c r="F262" s="16" t="s">
        <v>0</v>
      </c>
      <c r="G262" s="12" t="s">
        <v>0</v>
      </c>
      <c r="H262" s="19" t="s">
        <v>0</v>
      </c>
      <c r="I262" s="18" t="s">
        <v>0</v>
      </c>
      <c r="J262" s="56" t="s">
        <v>0</v>
      </c>
    </row>
    <row r="263" spans="1:11" s="50" customFormat="1" x14ac:dyDescent="0.25">
      <c r="B263" s="10"/>
      <c r="C263" s="22" t="s">
        <v>31</v>
      </c>
      <c r="D263" s="15"/>
      <c r="E263" s="13"/>
      <c r="F263" s="13"/>
      <c r="G263" s="23" t="s">
        <v>0</v>
      </c>
      <c r="H263" s="53" t="s">
        <v>10</v>
      </c>
      <c r="I263" s="54" t="s">
        <v>8</v>
      </c>
      <c r="J263" s="59">
        <f>SUM(J245:J262)</f>
        <v>2.5003845431132148</v>
      </c>
    </row>
    <row r="264" spans="1:11" x14ac:dyDescent="0.25">
      <c r="B264" s="10"/>
      <c r="C264" s="22"/>
      <c r="D264" s="15"/>
      <c r="E264" s="13"/>
      <c r="F264" s="13"/>
      <c r="G264" s="23"/>
      <c r="H264" s="53"/>
      <c r="I264" s="54"/>
      <c r="J264" s="51"/>
    </row>
    <row r="265" spans="1:11" ht="15.75" thickBot="1" x14ac:dyDescent="0.3">
      <c r="B265" s="25"/>
      <c r="C265" s="27" t="s">
        <v>0</v>
      </c>
      <c r="D265" s="110"/>
      <c r="E265" s="27"/>
      <c r="F265" s="27"/>
      <c r="G265" s="33"/>
      <c r="H265" s="27"/>
      <c r="I265" s="55" t="s">
        <v>0</v>
      </c>
      <c r="J265" s="29"/>
    </row>
    <row r="266" spans="1:11" s="50" customFormat="1" x14ac:dyDescent="0.25">
      <c r="B266" s="5"/>
      <c r="C266" s="44"/>
      <c r="D266" s="108"/>
      <c r="E266" s="6"/>
      <c r="F266" s="6"/>
      <c r="G266" s="7"/>
      <c r="H266" s="8"/>
      <c r="I266" s="8"/>
      <c r="J266" s="9"/>
    </row>
    <row r="267" spans="1:11" ht="15.75" customHeight="1" x14ac:dyDescent="0.25">
      <c r="B267" s="10"/>
      <c r="C267" s="52" t="s">
        <v>18</v>
      </c>
      <c r="D267" s="109"/>
      <c r="E267" s="13"/>
      <c r="F267" s="13"/>
      <c r="G267" s="23"/>
      <c r="H267" s="11"/>
      <c r="I267" s="24"/>
      <c r="J267" s="14"/>
    </row>
    <row r="268" spans="1:11" x14ac:dyDescent="0.25">
      <c r="B268" s="45" t="s">
        <v>1</v>
      </c>
      <c r="C268" s="46" t="s">
        <v>2</v>
      </c>
      <c r="D268" s="46" t="s">
        <v>38</v>
      </c>
      <c r="E268" s="46" t="s">
        <v>1</v>
      </c>
      <c r="F268" s="46" t="s">
        <v>12</v>
      </c>
      <c r="G268" s="47" t="s">
        <v>3</v>
      </c>
      <c r="H268" s="46" t="s">
        <v>3</v>
      </c>
      <c r="I268" s="46" t="s">
        <v>4</v>
      </c>
      <c r="J268" s="48" t="s">
        <v>4</v>
      </c>
    </row>
    <row r="269" spans="1:11" s="50" customFormat="1" x14ac:dyDescent="0.25">
      <c r="B269" s="45" t="s">
        <v>5</v>
      </c>
      <c r="C269" s="49"/>
      <c r="D269" s="49"/>
      <c r="E269" s="46" t="s">
        <v>6</v>
      </c>
      <c r="F269" s="46" t="s">
        <v>13</v>
      </c>
      <c r="G269" s="47" t="s">
        <v>5</v>
      </c>
      <c r="H269" s="46" t="s">
        <v>7</v>
      </c>
      <c r="I269" s="46" t="s">
        <v>9</v>
      </c>
      <c r="J269" s="48" t="s">
        <v>14</v>
      </c>
    </row>
    <row r="270" spans="1:11" s="50" customFormat="1" x14ac:dyDescent="0.25">
      <c r="B270" s="45"/>
      <c r="C270" s="46" t="s">
        <v>20</v>
      </c>
      <c r="D270" s="46"/>
      <c r="E270" s="46"/>
      <c r="F270" s="46"/>
      <c r="G270" s="47"/>
      <c r="H270" s="46"/>
      <c r="I270" s="46"/>
      <c r="J270" s="48"/>
    </row>
    <row r="271" spans="1:11" s="50" customFormat="1" x14ac:dyDescent="0.25">
      <c r="B271" s="45"/>
      <c r="C271" s="46" t="s">
        <v>0</v>
      </c>
      <c r="D271" s="46"/>
      <c r="E271" s="46"/>
      <c r="F271" s="46"/>
      <c r="G271" s="47"/>
      <c r="H271" s="46"/>
      <c r="I271" s="46"/>
      <c r="J271" s="48"/>
    </row>
    <row r="272" spans="1:11" x14ac:dyDescent="0.25">
      <c r="B272" s="10">
        <v>43502</v>
      </c>
      <c r="C272" s="13" t="s">
        <v>152</v>
      </c>
      <c r="D272" s="30" t="s">
        <v>153</v>
      </c>
      <c r="E272" s="16">
        <v>3.8</v>
      </c>
      <c r="F272" s="16">
        <v>0.98</v>
      </c>
      <c r="G272" s="12">
        <v>43511</v>
      </c>
      <c r="H272" s="19">
        <v>2.4500000000000002</v>
      </c>
      <c r="I272" s="18">
        <f t="shared" ref="I272:I277" si="38">(H272/E272-1)</f>
        <v>-0.35526315789473673</v>
      </c>
      <c r="J272" s="56">
        <f t="shared" ref="J272:J277" si="39">(H272-E272)/(E272-F272)</f>
        <v>-0.47872340425531906</v>
      </c>
    </row>
    <row r="273" spans="2:10" x14ac:dyDescent="0.25">
      <c r="B273" s="10" t="s">
        <v>489</v>
      </c>
      <c r="C273" s="13" t="s">
        <v>488</v>
      </c>
      <c r="D273" s="119" t="s">
        <v>487</v>
      </c>
      <c r="E273" s="16">
        <v>0.39</v>
      </c>
      <c r="F273" s="16">
        <v>0.2</v>
      </c>
      <c r="G273" s="12">
        <v>43651</v>
      </c>
      <c r="H273" s="19">
        <v>0.4</v>
      </c>
      <c r="I273" s="18">
        <f t="shared" si="38"/>
        <v>2.5641025641025772E-2</v>
      </c>
      <c r="J273" s="56">
        <f t="shared" si="39"/>
        <v>5.2631578947368467E-2</v>
      </c>
    </row>
    <row r="274" spans="2:10" x14ac:dyDescent="0.25">
      <c r="B274" s="10">
        <v>43682</v>
      </c>
      <c r="C274" s="13" t="s">
        <v>760</v>
      </c>
      <c r="D274" s="30" t="s">
        <v>547</v>
      </c>
      <c r="E274" s="16">
        <v>9.11</v>
      </c>
      <c r="F274" s="16">
        <v>5.46</v>
      </c>
      <c r="G274" s="12">
        <v>43683</v>
      </c>
      <c r="H274" s="19">
        <v>8.7799999999999994</v>
      </c>
      <c r="I274" s="18">
        <f t="shared" si="38"/>
        <v>-3.6223929747530192E-2</v>
      </c>
      <c r="J274" s="56">
        <f t="shared" si="39"/>
        <v>-9.041095890410962E-2</v>
      </c>
    </row>
    <row r="275" spans="2:10" x14ac:dyDescent="0.25">
      <c r="B275" s="10">
        <v>43724</v>
      </c>
      <c r="C275" s="13" t="s">
        <v>635</v>
      </c>
      <c r="D275" s="30" t="s">
        <v>636</v>
      </c>
      <c r="E275" s="16">
        <v>10.51</v>
      </c>
      <c r="F275" s="16">
        <v>5.58</v>
      </c>
      <c r="G275" s="12">
        <v>43727</v>
      </c>
      <c r="H275" s="19">
        <v>11.22</v>
      </c>
      <c r="I275" s="18">
        <f t="shared" si="38"/>
        <v>6.7554709800190293E-2</v>
      </c>
      <c r="J275" s="56">
        <f t="shared" si="39"/>
        <v>0.14401622718052756</v>
      </c>
    </row>
    <row r="276" spans="2:10" x14ac:dyDescent="0.25">
      <c r="B276" s="10">
        <v>43756</v>
      </c>
      <c r="C276" s="13" t="s">
        <v>722</v>
      </c>
      <c r="D276" s="30" t="s">
        <v>723</v>
      </c>
      <c r="E276" s="16">
        <v>10.53</v>
      </c>
      <c r="F276" s="16">
        <v>6.02</v>
      </c>
      <c r="G276" s="12">
        <v>43759</v>
      </c>
      <c r="H276" s="19">
        <v>9.67</v>
      </c>
      <c r="I276" s="18">
        <f t="shared" si="38"/>
        <v>-8.1671415004748282E-2</v>
      </c>
      <c r="J276" s="56">
        <f t="shared" si="39"/>
        <v>-0.19068736141906861</v>
      </c>
    </row>
    <row r="277" spans="2:10" x14ac:dyDescent="0.25">
      <c r="B277" s="10">
        <v>43781</v>
      </c>
      <c r="C277" s="13" t="s">
        <v>762</v>
      </c>
      <c r="D277" s="30" t="s">
        <v>761</v>
      </c>
      <c r="E277" s="16">
        <v>6.73</v>
      </c>
      <c r="F277" s="16">
        <v>3.72</v>
      </c>
      <c r="G277" s="12">
        <v>43788</v>
      </c>
      <c r="H277" s="19">
        <v>7.26</v>
      </c>
      <c r="I277" s="18">
        <f t="shared" si="38"/>
        <v>7.8751857355126242E-2</v>
      </c>
      <c r="J277" s="56">
        <f t="shared" si="39"/>
        <v>0.17607973421926887</v>
      </c>
    </row>
    <row r="278" spans="2:10" x14ac:dyDescent="0.25">
      <c r="B278" s="10"/>
      <c r="C278" s="13"/>
      <c r="D278" s="30"/>
      <c r="E278" s="19"/>
      <c r="F278" s="19"/>
      <c r="G278" s="12"/>
      <c r="H278" s="21" t="s">
        <v>0</v>
      </c>
      <c r="I278" s="18"/>
      <c r="J278" s="14"/>
    </row>
    <row r="279" spans="2:10" x14ac:dyDescent="0.25">
      <c r="B279" s="10"/>
      <c r="C279" s="22" t="s">
        <v>31</v>
      </c>
      <c r="D279" s="15"/>
      <c r="E279" s="13"/>
      <c r="F279" s="13"/>
      <c r="G279" s="23" t="s">
        <v>0</v>
      </c>
      <c r="H279" s="53" t="s">
        <v>10</v>
      </c>
      <c r="I279" s="54" t="s">
        <v>8</v>
      </c>
      <c r="J279" s="59">
        <f>SUM(J271:J278)</f>
        <v>-0.38709418423133241</v>
      </c>
    </row>
    <row r="280" spans="2:10" x14ac:dyDescent="0.25">
      <c r="B280" s="10"/>
      <c r="C280" s="22"/>
      <c r="D280" s="15"/>
      <c r="E280" s="13"/>
      <c r="F280" s="13"/>
      <c r="G280" s="23"/>
      <c r="H280" s="53"/>
      <c r="I280" s="54"/>
      <c r="J280" s="51"/>
    </row>
    <row r="281" spans="2:10" ht="15.75" thickBot="1" x14ac:dyDescent="0.3">
      <c r="B281" s="25"/>
      <c r="C281" s="27" t="s">
        <v>0</v>
      </c>
      <c r="D281" s="110"/>
      <c r="E281" s="27"/>
      <c r="F281" s="27"/>
      <c r="G281" s="33"/>
      <c r="H281" s="27"/>
      <c r="I281" s="55" t="s">
        <v>0</v>
      </c>
      <c r="J281" s="29"/>
    </row>
    <row r="282" spans="2:10" x14ac:dyDescent="0.25">
      <c r="B282" s="5"/>
      <c r="C282" s="44"/>
      <c r="D282" s="108"/>
      <c r="E282" s="6"/>
      <c r="F282" s="6"/>
      <c r="G282" s="7"/>
      <c r="H282" s="8"/>
      <c r="I282" s="8"/>
      <c r="J282" s="9"/>
    </row>
    <row r="283" spans="2:10" x14ac:dyDescent="0.25">
      <c r="B283" s="10"/>
      <c r="C283" s="52" t="s">
        <v>19</v>
      </c>
      <c r="D283" s="109"/>
      <c r="E283" s="13"/>
      <c r="F283" s="13"/>
      <c r="G283" s="23"/>
      <c r="H283" s="11"/>
      <c r="I283" s="24"/>
      <c r="J283" s="14"/>
    </row>
    <row r="284" spans="2:10" x14ac:dyDescent="0.25">
      <c r="B284" s="45" t="s">
        <v>1</v>
      </c>
      <c r="C284" s="46" t="s">
        <v>2</v>
      </c>
      <c r="D284" s="46" t="s">
        <v>38</v>
      </c>
      <c r="E284" s="46" t="s">
        <v>1</v>
      </c>
      <c r="F284" s="46" t="s">
        <v>12</v>
      </c>
      <c r="G284" s="47" t="s">
        <v>3</v>
      </c>
      <c r="H284" s="46" t="s">
        <v>3</v>
      </c>
      <c r="I284" s="46" t="s">
        <v>4</v>
      </c>
      <c r="J284" s="48" t="s">
        <v>4</v>
      </c>
    </row>
    <row r="285" spans="2:10" x14ac:dyDescent="0.25">
      <c r="B285" s="45" t="s">
        <v>5</v>
      </c>
      <c r="C285" s="49"/>
      <c r="D285" s="49"/>
      <c r="E285" s="46" t="s">
        <v>6</v>
      </c>
      <c r="F285" s="46" t="s">
        <v>13</v>
      </c>
      <c r="G285" s="47" t="s">
        <v>5</v>
      </c>
      <c r="H285" s="46" t="s">
        <v>7</v>
      </c>
      <c r="I285" s="46" t="s">
        <v>9</v>
      </c>
      <c r="J285" s="48" t="s">
        <v>14</v>
      </c>
    </row>
    <row r="286" spans="2:10" ht="15.75" customHeight="1" x14ac:dyDescent="0.25">
      <c r="B286" s="45"/>
      <c r="C286" s="46" t="s">
        <v>20</v>
      </c>
      <c r="D286" s="46"/>
      <c r="E286" s="46"/>
      <c r="F286" s="46"/>
      <c r="G286" s="47"/>
      <c r="H286" s="46"/>
      <c r="I286" s="46"/>
      <c r="J286" s="48"/>
    </row>
    <row r="287" spans="2:10" x14ac:dyDescent="0.25">
      <c r="B287" s="45"/>
      <c r="C287" s="46" t="s">
        <v>0</v>
      </c>
      <c r="D287" s="46"/>
      <c r="E287" s="46"/>
      <c r="F287" s="46"/>
      <c r="G287" s="47"/>
      <c r="H287" s="46"/>
      <c r="I287" s="46"/>
      <c r="J287" s="48"/>
    </row>
    <row r="288" spans="2:10" x14ac:dyDescent="0.25">
      <c r="B288" s="10">
        <v>43455</v>
      </c>
      <c r="C288" s="13" t="s">
        <v>51</v>
      </c>
      <c r="D288" s="30" t="s">
        <v>52</v>
      </c>
      <c r="E288" s="16">
        <v>0.43</v>
      </c>
      <c r="F288" s="16">
        <v>0.09</v>
      </c>
      <c r="G288" s="12">
        <v>43473</v>
      </c>
      <c r="H288" s="19">
        <v>0.73</v>
      </c>
      <c r="I288" s="18">
        <f t="shared" ref="I288:I305" si="40">(H288/E288-1)</f>
        <v>0.69767441860465107</v>
      </c>
      <c r="J288" s="56">
        <f>(H288-E288)/(E288-F288)</f>
        <v>0.88235294117647067</v>
      </c>
    </row>
    <row r="289" spans="2:10" ht="14.25" customHeight="1" x14ac:dyDescent="0.25">
      <c r="B289" s="10">
        <v>43480</v>
      </c>
      <c r="C289" s="13" t="s">
        <v>81</v>
      </c>
      <c r="D289" s="30" t="s">
        <v>82</v>
      </c>
      <c r="E289" s="16">
        <v>0.39</v>
      </c>
      <c r="F289" s="16">
        <v>0.06</v>
      </c>
      <c r="G289" s="12">
        <v>43482</v>
      </c>
      <c r="H289" s="19">
        <v>0.19400000000000001</v>
      </c>
      <c r="I289" s="18">
        <f t="shared" si="40"/>
        <v>-0.50256410256410255</v>
      </c>
      <c r="J289" s="56">
        <f t="shared" ref="J289:J297" si="41">(H289-E289)/(E289-F289)</f>
        <v>-0.59393939393939399</v>
      </c>
    </row>
    <row r="290" spans="2:10" ht="14.25" customHeight="1" x14ac:dyDescent="0.25">
      <c r="B290" s="10">
        <v>43488</v>
      </c>
      <c r="C290" s="13" t="s">
        <v>103</v>
      </c>
      <c r="D290" s="119" t="s">
        <v>102</v>
      </c>
      <c r="E290" s="16">
        <v>6.16</v>
      </c>
      <c r="F290" s="16">
        <v>3.79</v>
      </c>
      <c r="G290" s="12">
        <v>43489</v>
      </c>
      <c r="H290" s="19">
        <v>6.71</v>
      </c>
      <c r="I290" s="18">
        <f t="shared" si="40"/>
        <v>8.9285714285714191E-2</v>
      </c>
      <c r="J290" s="56">
        <f t="shared" si="41"/>
        <v>0.23206751054852312</v>
      </c>
    </row>
    <row r="291" spans="2:10" ht="15.75" customHeight="1" x14ac:dyDescent="0.25">
      <c r="B291" s="10">
        <v>43502</v>
      </c>
      <c r="C291" s="13" t="s">
        <v>147</v>
      </c>
      <c r="D291" s="30" t="s">
        <v>148</v>
      </c>
      <c r="E291" s="16">
        <v>0.56999999999999995</v>
      </c>
      <c r="F291" s="16">
        <v>0.32</v>
      </c>
      <c r="G291" s="12">
        <v>43504</v>
      </c>
      <c r="H291" s="19">
        <v>0.88</v>
      </c>
      <c r="I291" s="18">
        <f t="shared" si="40"/>
        <v>0.54385964912280715</v>
      </c>
      <c r="J291" s="56">
        <f t="shared" si="41"/>
        <v>1.2400000000000004</v>
      </c>
    </row>
    <row r="292" spans="2:10" x14ac:dyDescent="0.25">
      <c r="B292" s="10">
        <v>43517</v>
      </c>
      <c r="C292" s="13" t="s">
        <v>199</v>
      </c>
      <c r="D292" s="30" t="s">
        <v>198</v>
      </c>
      <c r="E292" s="16">
        <v>0.46</v>
      </c>
      <c r="F292" s="16">
        <v>0.19</v>
      </c>
      <c r="G292" s="12">
        <v>43521</v>
      </c>
      <c r="H292" s="19">
        <v>0.18</v>
      </c>
      <c r="I292" s="18">
        <f t="shared" si="40"/>
        <v>-0.60869565217391308</v>
      </c>
      <c r="J292" s="56">
        <f t="shared" si="41"/>
        <v>-1.037037037037037</v>
      </c>
    </row>
    <row r="293" spans="2:10" x14ac:dyDescent="0.25">
      <c r="B293" s="10">
        <v>43525</v>
      </c>
      <c r="C293" s="13" t="s">
        <v>218</v>
      </c>
      <c r="D293" s="119" t="s">
        <v>219</v>
      </c>
      <c r="E293" s="16">
        <v>0.73</v>
      </c>
      <c r="F293" s="16">
        <v>0.31</v>
      </c>
      <c r="G293" s="12">
        <v>43529</v>
      </c>
      <c r="H293" s="19">
        <v>0.75</v>
      </c>
      <c r="I293" s="18">
        <f t="shared" si="40"/>
        <v>2.7397260273972712E-2</v>
      </c>
      <c r="J293" s="56">
        <f t="shared" si="41"/>
        <v>4.7619047619047665E-2</v>
      </c>
    </row>
    <row r="294" spans="2:10" x14ac:dyDescent="0.25">
      <c r="B294" s="10">
        <v>43535</v>
      </c>
      <c r="C294" s="13" t="s">
        <v>247</v>
      </c>
      <c r="D294" s="119" t="s">
        <v>248</v>
      </c>
      <c r="E294" s="16">
        <v>1.1100000000000001</v>
      </c>
      <c r="F294" s="16">
        <v>0.73</v>
      </c>
      <c r="G294" s="12">
        <v>43539</v>
      </c>
      <c r="H294" s="19">
        <v>1.29</v>
      </c>
      <c r="I294" s="18">
        <f t="shared" si="40"/>
        <v>0.16216216216216206</v>
      </c>
      <c r="J294" s="56">
        <f t="shared" si="41"/>
        <v>0.47368421052631549</v>
      </c>
    </row>
    <row r="295" spans="2:10" s="50" customFormat="1" x14ac:dyDescent="0.25">
      <c r="B295" s="10">
        <v>43543</v>
      </c>
      <c r="C295" s="13" t="s">
        <v>262</v>
      </c>
      <c r="D295" s="30" t="s">
        <v>263</v>
      </c>
      <c r="E295" s="16">
        <v>0.39</v>
      </c>
      <c r="F295" s="16">
        <v>0.12</v>
      </c>
      <c r="G295" s="12">
        <v>43544</v>
      </c>
      <c r="H295" s="19">
        <v>1E-3</v>
      </c>
      <c r="I295" s="18">
        <f t="shared" si="40"/>
        <v>-0.99743589743589745</v>
      </c>
      <c r="J295" s="56">
        <f t="shared" si="41"/>
        <v>-1.4407407407407407</v>
      </c>
    </row>
    <row r="296" spans="2:10" s="50" customFormat="1" x14ac:dyDescent="0.25">
      <c r="B296" s="10">
        <v>43542</v>
      </c>
      <c r="C296" s="13" t="s">
        <v>253</v>
      </c>
      <c r="D296" s="119" t="s">
        <v>254</v>
      </c>
      <c r="E296" s="16">
        <v>0.46</v>
      </c>
      <c r="F296" s="16">
        <v>0.11</v>
      </c>
      <c r="G296" s="12">
        <v>43545</v>
      </c>
      <c r="H296" s="19">
        <v>1.07</v>
      </c>
      <c r="I296" s="18">
        <f t="shared" si="40"/>
        <v>1.3260869565217392</v>
      </c>
      <c r="J296" s="56">
        <f t="shared" si="41"/>
        <v>1.7428571428571429</v>
      </c>
    </row>
    <row r="297" spans="2:10" x14ac:dyDescent="0.25">
      <c r="B297" s="10">
        <v>43542</v>
      </c>
      <c r="C297" s="13" t="s">
        <v>257</v>
      </c>
      <c r="D297" s="119" t="s">
        <v>264</v>
      </c>
      <c r="E297" s="16">
        <v>1.25</v>
      </c>
      <c r="F297" s="16">
        <v>0.2</v>
      </c>
      <c r="G297" s="12">
        <v>43546</v>
      </c>
      <c r="H297" s="19">
        <v>0.74</v>
      </c>
      <c r="I297" s="18">
        <f t="shared" si="40"/>
        <v>-0.40800000000000003</v>
      </c>
      <c r="J297" s="56">
        <f t="shared" si="41"/>
        <v>-0.48571428571428571</v>
      </c>
    </row>
    <row r="298" spans="2:10" s="50" customFormat="1" x14ac:dyDescent="0.25">
      <c r="B298" s="10">
        <v>43565</v>
      </c>
      <c r="C298" s="13" t="s">
        <v>326</v>
      </c>
      <c r="D298" s="30" t="s">
        <v>327</v>
      </c>
      <c r="E298" s="16">
        <v>1.05</v>
      </c>
      <c r="F298" s="16">
        <v>0.59</v>
      </c>
      <c r="G298" s="12">
        <v>43571</v>
      </c>
      <c r="H298" s="19">
        <v>1.0900000000000001</v>
      </c>
      <c r="I298" s="18">
        <f t="shared" si="40"/>
        <v>3.8095238095238182E-2</v>
      </c>
      <c r="J298" s="56">
        <f t="shared" ref="J298:J305" si="42">(H298-E298)/(E298-F298)</f>
        <v>8.6956521739130502E-2</v>
      </c>
    </row>
    <row r="299" spans="2:10" x14ac:dyDescent="0.25">
      <c r="B299" s="10">
        <v>43579</v>
      </c>
      <c r="C299" s="13" t="s">
        <v>349</v>
      </c>
      <c r="D299" s="30" t="s">
        <v>348</v>
      </c>
      <c r="E299" s="16">
        <v>5.19</v>
      </c>
      <c r="F299" s="16">
        <v>3.27</v>
      </c>
      <c r="G299" s="12">
        <v>43584</v>
      </c>
      <c r="H299" s="19">
        <v>4.6500000000000004</v>
      </c>
      <c r="I299" s="18">
        <f t="shared" si="40"/>
        <v>-0.10404624277456642</v>
      </c>
      <c r="J299" s="56">
        <f t="shared" si="42"/>
        <v>-0.28124999999999994</v>
      </c>
    </row>
    <row r="300" spans="2:10" x14ac:dyDescent="0.25">
      <c r="B300" s="10">
        <v>43587</v>
      </c>
      <c r="C300" s="13" t="s">
        <v>371</v>
      </c>
      <c r="D300" s="30" t="s">
        <v>372</v>
      </c>
      <c r="E300" s="16">
        <v>0.9</v>
      </c>
      <c r="F300" s="16">
        <v>0.62</v>
      </c>
      <c r="G300" s="12">
        <v>43591</v>
      </c>
      <c r="H300" s="19">
        <v>0.92</v>
      </c>
      <c r="I300" s="18">
        <f t="shared" si="40"/>
        <v>2.2222222222222143E-2</v>
      </c>
      <c r="J300" s="56">
        <f t="shared" si="42"/>
        <v>7.142857142857148E-2</v>
      </c>
    </row>
    <row r="301" spans="2:10" x14ac:dyDescent="0.25">
      <c r="B301" s="10">
        <v>43600</v>
      </c>
      <c r="C301" s="13" t="s">
        <v>407</v>
      </c>
      <c r="D301" s="30" t="s">
        <v>408</v>
      </c>
      <c r="E301" s="16">
        <v>0.28000000000000003</v>
      </c>
      <c r="F301" s="16">
        <v>0</v>
      </c>
      <c r="G301" s="12">
        <v>43607</v>
      </c>
      <c r="H301" s="19">
        <v>0</v>
      </c>
      <c r="I301" s="18">
        <f t="shared" si="40"/>
        <v>-1</v>
      </c>
      <c r="J301" s="56">
        <f t="shared" si="42"/>
        <v>-1</v>
      </c>
    </row>
    <row r="302" spans="2:10" ht="15" customHeight="1" x14ac:dyDescent="0.25">
      <c r="B302" s="10">
        <v>43599</v>
      </c>
      <c r="C302" s="13" t="s">
        <v>600</v>
      </c>
      <c r="D302" s="30" t="s">
        <v>402</v>
      </c>
      <c r="E302" s="16">
        <v>0.3</v>
      </c>
      <c r="F302" s="16">
        <v>0</v>
      </c>
      <c r="G302" s="12">
        <v>43608</v>
      </c>
      <c r="H302" s="19">
        <v>0.28999999999999998</v>
      </c>
      <c r="I302" s="18">
        <f t="shared" si="40"/>
        <v>-3.3333333333333326E-2</v>
      </c>
      <c r="J302" s="56">
        <f t="shared" si="42"/>
        <v>-3.3333333333333368E-2</v>
      </c>
    </row>
    <row r="303" spans="2:10" x14ac:dyDescent="0.25">
      <c r="B303" s="10">
        <v>43622</v>
      </c>
      <c r="C303" s="13" t="s">
        <v>435</v>
      </c>
      <c r="D303" s="30" t="s">
        <v>434</v>
      </c>
      <c r="E303" s="16">
        <v>1.03</v>
      </c>
      <c r="F303" s="16">
        <v>0.77</v>
      </c>
      <c r="G303" s="12">
        <v>43628</v>
      </c>
      <c r="H303" s="19">
        <v>1.03</v>
      </c>
      <c r="I303" s="18">
        <f t="shared" si="40"/>
        <v>0</v>
      </c>
      <c r="J303" s="56">
        <f t="shared" si="42"/>
        <v>0</v>
      </c>
    </row>
    <row r="304" spans="2:10" x14ac:dyDescent="0.25">
      <c r="B304" s="10">
        <v>43629</v>
      </c>
      <c r="C304" s="13" t="s">
        <v>455</v>
      </c>
      <c r="D304" s="30" t="s">
        <v>456</v>
      </c>
      <c r="E304" s="16">
        <v>0.87</v>
      </c>
      <c r="F304" s="16">
        <v>0.47</v>
      </c>
      <c r="G304" s="12">
        <v>43635</v>
      </c>
      <c r="H304" s="19">
        <v>1.1000000000000001</v>
      </c>
      <c r="I304" s="18">
        <f t="shared" si="40"/>
        <v>0.26436781609195403</v>
      </c>
      <c r="J304" s="56">
        <f t="shared" si="42"/>
        <v>0.57500000000000018</v>
      </c>
    </row>
    <row r="305" spans="2:10" x14ac:dyDescent="0.25">
      <c r="B305" s="10">
        <v>43633</v>
      </c>
      <c r="C305" s="13" t="s">
        <v>599</v>
      </c>
      <c r="D305" s="30" t="s">
        <v>462</v>
      </c>
      <c r="E305" s="16">
        <v>2.4500000000000002</v>
      </c>
      <c r="F305" s="16">
        <v>1.36</v>
      </c>
      <c r="G305" s="12">
        <v>43635</v>
      </c>
      <c r="H305" s="19">
        <v>2.99</v>
      </c>
      <c r="I305" s="18">
        <f t="shared" si="40"/>
        <v>0.2204081632653061</v>
      </c>
      <c r="J305" s="56">
        <f t="shared" si="42"/>
        <v>0.49541284403669722</v>
      </c>
    </row>
    <row r="306" spans="2:10" x14ac:dyDescent="0.25">
      <c r="B306" s="10">
        <v>43678</v>
      </c>
      <c r="C306" s="13" t="s">
        <v>598</v>
      </c>
      <c r="D306" s="30" t="s">
        <v>541</v>
      </c>
      <c r="E306" s="16">
        <v>0.98</v>
      </c>
      <c r="F306" s="16">
        <v>0.63</v>
      </c>
      <c r="G306" s="12">
        <v>43682</v>
      </c>
      <c r="H306" s="19">
        <v>0.63</v>
      </c>
      <c r="I306" s="18">
        <f>(H306/E306-1)</f>
        <v>-0.3571428571428571</v>
      </c>
      <c r="J306" s="56">
        <f>(H306-E306)/(E306-F306)</f>
        <v>-1</v>
      </c>
    </row>
    <row r="307" spans="2:10" x14ac:dyDescent="0.25">
      <c r="B307" s="10">
        <v>43703</v>
      </c>
      <c r="C307" s="13" t="s">
        <v>615</v>
      </c>
      <c r="D307" s="117" t="s">
        <v>610</v>
      </c>
      <c r="E307" s="16">
        <v>2.36</v>
      </c>
      <c r="F307" s="16">
        <v>1.3</v>
      </c>
      <c r="G307" s="12">
        <v>43704</v>
      </c>
      <c r="H307" s="19">
        <v>2.27</v>
      </c>
      <c r="I307" s="18">
        <f t="shared" ref="I307:I313" si="43">(H307/E307-1)</f>
        <v>-3.8135593220338881E-2</v>
      </c>
      <c r="J307" s="56">
        <f t="shared" ref="J307:J313" si="44">(H307-E307)/(E307-F307)</f>
        <v>-8.4905660377358375E-2</v>
      </c>
    </row>
    <row r="308" spans="2:10" x14ac:dyDescent="0.25">
      <c r="B308" s="10">
        <v>43739</v>
      </c>
      <c r="C308" s="13" t="s">
        <v>679</v>
      </c>
      <c r="D308" s="30" t="s">
        <v>680</v>
      </c>
      <c r="E308" s="16">
        <v>1.17</v>
      </c>
      <c r="F308" s="16">
        <v>0.86</v>
      </c>
      <c r="G308" s="12">
        <v>43740</v>
      </c>
      <c r="H308" s="19">
        <v>0.86</v>
      </c>
      <c r="I308" s="18">
        <f t="shared" si="43"/>
        <v>-0.2649572649572649</v>
      </c>
      <c r="J308" s="56">
        <f t="shared" si="44"/>
        <v>-1</v>
      </c>
    </row>
    <row r="309" spans="2:10" x14ac:dyDescent="0.25">
      <c r="B309" s="10">
        <v>43739</v>
      </c>
      <c r="C309" s="13" t="s">
        <v>677</v>
      </c>
      <c r="D309" s="30" t="s">
        <v>678</v>
      </c>
      <c r="E309" s="16">
        <v>1.03</v>
      </c>
      <c r="F309" s="16">
        <v>0.64</v>
      </c>
      <c r="G309" s="12">
        <v>43740</v>
      </c>
      <c r="H309" s="19">
        <v>0.7</v>
      </c>
      <c r="I309" s="18">
        <f t="shared" si="43"/>
        <v>-0.32038834951456319</v>
      </c>
      <c r="J309" s="56">
        <f t="shared" si="44"/>
        <v>-0.84615384615384626</v>
      </c>
    </row>
    <row r="310" spans="2:10" ht="15.75" customHeight="1" x14ac:dyDescent="0.25">
      <c r="B310" s="10">
        <v>43781</v>
      </c>
      <c r="C310" s="13" t="s">
        <v>764</v>
      </c>
      <c r="D310" s="30" t="s">
        <v>763</v>
      </c>
      <c r="E310" s="16">
        <v>1.84</v>
      </c>
      <c r="F310" s="16">
        <v>1.04</v>
      </c>
      <c r="G310" s="12">
        <v>43783</v>
      </c>
      <c r="H310" s="19">
        <v>1.92</v>
      </c>
      <c r="I310" s="18">
        <f t="shared" si="43"/>
        <v>4.3478260869565188E-2</v>
      </c>
      <c r="J310" s="56">
        <f t="shared" si="44"/>
        <v>9.9999999999999811E-2</v>
      </c>
    </row>
    <row r="311" spans="2:10" ht="15.75" customHeight="1" x14ac:dyDescent="0.3">
      <c r="B311" s="10">
        <v>43794</v>
      </c>
      <c r="C311" s="13" t="s">
        <v>803</v>
      </c>
      <c r="D311" s="30" t="s">
        <v>798</v>
      </c>
      <c r="E311" s="16">
        <v>1.31</v>
      </c>
      <c r="F311" s="16">
        <v>0.9</v>
      </c>
      <c r="G311" s="12">
        <v>43795</v>
      </c>
      <c r="H311" s="19">
        <v>1.39</v>
      </c>
      <c r="I311" s="18">
        <f t="shared" si="43"/>
        <v>6.1068702290076216E-2</v>
      </c>
      <c r="J311" s="56">
        <f t="shared" si="44"/>
        <v>0.19512195121951181</v>
      </c>
    </row>
    <row r="312" spans="2:10" x14ac:dyDescent="0.25">
      <c r="B312" s="10">
        <v>43790</v>
      </c>
      <c r="C312" s="13" t="s">
        <v>794</v>
      </c>
      <c r="D312" s="30" t="s">
        <v>795</v>
      </c>
      <c r="E312" s="16">
        <v>0.86</v>
      </c>
      <c r="F312" s="16">
        <v>0.56999999999999995</v>
      </c>
      <c r="G312" s="12">
        <v>43797</v>
      </c>
      <c r="H312" s="19">
        <v>0.96</v>
      </c>
      <c r="I312" s="18">
        <f t="shared" si="43"/>
        <v>0.11627906976744184</v>
      </c>
      <c r="J312" s="56">
        <f t="shared" si="44"/>
        <v>0.34482758620689641</v>
      </c>
    </row>
    <row r="313" spans="2:10" x14ac:dyDescent="0.25">
      <c r="B313" s="10">
        <v>43798</v>
      </c>
      <c r="C313" s="13" t="s">
        <v>812</v>
      </c>
      <c r="D313" s="30" t="s">
        <v>813</v>
      </c>
      <c r="E313" s="16">
        <v>1.1299999999999999</v>
      </c>
      <c r="F313" s="16">
        <v>0.79</v>
      </c>
      <c r="G313" s="12">
        <v>43801</v>
      </c>
      <c r="H313" s="19">
        <v>1.25</v>
      </c>
      <c r="I313" s="18">
        <f t="shared" si="43"/>
        <v>0.10619469026548689</v>
      </c>
      <c r="J313" s="56">
        <f t="shared" si="44"/>
        <v>0.3529411764705887</v>
      </c>
    </row>
    <row r="314" spans="2:10" ht="15.75" customHeight="1" x14ac:dyDescent="0.25">
      <c r="B314" s="10"/>
      <c r="C314" s="13"/>
      <c r="D314" s="30"/>
      <c r="E314" s="19"/>
      <c r="F314" s="19"/>
      <c r="G314" s="69"/>
      <c r="H314" s="21" t="s">
        <v>0</v>
      </c>
      <c r="I314" s="18"/>
      <c r="J314" s="14"/>
    </row>
    <row r="315" spans="2:10" x14ac:dyDescent="0.25">
      <c r="B315" s="10"/>
      <c r="C315" s="22" t="s">
        <v>31</v>
      </c>
      <c r="D315" s="15"/>
      <c r="E315" s="13"/>
      <c r="F315" s="13"/>
      <c r="G315" s="23" t="s">
        <v>0</v>
      </c>
      <c r="H315" s="53" t="s">
        <v>10</v>
      </c>
      <c r="I315" s="54" t="s">
        <v>8</v>
      </c>
      <c r="J315" s="59">
        <f>SUM(J287:J314)</f>
        <v>-0.96280479346709891</v>
      </c>
    </row>
    <row r="316" spans="2:10" x14ac:dyDescent="0.25">
      <c r="B316" s="10"/>
      <c r="C316" s="22"/>
      <c r="D316" s="15"/>
      <c r="E316" s="13"/>
      <c r="F316" s="13"/>
      <c r="G316" s="23"/>
      <c r="H316" s="53"/>
      <c r="I316" s="54"/>
      <c r="J316" s="51"/>
    </row>
    <row r="317" spans="2:10" ht="29.25" customHeight="1" thickBot="1" x14ac:dyDescent="0.3">
      <c r="B317" s="10"/>
      <c r="C317" s="22"/>
      <c r="D317" s="15"/>
      <c r="E317" s="13"/>
      <c r="F317" s="13"/>
      <c r="G317" s="23"/>
      <c r="H317" s="53"/>
      <c r="I317" s="54"/>
      <c r="J317" s="68" t="s">
        <v>22</v>
      </c>
    </row>
    <row r="318" spans="2:10" s="50" customFormat="1" ht="14.25" customHeight="1" x14ac:dyDescent="0.25">
      <c r="B318" s="5"/>
      <c r="C318" s="61"/>
      <c r="D318" s="84"/>
      <c r="E318" s="8"/>
      <c r="F318" s="8"/>
      <c r="G318" s="62"/>
      <c r="H318" s="63"/>
      <c r="I318" s="64"/>
      <c r="J318" s="65"/>
    </row>
    <row r="319" spans="2:10" ht="15.75" thickBot="1" x14ac:dyDescent="0.3">
      <c r="B319" s="25"/>
      <c r="C319" s="26" t="s">
        <v>32</v>
      </c>
      <c r="D319" s="111"/>
      <c r="E319" s="27"/>
      <c r="F319" s="27"/>
      <c r="G319" s="28"/>
      <c r="H319" s="66" t="s">
        <v>10</v>
      </c>
      <c r="I319" s="67" t="s">
        <v>8</v>
      </c>
      <c r="J319" s="92">
        <f>J162+J190+J208+J237+J263+J279+J315</f>
        <v>23.133034830042511</v>
      </c>
    </row>
    <row r="320" spans="2:10" ht="15.75" thickBot="1" x14ac:dyDescent="0.3">
      <c r="B320" s="25"/>
      <c r="C320" s="27" t="s">
        <v>0</v>
      </c>
      <c r="D320" s="110"/>
      <c r="E320" s="27"/>
      <c r="F320" s="27"/>
      <c r="G320" s="33"/>
      <c r="H320" s="27"/>
      <c r="I320" s="55" t="s">
        <v>0</v>
      </c>
      <c r="J320" s="29"/>
    </row>
    <row r="321" spans="2:10" ht="15.75" customHeight="1" thickBot="1" x14ac:dyDescent="0.3">
      <c r="B321" s="33" t="s">
        <v>0</v>
      </c>
      <c r="C321" s="27"/>
      <c r="D321" s="110"/>
      <c r="E321" s="32" t="s">
        <v>0</v>
      </c>
      <c r="F321" s="32"/>
      <c r="G321" s="33" t="s">
        <v>0</v>
      </c>
      <c r="H321" s="20" t="s">
        <v>0</v>
      </c>
      <c r="I321" s="34" t="s">
        <v>0</v>
      </c>
      <c r="J321" s="104" t="s">
        <v>0</v>
      </c>
    </row>
    <row r="322" spans="2:10" ht="23.45" thickBot="1" x14ac:dyDescent="0.45">
      <c r="B322" s="25"/>
      <c r="C322" s="99" t="s">
        <v>33</v>
      </c>
      <c r="D322" s="112"/>
      <c r="E322" s="27"/>
      <c r="F322" s="27"/>
      <c r="G322" s="33"/>
      <c r="H322" s="27"/>
      <c r="I322" s="27"/>
      <c r="J322" s="29"/>
    </row>
    <row r="323" spans="2:10" ht="14.45" x14ac:dyDescent="0.3">
      <c r="B323" s="35"/>
      <c r="C323" s="39"/>
      <c r="D323" s="49"/>
      <c r="E323" s="17"/>
      <c r="F323" s="17"/>
      <c r="G323" s="38"/>
      <c r="H323" s="21"/>
      <c r="I323" s="36"/>
      <c r="J323" s="37"/>
    </row>
    <row r="324" spans="2:10" ht="14.45" x14ac:dyDescent="0.3">
      <c r="B324" s="35"/>
      <c r="C324" s="39"/>
      <c r="D324" s="49"/>
      <c r="E324" s="17"/>
      <c r="F324" s="17"/>
      <c r="G324" s="38"/>
      <c r="H324" s="21"/>
      <c r="I324" s="36"/>
      <c r="J324" s="37"/>
    </row>
    <row r="325" spans="2:10" ht="14.45" x14ac:dyDescent="0.3">
      <c r="B325" s="45" t="s">
        <v>1</v>
      </c>
      <c r="C325" s="46" t="s">
        <v>2</v>
      </c>
      <c r="D325" s="46" t="s">
        <v>38</v>
      </c>
      <c r="E325" s="46" t="s">
        <v>1</v>
      </c>
      <c r="F325" s="46" t="s">
        <v>12</v>
      </c>
      <c r="G325" s="47" t="s">
        <v>3</v>
      </c>
      <c r="H325" s="46" t="s">
        <v>3</v>
      </c>
      <c r="I325" s="46" t="s">
        <v>4</v>
      </c>
      <c r="J325" s="48" t="s">
        <v>4</v>
      </c>
    </row>
    <row r="326" spans="2:10" ht="14.45" x14ac:dyDescent="0.3">
      <c r="B326" s="45" t="s">
        <v>5</v>
      </c>
      <c r="C326" s="49"/>
      <c r="D326" s="49"/>
      <c r="E326" s="46" t="s">
        <v>6</v>
      </c>
      <c r="F326" s="46" t="s">
        <v>13</v>
      </c>
      <c r="G326" s="47" t="s">
        <v>5</v>
      </c>
      <c r="H326" s="46" t="s">
        <v>7</v>
      </c>
      <c r="I326" s="46" t="s">
        <v>9</v>
      </c>
      <c r="J326" s="48" t="s">
        <v>14</v>
      </c>
    </row>
    <row r="327" spans="2:10" ht="14.45" x14ac:dyDescent="0.3">
      <c r="B327" s="45"/>
      <c r="C327" s="46" t="s">
        <v>20</v>
      </c>
      <c r="D327" s="46"/>
      <c r="E327" s="46"/>
      <c r="F327" s="46"/>
      <c r="G327" s="47"/>
      <c r="H327" s="46"/>
      <c r="I327" s="46"/>
      <c r="J327" s="48"/>
    </row>
    <row r="328" spans="2:10" ht="14.45" x14ac:dyDescent="0.3">
      <c r="B328" s="45"/>
      <c r="C328" s="46"/>
      <c r="D328" s="46"/>
      <c r="E328" s="46"/>
      <c r="F328" s="46"/>
      <c r="G328" s="47"/>
      <c r="H328" s="46"/>
      <c r="I328" s="46"/>
      <c r="J328" s="48"/>
    </row>
    <row r="329" spans="2:10" ht="14.45" x14ac:dyDescent="0.3">
      <c r="B329" s="10">
        <v>43438</v>
      </c>
      <c r="C329" s="13" t="s">
        <v>55</v>
      </c>
      <c r="D329" s="30" t="s">
        <v>56</v>
      </c>
      <c r="E329" s="16">
        <v>0.65</v>
      </c>
      <c r="F329" s="16">
        <v>0.2</v>
      </c>
      <c r="G329" s="12">
        <v>43467</v>
      </c>
      <c r="H329" s="19">
        <v>1.35</v>
      </c>
      <c r="I329" s="18">
        <f t="shared" ref="I329:I392" si="45">(H329/E329-1)</f>
        <v>1.0769230769230771</v>
      </c>
      <c r="J329" s="56">
        <f t="shared" ref="J329:J346" si="46">(H329-E329)/(E329-F329)</f>
        <v>1.5555555555555556</v>
      </c>
    </row>
    <row r="330" spans="2:10" ht="14.45" x14ac:dyDescent="0.3">
      <c r="B330" s="10">
        <v>43462</v>
      </c>
      <c r="C330" s="13" t="s">
        <v>57</v>
      </c>
      <c r="D330" s="30" t="s">
        <v>58</v>
      </c>
      <c r="E330" s="16">
        <v>1.58</v>
      </c>
      <c r="F330" s="16">
        <v>0.33</v>
      </c>
      <c r="G330" s="12">
        <v>43469</v>
      </c>
      <c r="H330" s="19">
        <v>1.38</v>
      </c>
      <c r="I330" s="18">
        <f t="shared" si="45"/>
        <v>-0.12658227848101278</v>
      </c>
      <c r="J330" s="56">
        <f t="shared" si="46"/>
        <v>-0.16000000000000014</v>
      </c>
    </row>
    <row r="331" spans="2:10" ht="14.45" x14ac:dyDescent="0.3">
      <c r="B331" s="10">
        <v>43468</v>
      </c>
      <c r="C331" s="13" t="s">
        <v>65</v>
      </c>
      <c r="D331" s="30" t="s">
        <v>64</v>
      </c>
      <c r="E331" s="16">
        <v>0.64</v>
      </c>
      <c r="F331" s="16">
        <v>0.3</v>
      </c>
      <c r="G331" s="12">
        <v>43473</v>
      </c>
      <c r="H331" s="19">
        <v>1.07</v>
      </c>
      <c r="I331" s="18">
        <f t="shared" si="45"/>
        <v>0.671875</v>
      </c>
      <c r="J331" s="56">
        <f t="shared" si="46"/>
        <v>1.2647058823529411</v>
      </c>
    </row>
    <row r="332" spans="2:10" ht="14.45" x14ac:dyDescent="0.3">
      <c r="B332" s="10">
        <v>43462</v>
      </c>
      <c r="C332" s="13" t="s">
        <v>59</v>
      </c>
      <c r="D332" s="30" t="s">
        <v>60</v>
      </c>
      <c r="E332" s="16">
        <v>5.03</v>
      </c>
      <c r="F332" s="16">
        <v>0.28000000000000003</v>
      </c>
      <c r="G332" s="12">
        <v>43474</v>
      </c>
      <c r="H332" s="19">
        <v>8.6</v>
      </c>
      <c r="I332" s="18">
        <f t="shared" si="45"/>
        <v>0.7097415506958249</v>
      </c>
      <c r="J332" s="56">
        <f t="shared" si="46"/>
        <v>0.7515789473684209</v>
      </c>
    </row>
    <row r="333" spans="2:10" ht="14.45" x14ac:dyDescent="0.3">
      <c r="B333" s="10">
        <v>43467</v>
      </c>
      <c r="C333" s="13" t="s">
        <v>353</v>
      </c>
      <c r="D333" s="30" t="s">
        <v>63</v>
      </c>
      <c r="E333" s="16">
        <v>1.45</v>
      </c>
      <c r="F333" s="16">
        <v>0.08</v>
      </c>
      <c r="G333" s="12">
        <v>43476</v>
      </c>
      <c r="H333" s="19">
        <v>2.83</v>
      </c>
      <c r="I333" s="18">
        <f t="shared" si="45"/>
        <v>0.95172413793103461</v>
      </c>
      <c r="J333" s="56">
        <f t="shared" si="46"/>
        <v>1.0072992700729928</v>
      </c>
    </row>
    <row r="334" spans="2:10" ht="14.45" x14ac:dyDescent="0.3">
      <c r="B334" s="10">
        <v>43467</v>
      </c>
      <c r="C334" s="13" t="s">
        <v>61</v>
      </c>
      <c r="D334" s="30" t="s">
        <v>62</v>
      </c>
      <c r="E334" s="16">
        <v>3.19</v>
      </c>
      <c r="F334" s="16">
        <v>1.18</v>
      </c>
      <c r="G334" s="12">
        <v>43481</v>
      </c>
      <c r="H334" s="19">
        <v>2.17</v>
      </c>
      <c r="I334" s="18">
        <f t="shared" si="45"/>
        <v>-0.31974921630094044</v>
      </c>
      <c r="J334" s="56">
        <f t="shared" si="46"/>
        <v>-0.5074626865671642</v>
      </c>
    </row>
    <row r="335" spans="2:10" ht="14.45" x14ac:dyDescent="0.3">
      <c r="B335" s="10">
        <v>43473</v>
      </c>
      <c r="C335" s="13" t="s">
        <v>69</v>
      </c>
      <c r="D335" s="119" t="s">
        <v>70</v>
      </c>
      <c r="E335" s="16">
        <v>1.05</v>
      </c>
      <c r="F335" s="16">
        <v>0.46</v>
      </c>
      <c r="G335" s="12">
        <v>43482</v>
      </c>
      <c r="H335" s="19">
        <v>0.99</v>
      </c>
      <c r="I335" s="18">
        <f t="shared" si="45"/>
        <v>-5.7142857142857162E-2</v>
      </c>
      <c r="J335" s="56">
        <f t="shared" si="46"/>
        <v>-0.10169491525423736</v>
      </c>
    </row>
    <row r="336" spans="2:10" ht="14.45" x14ac:dyDescent="0.3">
      <c r="B336" s="10">
        <v>43480</v>
      </c>
      <c r="C336" s="13" t="s">
        <v>84</v>
      </c>
      <c r="D336" s="119" t="s">
        <v>83</v>
      </c>
      <c r="E336" s="16">
        <v>4.96</v>
      </c>
      <c r="F336" s="16">
        <v>0.51</v>
      </c>
      <c r="G336" s="12">
        <v>43486</v>
      </c>
      <c r="H336" s="19">
        <v>3.74</v>
      </c>
      <c r="I336" s="18">
        <f t="shared" si="45"/>
        <v>-0.24596774193548387</v>
      </c>
      <c r="J336" s="56">
        <f t="shared" si="46"/>
        <v>-0.27415730337078648</v>
      </c>
    </row>
    <row r="337" spans="1:10" s="50" customFormat="1" ht="14.45" x14ac:dyDescent="0.3">
      <c r="A337" s="10" t="s">
        <v>0</v>
      </c>
      <c r="B337" s="10">
        <v>43483</v>
      </c>
      <c r="C337" s="13" t="s">
        <v>146</v>
      </c>
      <c r="D337" s="30" t="s">
        <v>101</v>
      </c>
      <c r="E337" s="16">
        <v>0.38</v>
      </c>
      <c r="F337" s="16">
        <v>0.06</v>
      </c>
      <c r="G337" s="12">
        <v>43488</v>
      </c>
      <c r="H337" s="19">
        <v>0.27</v>
      </c>
      <c r="I337" s="18">
        <f t="shared" si="45"/>
        <v>-0.28947368421052633</v>
      </c>
      <c r="J337" s="56">
        <f t="shared" si="46"/>
        <v>-0.34374999999999994</v>
      </c>
    </row>
    <row r="338" spans="1:10" ht="14.45" x14ac:dyDescent="0.3">
      <c r="B338" s="10">
        <v>43481</v>
      </c>
      <c r="C338" s="13" t="s">
        <v>86</v>
      </c>
      <c r="D338" s="119" t="s">
        <v>87</v>
      </c>
      <c r="E338" s="16">
        <v>3.3</v>
      </c>
      <c r="F338" s="16">
        <v>0.38</v>
      </c>
      <c r="G338" s="12">
        <v>43489</v>
      </c>
      <c r="H338" s="19">
        <v>4.99</v>
      </c>
      <c r="I338" s="18">
        <f t="shared" si="45"/>
        <v>0.5121212121212122</v>
      </c>
      <c r="J338" s="56">
        <f t="shared" si="46"/>
        <v>0.57876712328767133</v>
      </c>
    </row>
    <row r="339" spans="1:10" ht="14.45" x14ac:dyDescent="0.3">
      <c r="B339" s="10">
        <v>43480</v>
      </c>
      <c r="C339" s="13" t="s">
        <v>85</v>
      </c>
      <c r="D339" s="30" t="s">
        <v>88</v>
      </c>
      <c r="E339" s="16">
        <v>6.1</v>
      </c>
      <c r="F339" s="16">
        <v>3.99</v>
      </c>
      <c r="G339" s="12">
        <v>43490</v>
      </c>
      <c r="H339" s="19">
        <v>8.0500000000000007</v>
      </c>
      <c r="I339" s="18">
        <f t="shared" si="45"/>
        <v>0.31967213114754123</v>
      </c>
      <c r="J339" s="56">
        <f t="shared" si="46"/>
        <v>0.92417061611374485</v>
      </c>
    </row>
    <row r="340" spans="1:10" ht="14.45" x14ac:dyDescent="0.3">
      <c r="B340" s="10">
        <v>43488</v>
      </c>
      <c r="C340" s="13" t="s">
        <v>98</v>
      </c>
      <c r="D340" s="30" t="s">
        <v>88</v>
      </c>
      <c r="E340" s="16">
        <v>3.04</v>
      </c>
      <c r="F340" s="16">
        <v>0.54</v>
      </c>
      <c r="G340" s="12">
        <v>43495</v>
      </c>
      <c r="H340" s="19">
        <v>1.73</v>
      </c>
      <c r="I340" s="18">
        <f t="shared" si="45"/>
        <v>-0.43092105263157898</v>
      </c>
      <c r="J340" s="56">
        <f t="shared" si="46"/>
        <v>-0.52400000000000002</v>
      </c>
    </row>
    <row r="341" spans="1:10" ht="14.45" x14ac:dyDescent="0.3">
      <c r="B341" s="10">
        <v>43487</v>
      </c>
      <c r="C341" s="13" t="s">
        <v>94</v>
      </c>
      <c r="D341" s="30" t="s">
        <v>95</v>
      </c>
      <c r="E341" s="16">
        <v>2.64</v>
      </c>
      <c r="F341" s="16">
        <v>1.02</v>
      </c>
      <c r="G341" s="12">
        <v>43496</v>
      </c>
      <c r="H341" s="19">
        <v>1.9</v>
      </c>
      <c r="I341" s="18">
        <f t="shared" si="45"/>
        <v>-0.28030303030303039</v>
      </c>
      <c r="J341" s="56">
        <f t="shared" si="46"/>
        <v>-0.45679012345679021</v>
      </c>
    </row>
    <row r="342" spans="1:10" ht="14.45" x14ac:dyDescent="0.3">
      <c r="B342" s="10">
        <v>43490</v>
      </c>
      <c r="C342" s="13" t="s">
        <v>112</v>
      </c>
      <c r="D342" s="30" t="s">
        <v>111</v>
      </c>
      <c r="E342" s="16">
        <v>4.0999999999999996</v>
      </c>
      <c r="F342" s="16">
        <v>1.71</v>
      </c>
      <c r="G342" s="12">
        <v>43500</v>
      </c>
      <c r="H342" s="19">
        <v>3.84</v>
      </c>
      <c r="I342" s="18">
        <f t="shared" si="45"/>
        <v>-6.3414634146341409E-2</v>
      </c>
      <c r="J342" s="56">
        <f t="shared" si="46"/>
        <v>-0.10878661087866101</v>
      </c>
    </row>
    <row r="343" spans="1:10" ht="14.45" x14ac:dyDescent="0.3">
      <c r="B343" s="10">
        <v>43503</v>
      </c>
      <c r="C343" s="13" t="s">
        <v>160</v>
      </c>
      <c r="D343" s="30" t="s">
        <v>161</v>
      </c>
      <c r="E343" s="16">
        <v>1.19</v>
      </c>
      <c r="F343" s="16">
        <v>0.72</v>
      </c>
      <c r="G343" s="12">
        <v>43509</v>
      </c>
      <c r="H343" s="19">
        <v>0.81</v>
      </c>
      <c r="I343" s="18">
        <f t="shared" si="45"/>
        <v>-0.31932773109243695</v>
      </c>
      <c r="J343" s="56">
        <f t="shared" si="46"/>
        <v>-0.80851063829787218</v>
      </c>
    </row>
    <row r="344" spans="1:10" s="50" customFormat="1" ht="14.45" x14ac:dyDescent="0.3">
      <c r="A344" s="10" t="s">
        <v>0</v>
      </c>
      <c r="B344" s="10">
        <v>43503</v>
      </c>
      <c r="C344" s="13" t="s">
        <v>156</v>
      </c>
      <c r="D344" s="30" t="s">
        <v>157</v>
      </c>
      <c r="E344" s="16">
        <v>3.38</v>
      </c>
      <c r="F344" s="16">
        <v>0.67</v>
      </c>
      <c r="G344" s="12">
        <v>43514</v>
      </c>
      <c r="H344" s="19">
        <v>4.6900000000000004</v>
      </c>
      <c r="I344" s="18">
        <f t="shared" si="45"/>
        <v>0.38757396449704151</v>
      </c>
      <c r="J344" s="56">
        <f t="shared" si="46"/>
        <v>0.48339483394833965</v>
      </c>
    </row>
    <row r="345" spans="1:10" ht="14.45" x14ac:dyDescent="0.3">
      <c r="B345" s="10">
        <v>43507</v>
      </c>
      <c r="C345" s="13" t="s">
        <v>169</v>
      </c>
      <c r="D345" s="30" t="s">
        <v>170</v>
      </c>
      <c r="E345" s="16">
        <v>1.51</v>
      </c>
      <c r="F345" s="16">
        <v>0.75</v>
      </c>
      <c r="G345" s="12">
        <v>43511</v>
      </c>
      <c r="H345" s="19">
        <v>0.88</v>
      </c>
      <c r="I345" s="18">
        <f t="shared" si="45"/>
        <v>-0.41721854304635764</v>
      </c>
      <c r="J345" s="56">
        <f t="shared" si="46"/>
        <v>-0.82894736842105265</v>
      </c>
    </row>
    <row r="346" spans="1:10" ht="14.45" x14ac:dyDescent="0.3">
      <c r="B346" s="10">
        <v>43511</v>
      </c>
      <c r="C346" s="13" t="s">
        <v>190</v>
      </c>
      <c r="D346" s="30" t="s">
        <v>189</v>
      </c>
      <c r="E346" s="16">
        <v>4.8499999999999996</v>
      </c>
      <c r="F346" s="16">
        <v>1.52</v>
      </c>
      <c r="G346" s="12">
        <v>43514</v>
      </c>
      <c r="H346" s="19">
        <v>2.5</v>
      </c>
      <c r="I346" s="18">
        <f t="shared" si="45"/>
        <v>-0.48453608247422675</v>
      </c>
      <c r="J346" s="56">
        <f t="shared" si="46"/>
        <v>-0.70570570570570568</v>
      </c>
    </row>
    <row r="347" spans="1:10" ht="14.45" x14ac:dyDescent="0.3">
      <c r="B347" s="10" t="s">
        <v>141</v>
      </c>
      <c r="C347" s="13" t="s">
        <v>140</v>
      </c>
      <c r="D347" s="30" t="s">
        <v>117</v>
      </c>
      <c r="E347" s="16">
        <v>2.95</v>
      </c>
      <c r="F347" s="16">
        <v>1.1000000000000001</v>
      </c>
      <c r="G347" s="12">
        <v>43516</v>
      </c>
      <c r="H347" s="19">
        <v>2.42</v>
      </c>
      <c r="I347" s="18">
        <f t="shared" si="45"/>
        <v>-0.1796610169491526</v>
      </c>
      <c r="J347" s="56">
        <f>(H347-E347)/(E347-F347)</f>
        <v>-0.28648648648648661</v>
      </c>
    </row>
    <row r="348" spans="1:10" ht="14.45" x14ac:dyDescent="0.3">
      <c r="B348" s="10">
        <v>43510</v>
      </c>
      <c r="C348" s="13" t="s">
        <v>186</v>
      </c>
      <c r="D348" s="30" t="s">
        <v>183</v>
      </c>
      <c r="E348" s="16">
        <v>0.94</v>
      </c>
      <c r="F348" s="16">
        <v>0.34</v>
      </c>
      <c r="G348" s="12">
        <v>43518</v>
      </c>
      <c r="H348" s="19">
        <v>0.98</v>
      </c>
      <c r="I348" s="18">
        <f t="shared" si="45"/>
        <v>4.2553191489361764E-2</v>
      </c>
      <c r="J348" s="56">
        <f t="shared" ref="J348:J372" si="47">(H348-E348)/(E348-F348)</f>
        <v>6.6666666666666735E-2</v>
      </c>
    </row>
    <row r="349" spans="1:10" ht="14.45" x14ac:dyDescent="0.3">
      <c r="B349" s="10">
        <v>43509</v>
      </c>
      <c r="C349" s="13" t="s">
        <v>178</v>
      </c>
      <c r="D349" s="30" t="s">
        <v>177</v>
      </c>
      <c r="E349" s="16">
        <v>1.05</v>
      </c>
      <c r="F349" s="16">
        <v>0.09</v>
      </c>
      <c r="G349" s="12">
        <v>43522</v>
      </c>
      <c r="H349" s="19">
        <v>0.81</v>
      </c>
      <c r="I349" s="18">
        <f t="shared" si="45"/>
        <v>-0.22857142857142854</v>
      </c>
      <c r="J349" s="56">
        <f t="shared" si="47"/>
        <v>-0.24999999999999997</v>
      </c>
    </row>
    <row r="350" spans="1:10" s="50" customFormat="1" ht="14.45" x14ac:dyDescent="0.3">
      <c r="A350" s="10" t="s">
        <v>0</v>
      </c>
      <c r="B350" s="10">
        <v>43517</v>
      </c>
      <c r="C350" s="13" t="s">
        <v>202</v>
      </c>
      <c r="D350" s="30" t="s">
        <v>200</v>
      </c>
      <c r="E350" s="16">
        <v>3.06</v>
      </c>
      <c r="F350" s="16">
        <v>1.58</v>
      </c>
      <c r="G350" s="12">
        <v>43525</v>
      </c>
      <c r="H350" s="19">
        <v>2.2999999999999998</v>
      </c>
      <c r="I350" s="18">
        <f t="shared" si="45"/>
        <v>-0.24836601307189554</v>
      </c>
      <c r="J350" s="56">
        <f t="shared" si="47"/>
        <v>-0.51351351351351371</v>
      </c>
    </row>
    <row r="351" spans="1:10" s="50" customFormat="1" ht="14.45" x14ac:dyDescent="0.3">
      <c r="A351" s="10" t="s">
        <v>0</v>
      </c>
      <c r="B351" s="10">
        <v>43522</v>
      </c>
      <c r="C351" s="13" t="s">
        <v>208</v>
      </c>
      <c r="D351" s="30" t="s">
        <v>210</v>
      </c>
      <c r="E351" s="16">
        <v>2.33</v>
      </c>
      <c r="F351" s="16">
        <v>1.43</v>
      </c>
      <c r="G351" s="12">
        <v>43525</v>
      </c>
      <c r="H351" s="19">
        <v>2.0099999999999998</v>
      </c>
      <c r="I351" s="18">
        <f t="shared" si="45"/>
        <v>-0.13733905579399153</v>
      </c>
      <c r="J351" s="56">
        <f t="shared" si="47"/>
        <v>-0.35555555555555579</v>
      </c>
    </row>
    <row r="352" spans="1:10" ht="14.45" x14ac:dyDescent="0.3">
      <c r="B352" s="10">
        <v>43523</v>
      </c>
      <c r="C352" s="13" t="s">
        <v>215</v>
      </c>
      <c r="D352" s="30" t="s">
        <v>209</v>
      </c>
      <c r="E352" s="16">
        <v>4.57</v>
      </c>
      <c r="F352" s="16">
        <v>3.05</v>
      </c>
      <c r="G352" s="12">
        <v>43525</v>
      </c>
      <c r="H352" s="19">
        <v>3.05</v>
      </c>
      <c r="I352" s="18">
        <f t="shared" si="45"/>
        <v>-0.33260393873085348</v>
      </c>
      <c r="J352" s="56">
        <f t="shared" si="47"/>
        <v>-1</v>
      </c>
    </row>
    <row r="353" spans="1:10" ht="14.45" x14ac:dyDescent="0.3">
      <c r="B353" s="10">
        <v>43517</v>
      </c>
      <c r="C353" s="13" t="s">
        <v>203</v>
      </c>
      <c r="D353" s="30" t="s">
        <v>204</v>
      </c>
      <c r="E353" s="16">
        <v>1.89</v>
      </c>
      <c r="F353" s="16">
        <v>0.17</v>
      </c>
      <c r="G353" s="12">
        <v>43530</v>
      </c>
      <c r="H353" s="19">
        <v>1.7</v>
      </c>
      <c r="I353" s="18">
        <f t="shared" si="45"/>
        <v>-0.10052910052910047</v>
      </c>
      <c r="J353" s="56">
        <f t="shared" si="47"/>
        <v>-0.11046511627906974</v>
      </c>
    </row>
    <row r="354" spans="1:10" s="50" customFormat="1" ht="14.45" x14ac:dyDescent="0.3">
      <c r="A354" s="10" t="s">
        <v>0</v>
      </c>
      <c r="B354" s="10">
        <v>43530</v>
      </c>
      <c r="C354" s="13" t="s">
        <v>242</v>
      </c>
      <c r="D354" s="30" t="s">
        <v>229</v>
      </c>
      <c r="E354" s="16">
        <v>6.11</v>
      </c>
      <c r="F354" s="16">
        <v>1.52</v>
      </c>
      <c r="G354" s="12">
        <v>43532</v>
      </c>
      <c r="H354" s="19">
        <v>9.9499999999999993</v>
      </c>
      <c r="I354" s="18">
        <f t="shared" si="45"/>
        <v>0.62847790507364953</v>
      </c>
      <c r="J354" s="56">
        <f t="shared" si="47"/>
        <v>0.83660130718954229</v>
      </c>
    </row>
    <row r="355" spans="1:10" ht="14.45" x14ac:dyDescent="0.3">
      <c r="B355" s="10">
        <v>43529</v>
      </c>
      <c r="C355" s="13" t="s">
        <v>224</v>
      </c>
      <c r="D355" s="30" t="s">
        <v>225</v>
      </c>
      <c r="E355" s="16">
        <v>5.83</v>
      </c>
      <c r="F355" s="16">
        <v>2.85</v>
      </c>
      <c r="G355" s="12">
        <v>43539</v>
      </c>
      <c r="H355" s="19">
        <v>7</v>
      </c>
      <c r="I355" s="18">
        <f t="shared" si="45"/>
        <v>0.20068610634648376</v>
      </c>
      <c r="J355" s="56">
        <f t="shared" si="47"/>
        <v>0.39261744966442952</v>
      </c>
    </row>
    <row r="356" spans="1:10" ht="14.45" x14ac:dyDescent="0.3">
      <c r="B356" s="10">
        <v>43531</v>
      </c>
      <c r="C356" s="13" t="s">
        <v>238</v>
      </c>
      <c r="D356" s="30" t="s">
        <v>239</v>
      </c>
      <c r="E356" s="16">
        <v>1.19</v>
      </c>
      <c r="F356" s="16">
        <v>0.04</v>
      </c>
      <c r="G356" s="12">
        <v>43542</v>
      </c>
      <c r="H356" s="19">
        <v>0.46</v>
      </c>
      <c r="I356" s="18">
        <f t="shared" si="45"/>
        <v>-0.61344537815126055</v>
      </c>
      <c r="J356" s="56">
        <f t="shared" si="47"/>
        <v>-0.63478260869565217</v>
      </c>
    </row>
    <row r="357" spans="1:10" ht="14.45" x14ac:dyDescent="0.3">
      <c r="B357" s="10">
        <v>43543</v>
      </c>
      <c r="C357" s="13" t="s">
        <v>260</v>
      </c>
      <c r="D357" s="30" t="s">
        <v>261</v>
      </c>
      <c r="E357" s="16">
        <v>4.8899999999999997</v>
      </c>
      <c r="F357" s="16">
        <v>2.2599999999999998</v>
      </c>
      <c r="G357" s="12">
        <v>43545</v>
      </c>
      <c r="H357" s="19">
        <v>4.6399999999999997</v>
      </c>
      <c r="I357" s="18">
        <f t="shared" si="45"/>
        <v>-5.112474437627812E-2</v>
      </c>
      <c r="J357" s="56">
        <f t="shared" si="47"/>
        <v>-9.5057034220532327E-2</v>
      </c>
    </row>
    <row r="358" spans="1:10" ht="14.45" x14ac:dyDescent="0.3">
      <c r="B358" s="10">
        <v>43550</v>
      </c>
      <c r="C358" s="13" t="s">
        <v>285</v>
      </c>
      <c r="D358" s="30" t="s">
        <v>284</v>
      </c>
      <c r="E358" s="16">
        <v>5.0199999999999996</v>
      </c>
      <c r="F358" s="16">
        <v>2.99</v>
      </c>
      <c r="G358" s="12">
        <v>43552</v>
      </c>
      <c r="H358" s="19">
        <v>3</v>
      </c>
      <c r="I358" s="18">
        <f t="shared" si="45"/>
        <v>-0.40239043824701193</v>
      </c>
      <c r="J358" s="56">
        <f t="shared" si="47"/>
        <v>-0.99507389162561588</v>
      </c>
    </row>
    <row r="359" spans="1:10" ht="14.45" x14ac:dyDescent="0.3">
      <c r="B359" s="10">
        <v>43544</v>
      </c>
      <c r="C359" s="13" t="s">
        <v>286</v>
      </c>
      <c r="D359" s="30" t="s">
        <v>270</v>
      </c>
      <c r="E359" s="16">
        <v>4.41</v>
      </c>
      <c r="F359" s="16">
        <v>2.76</v>
      </c>
      <c r="G359" s="12">
        <v>43553</v>
      </c>
      <c r="H359" s="19">
        <v>5.96</v>
      </c>
      <c r="I359" s="18">
        <f t="shared" si="45"/>
        <v>0.35147392290249435</v>
      </c>
      <c r="J359" s="56">
        <f t="shared" si="47"/>
        <v>0.93939393939393911</v>
      </c>
    </row>
    <row r="360" spans="1:10" s="50" customFormat="1" ht="14.45" x14ac:dyDescent="0.3">
      <c r="A360" s="10" t="s">
        <v>0</v>
      </c>
      <c r="B360" s="10">
        <v>43546</v>
      </c>
      <c r="C360" s="13" t="s">
        <v>287</v>
      </c>
      <c r="D360" s="30" t="s">
        <v>280</v>
      </c>
      <c r="E360" s="16">
        <v>10.11</v>
      </c>
      <c r="F360" s="16">
        <v>6.25</v>
      </c>
      <c r="G360" s="12">
        <v>43553</v>
      </c>
      <c r="H360" s="19">
        <v>8.73</v>
      </c>
      <c r="I360" s="18">
        <f t="shared" si="45"/>
        <v>-0.13649851632047472</v>
      </c>
      <c r="J360" s="56">
        <f t="shared" si="47"/>
        <v>-0.35751295336787542</v>
      </c>
    </row>
    <row r="361" spans="1:10" ht="14.45" x14ac:dyDescent="0.3">
      <c r="B361" s="10">
        <v>43549</v>
      </c>
      <c r="C361" s="13" t="s">
        <v>283</v>
      </c>
      <c r="D361" s="30" t="s">
        <v>282</v>
      </c>
      <c r="E361" s="16">
        <v>1.7</v>
      </c>
      <c r="F361" s="16">
        <v>0.17</v>
      </c>
      <c r="G361" s="12">
        <v>43553</v>
      </c>
      <c r="H361" s="19">
        <v>2.0299999999999998</v>
      </c>
      <c r="I361" s="18">
        <f t="shared" si="45"/>
        <v>0.19411764705882351</v>
      </c>
      <c r="J361" s="56">
        <f t="shared" si="47"/>
        <v>0.21568627450980382</v>
      </c>
    </row>
    <row r="362" spans="1:10" s="50" customFormat="1" ht="14.45" x14ac:dyDescent="0.3">
      <c r="A362" s="10" t="s">
        <v>0</v>
      </c>
      <c r="B362" s="10">
        <v>43549</v>
      </c>
      <c r="C362" s="13" t="s">
        <v>281</v>
      </c>
      <c r="D362" s="30" t="s">
        <v>279</v>
      </c>
      <c r="E362" s="16">
        <v>2.94</v>
      </c>
      <c r="F362" s="16">
        <v>1.36</v>
      </c>
      <c r="G362" s="12">
        <v>43556</v>
      </c>
      <c r="H362" s="19">
        <v>2.4700000000000002</v>
      </c>
      <c r="I362" s="18">
        <f t="shared" si="45"/>
        <v>-0.15986394557823125</v>
      </c>
      <c r="J362" s="56">
        <f t="shared" si="47"/>
        <v>-0.29746835443037961</v>
      </c>
    </row>
    <row r="363" spans="1:10" ht="14.45" x14ac:dyDescent="0.3">
      <c r="B363" s="10">
        <v>43552</v>
      </c>
      <c r="C363" s="13" t="s">
        <v>301</v>
      </c>
      <c r="D363" s="30" t="s">
        <v>300</v>
      </c>
      <c r="E363" s="16">
        <v>2.34</v>
      </c>
      <c r="F363" s="16">
        <v>0.87</v>
      </c>
      <c r="G363" s="12">
        <v>43563</v>
      </c>
      <c r="H363" s="19">
        <v>2.04</v>
      </c>
      <c r="I363" s="18">
        <f t="shared" si="45"/>
        <v>-0.12820512820512808</v>
      </c>
      <c r="J363" s="56">
        <f t="shared" si="47"/>
        <v>-0.20408163265306115</v>
      </c>
    </row>
    <row r="364" spans="1:10" ht="14.45" x14ac:dyDescent="0.3">
      <c r="B364" s="10">
        <v>43563</v>
      </c>
      <c r="C364" s="13" t="s">
        <v>320</v>
      </c>
      <c r="D364" s="30" t="s">
        <v>319</v>
      </c>
      <c r="E364" s="16">
        <v>6.82</v>
      </c>
      <c r="F364" s="16">
        <v>1.85</v>
      </c>
      <c r="G364" s="12">
        <v>43566</v>
      </c>
      <c r="H364" s="19">
        <v>6.48</v>
      </c>
      <c r="I364" s="18">
        <f t="shared" si="45"/>
        <v>-4.9853372434017551E-2</v>
      </c>
      <c r="J364" s="56">
        <f t="shared" si="47"/>
        <v>-6.8410462776659922E-2</v>
      </c>
    </row>
    <row r="365" spans="1:10" ht="14.45" x14ac:dyDescent="0.3">
      <c r="B365" s="10">
        <v>43558</v>
      </c>
      <c r="C365" s="13" t="s">
        <v>318</v>
      </c>
      <c r="D365" s="30" t="s">
        <v>311</v>
      </c>
      <c r="E365" s="16">
        <v>4.75</v>
      </c>
      <c r="F365" s="16">
        <v>3.19</v>
      </c>
      <c r="G365" s="12">
        <v>43566</v>
      </c>
      <c r="H365" s="19">
        <v>5.46</v>
      </c>
      <c r="I365" s="18">
        <f t="shared" si="45"/>
        <v>0.1494736842105262</v>
      </c>
      <c r="J365" s="56">
        <f t="shared" si="47"/>
        <v>0.45512820512820507</v>
      </c>
    </row>
    <row r="366" spans="1:10" ht="14.45" x14ac:dyDescent="0.3">
      <c r="B366" s="10">
        <v>43558</v>
      </c>
      <c r="C366" s="13" t="s">
        <v>310</v>
      </c>
      <c r="D366" s="30" t="s">
        <v>308</v>
      </c>
      <c r="E366" s="16">
        <v>4.17</v>
      </c>
      <c r="F366" s="16">
        <v>2.81</v>
      </c>
      <c r="G366" s="12">
        <v>43567</v>
      </c>
      <c r="H366" s="19">
        <v>3.58</v>
      </c>
      <c r="I366" s="18">
        <f t="shared" si="45"/>
        <v>-0.14148681055155876</v>
      </c>
      <c r="J366" s="56">
        <f t="shared" si="47"/>
        <v>-0.43382352941176466</v>
      </c>
    </row>
    <row r="367" spans="1:10" ht="14.45" x14ac:dyDescent="0.3">
      <c r="B367" s="10">
        <v>43557</v>
      </c>
      <c r="C367" s="13" t="s">
        <v>316</v>
      </c>
      <c r="D367" s="30" t="s">
        <v>309</v>
      </c>
      <c r="E367" s="16">
        <v>7.36</v>
      </c>
      <c r="F367" s="16">
        <v>5.47</v>
      </c>
      <c r="G367" s="12">
        <v>43567</v>
      </c>
      <c r="H367" s="19">
        <v>6.7</v>
      </c>
      <c r="I367" s="18">
        <f t="shared" si="45"/>
        <v>-8.9673913043478271E-2</v>
      </c>
      <c r="J367" s="56">
        <f t="shared" si="47"/>
        <v>-0.34920634920634919</v>
      </c>
    </row>
    <row r="368" spans="1:10" ht="14.45" x14ac:dyDescent="0.3">
      <c r="B368" s="10">
        <v>43573</v>
      </c>
      <c r="C368" s="13" t="s">
        <v>341</v>
      </c>
      <c r="D368" s="30" t="s">
        <v>342</v>
      </c>
      <c r="E368" s="16">
        <v>5.0199999999999996</v>
      </c>
      <c r="F368" s="16">
        <v>3.06</v>
      </c>
      <c r="G368" s="12">
        <v>43578</v>
      </c>
      <c r="H368" s="19">
        <v>2.92</v>
      </c>
      <c r="I368" s="18">
        <f t="shared" si="45"/>
        <v>-0.41832669322709159</v>
      </c>
      <c r="J368" s="56">
        <f t="shared" si="47"/>
        <v>-1.0714285714285716</v>
      </c>
    </row>
    <row r="369" spans="2:10" ht="14.45" x14ac:dyDescent="0.3">
      <c r="B369" s="10">
        <v>43560</v>
      </c>
      <c r="C369" s="13" t="s">
        <v>317</v>
      </c>
      <c r="D369" s="30" t="s">
        <v>321</v>
      </c>
      <c r="E369" s="16">
        <v>1.1599999999999999</v>
      </c>
      <c r="F369" s="16">
        <v>0.49</v>
      </c>
      <c r="G369" s="12">
        <v>43580</v>
      </c>
      <c r="H369" s="19">
        <v>0.88</v>
      </c>
      <c r="I369" s="18">
        <f t="shared" si="45"/>
        <v>-0.24137931034482751</v>
      </c>
      <c r="J369" s="56">
        <f t="shared" si="47"/>
        <v>-0.41791044776119396</v>
      </c>
    </row>
    <row r="370" spans="2:10" ht="15" customHeight="1" x14ac:dyDescent="0.3">
      <c r="B370" s="10">
        <v>43573</v>
      </c>
      <c r="C370" s="13" t="s">
        <v>340</v>
      </c>
      <c r="D370" s="30" t="s">
        <v>339</v>
      </c>
      <c r="E370" s="16">
        <v>0.81</v>
      </c>
      <c r="F370" s="16">
        <v>0.36</v>
      </c>
      <c r="G370" s="12">
        <v>43581</v>
      </c>
      <c r="H370" s="19">
        <v>0.39</v>
      </c>
      <c r="I370" s="18">
        <f t="shared" si="45"/>
        <v>-0.5185185185185186</v>
      </c>
      <c r="J370" s="56">
        <f t="shared" si="47"/>
        <v>-0.93333333333333324</v>
      </c>
    </row>
    <row r="371" spans="2:10" ht="14.45" x14ac:dyDescent="0.3">
      <c r="B371" s="10">
        <v>43571</v>
      </c>
      <c r="C371" s="13" t="s">
        <v>334</v>
      </c>
      <c r="D371" s="30" t="s">
        <v>335</v>
      </c>
      <c r="E371" s="16">
        <v>6.8</v>
      </c>
      <c r="F371" s="16">
        <v>4.8600000000000003</v>
      </c>
      <c r="G371" s="12">
        <v>43587</v>
      </c>
      <c r="H371" s="19">
        <v>5.53</v>
      </c>
      <c r="I371" s="18">
        <f t="shared" si="45"/>
        <v>-0.18676470588235283</v>
      </c>
      <c r="J371" s="56">
        <f t="shared" si="47"/>
        <v>-0.65463917525773185</v>
      </c>
    </row>
    <row r="372" spans="2:10" ht="14.45" x14ac:dyDescent="0.3">
      <c r="B372" s="10">
        <v>43581</v>
      </c>
      <c r="C372" s="13" t="s">
        <v>361</v>
      </c>
      <c r="D372" s="30" t="s">
        <v>362</v>
      </c>
      <c r="E372" s="16">
        <v>1.2</v>
      </c>
      <c r="F372" s="16">
        <v>0.03</v>
      </c>
      <c r="G372" s="12">
        <v>43593</v>
      </c>
      <c r="H372" s="19">
        <v>0.78</v>
      </c>
      <c r="I372" s="18">
        <f t="shared" si="45"/>
        <v>-0.35</v>
      </c>
      <c r="J372" s="56">
        <f t="shared" si="47"/>
        <v>-0.35897435897435892</v>
      </c>
    </row>
    <row r="373" spans="2:10" ht="14.45" x14ac:dyDescent="0.3">
      <c r="B373" s="10">
        <v>43591</v>
      </c>
      <c r="C373" s="13" t="s">
        <v>381</v>
      </c>
      <c r="D373" s="30" t="s">
        <v>380</v>
      </c>
      <c r="E373" s="16">
        <v>1.52</v>
      </c>
      <c r="F373" s="16">
        <v>0.95</v>
      </c>
      <c r="G373" s="12">
        <v>43593</v>
      </c>
      <c r="H373" s="19">
        <v>1.97</v>
      </c>
      <c r="I373" s="18">
        <f t="shared" si="45"/>
        <v>0.29605263157894735</v>
      </c>
      <c r="J373" s="56">
        <f>(H373-E373)/(E373-F373)</f>
        <v>0.78947368421052611</v>
      </c>
    </row>
    <row r="374" spans="2:10" ht="14.45" x14ac:dyDescent="0.3">
      <c r="B374" s="10">
        <v>43581</v>
      </c>
      <c r="C374" s="13" t="s">
        <v>360</v>
      </c>
      <c r="D374" s="30" t="s">
        <v>359</v>
      </c>
      <c r="E374" s="16">
        <v>5.41</v>
      </c>
      <c r="F374" s="16">
        <v>4.33</v>
      </c>
      <c r="G374" s="12">
        <v>43593</v>
      </c>
      <c r="H374" s="19">
        <v>6.36</v>
      </c>
      <c r="I374" s="18">
        <f t="shared" si="45"/>
        <v>0.1756007393715342</v>
      </c>
      <c r="J374" s="56">
        <f>(H374-E374)/(E374-F374)</f>
        <v>0.87962962962962976</v>
      </c>
    </row>
    <row r="375" spans="2:10" ht="14.45" x14ac:dyDescent="0.3">
      <c r="B375" s="10" t="s">
        <v>375</v>
      </c>
      <c r="C375" s="13" t="s">
        <v>376</v>
      </c>
      <c r="D375" s="119" t="s">
        <v>367</v>
      </c>
      <c r="E375" s="16">
        <v>1.4950000000000001</v>
      </c>
      <c r="F375" s="16">
        <v>0.74</v>
      </c>
      <c r="G375" s="12">
        <v>43594</v>
      </c>
      <c r="H375" s="19">
        <v>1.31</v>
      </c>
      <c r="I375" s="18">
        <f t="shared" si="45"/>
        <v>-0.12374581939799334</v>
      </c>
      <c r="J375" s="56">
        <f>(H375-E375)/(E375-F375)</f>
        <v>-0.24503311258278149</v>
      </c>
    </row>
    <row r="376" spans="2:10" ht="14.45" x14ac:dyDescent="0.3">
      <c r="B376" s="10">
        <v>43591</v>
      </c>
      <c r="C376" s="13" t="s">
        <v>443</v>
      </c>
      <c r="D376" s="30" t="s">
        <v>382</v>
      </c>
      <c r="E376" s="16">
        <v>5.79</v>
      </c>
      <c r="F376" s="16">
        <v>3.8</v>
      </c>
      <c r="G376" s="12">
        <v>43598</v>
      </c>
      <c r="H376" s="19">
        <v>6.93</v>
      </c>
      <c r="I376" s="18">
        <f t="shared" si="45"/>
        <v>0.19689119170984459</v>
      </c>
      <c r="J376" s="56">
        <f t="shared" ref="J376:J382" si="48">(H376-E376)/(E376-F376)</f>
        <v>0.57286432160804002</v>
      </c>
    </row>
    <row r="377" spans="2:10" ht="14.45" x14ac:dyDescent="0.3">
      <c r="B377" s="10">
        <v>43592</v>
      </c>
      <c r="C377" s="13" t="s">
        <v>444</v>
      </c>
      <c r="D377" s="30" t="s">
        <v>383</v>
      </c>
      <c r="E377" s="16">
        <v>2.79</v>
      </c>
      <c r="F377" s="16">
        <v>1.0900000000000001</v>
      </c>
      <c r="G377" s="12">
        <v>43599</v>
      </c>
      <c r="H377" s="19">
        <v>3.98</v>
      </c>
      <c r="I377" s="18">
        <f t="shared" si="45"/>
        <v>0.42652329749103934</v>
      </c>
      <c r="J377" s="56">
        <f t="shared" si="48"/>
        <v>0.7</v>
      </c>
    </row>
    <row r="378" spans="2:10" ht="14.45" x14ac:dyDescent="0.3">
      <c r="B378" s="10">
        <v>43598</v>
      </c>
      <c r="C378" s="13" t="s">
        <v>392</v>
      </c>
      <c r="D378" s="30" t="s">
        <v>393</v>
      </c>
      <c r="E378" s="16">
        <v>5.72</v>
      </c>
      <c r="F378" s="16">
        <v>3.96</v>
      </c>
      <c r="G378" s="12">
        <v>43602</v>
      </c>
      <c r="H378" s="19">
        <v>4.9000000000000004</v>
      </c>
      <c r="I378" s="18">
        <f t="shared" si="45"/>
        <v>-0.14335664335664322</v>
      </c>
      <c r="J378" s="56">
        <f t="shared" si="48"/>
        <v>-0.46590909090909061</v>
      </c>
    </row>
    <row r="379" spans="2:10" ht="15" customHeight="1" x14ac:dyDescent="0.3">
      <c r="B379" s="10">
        <v>43598</v>
      </c>
      <c r="C379" s="13" t="s">
        <v>397</v>
      </c>
      <c r="D379" s="30" t="s">
        <v>396</v>
      </c>
      <c r="E379" s="16">
        <v>4.87</v>
      </c>
      <c r="F379" s="16">
        <v>3.45</v>
      </c>
      <c r="G379" s="12">
        <v>43608</v>
      </c>
      <c r="H379" s="19">
        <v>3.5</v>
      </c>
      <c r="I379" s="18">
        <f t="shared" si="45"/>
        <v>-0.28131416837782341</v>
      </c>
      <c r="J379" s="56">
        <f t="shared" si="48"/>
        <v>-0.96478873239436636</v>
      </c>
    </row>
    <row r="380" spans="2:10" ht="14.45" x14ac:dyDescent="0.3">
      <c r="B380" s="10">
        <v>43600</v>
      </c>
      <c r="C380" s="13" t="s">
        <v>403</v>
      </c>
      <c r="D380" s="30" t="s">
        <v>404</v>
      </c>
      <c r="E380" s="16">
        <v>1.08</v>
      </c>
      <c r="F380" s="16">
        <v>0.49</v>
      </c>
      <c r="G380" s="12">
        <v>43608</v>
      </c>
      <c r="H380" s="19">
        <v>0.98</v>
      </c>
      <c r="I380" s="18">
        <f t="shared" si="45"/>
        <v>-9.2592592592592671E-2</v>
      </c>
      <c r="J380" s="56">
        <f t="shared" si="48"/>
        <v>-0.16949152542372894</v>
      </c>
    </row>
    <row r="381" spans="2:10" ht="14.45" x14ac:dyDescent="0.3">
      <c r="B381" s="10">
        <v>43619</v>
      </c>
      <c r="C381" s="13" t="s">
        <v>426</v>
      </c>
      <c r="D381" s="30" t="s">
        <v>427</v>
      </c>
      <c r="E381" s="16">
        <v>4.97</v>
      </c>
      <c r="F381" s="16">
        <v>3.31</v>
      </c>
      <c r="G381" s="12">
        <v>43622</v>
      </c>
      <c r="H381" s="19">
        <v>5.63</v>
      </c>
      <c r="I381" s="18">
        <f t="shared" si="45"/>
        <v>0.13279678068410461</v>
      </c>
      <c r="J381" s="56">
        <f t="shared" si="48"/>
        <v>0.3975903614457833</v>
      </c>
    </row>
    <row r="382" spans="2:10" ht="14.45" x14ac:dyDescent="0.3">
      <c r="B382" s="10">
        <v>43619</v>
      </c>
      <c r="C382" s="13" t="s">
        <v>420</v>
      </c>
      <c r="D382" s="30" t="s">
        <v>421</v>
      </c>
      <c r="E382" s="16">
        <v>1.79</v>
      </c>
      <c r="F382" s="16">
        <v>1.37</v>
      </c>
      <c r="G382" s="12">
        <v>43622</v>
      </c>
      <c r="H382" s="19">
        <v>1.65</v>
      </c>
      <c r="I382" s="18">
        <f t="shared" si="45"/>
        <v>-7.8212290502793325E-2</v>
      </c>
      <c r="J382" s="56">
        <f t="shared" si="48"/>
        <v>-0.3333333333333337</v>
      </c>
    </row>
    <row r="383" spans="2:10" ht="14.45" x14ac:dyDescent="0.3">
      <c r="B383" s="10" t="s">
        <v>422</v>
      </c>
      <c r="C383" s="13" t="s">
        <v>423</v>
      </c>
      <c r="D383" s="30" t="s">
        <v>419</v>
      </c>
      <c r="E383" s="16">
        <v>6.02</v>
      </c>
      <c r="F383" s="16">
        <v>1.1000000000000001</v>
      </c>
      <c r="G383" s="12">
        <v>43627</v>
      </c>
      <c r="H383" s="19">
        <v>10.51</v>
      </c>
      <c r="I383" s="18">
        <f t="shared" si="45"/>
        <v>0.74584717607973428</v>
      </c>
      <c r="J383" s="56">
        <f>(H383-E383)/(E383-F383)</f>
        <v>0.91260162601626027</v>
      </c>
    </row>
    <row r="384" spans="2:10" ht="14.45" x14ac:dyDescent="0.3">
      <c r="B384" s="10">
        <v>43620</v>
      </c>
      <c r="C384" s="13" t="s">
        <v>431</v>
      </c>
      <c r="D384" s="30" t="s">
        <v>430</v>
      </c>
      <c r="E384" s="16">
        <v>1.22</v>
      </c>
      <c r="F384" s="16">
        <v>0.86</v>
      </c>
      <c r="G384" s="12">
        <v>43627</v>
      </c>
      <c r="H384" s="19">
        <v>2.34</v>
      </c>
      <c r="I384" s="18">
        <f t="shared" si="45"/>
        <v>0.91803278688524581</v>
      </c>
      <c r="J384" s="56">
        <f>(H384-E384)/(E384-F384)</f>
        <v>3.1111111111111107</v>
      </c>
    </row>
    <row r="385" spans="1:11" ht="14.45" x14ac:dyDescent="0.3">
      <c r="B385" s="10">
        <v>43628</v>
      </c>
      <c r="C385" s="13" t="s">
        <v>445</v>
      </c>
      <c r="D385" s="30" t="s">
        <v>446</v>
      </c>
      <c r="E385" s="16">
        <v>7.29</v>
      </c>
      <c r="F385" s="16">
        <v>3.6</v>
      </c>
      <c r="G385" s="12">
        <v>43630</v>
      </c>
      <c r="H385" s="19">
        <v>8.7899999999999991</v>
      </c>
      <c r="I385" s="18">
        <f t="shared" si="45"/>
        <v>0.20576131687242794</v>
      </c>
      <c r="J385" s="56">
        <f>(H385-E385)/(E385-F385)</f>
        <v>0.40650406504065018</v>
      </c>
    </row>
    <row r="386" spans="1:11" ht="14.45" x14ac:dyDescent="0.3">
      <c r="B386" s="10">
        <v>43622</v>
      </c>
      <c r="C386" s="13" t="s">
        <v>436</v>
      </c>
      <c r="D386" s="119" t="s">
        <v>272</v>
      </c>
      <c r="E386" s="16">
        <v>1.48</v>
      </c>
      <c r="F386" s="16">
        <v>1.1000000000000001</v>
      </c>
      <c r="G386" s="12">
        <v>43630</v>
      </c>
      <c r="H386" s="19">
        <v>1.33</v>
      </c>
      <c r="I386" s="18">
        <f t="shared" si="45"/>
        <v>-0.10135135135135132</v>
      </c>
      <c r="J386" s="56">
        <f>(H386-E386)/(E386-F386)</f>
        <v>-0.39473684210526305</v>
      </c>
    </row>
    <row r="387" spans="1:11" ht="14.45" x14ac:dyDescent="0.3">
      <c r="B387" s="10">
        <v>43623</v>
      </c>
      <c r="C387" s="13" t="s">
        <v>441</v>
      </c>
      <c r="D387" s="30" t="s">
        <v>442</v>
      </c>
      <c r="E387" s="16">
        <v>5.2</v>
      </c>
      <c r="F387" s="16">
        <v>3.29</v>
      </c>
      <c r="G387" s="12">
        <v>43634</v>
      </c>
      <c r="H387" s="19">
        <v>4.1500000000000004</v>
      </c>
      <c r="I387" s="18">
        <f t="shared" si="45"/>
        <v>-0.20192307692307687</v>
      </c>
      <c r="J387" s="56">
        <f t="shared" ref="J387:J403" si="49">(H387-E387)/(E387-F387)</f>
        <v>-0.54973821989528782</v>
      </c>
    </row>
    <row r="388" spans="1:11" ht="14.45" x14ac:dyDescent="0.3">
      <c r="B388" s="10">
        <v>43629</v>
      </c>
      <c r="C388" s="13" t="s">
        <v>473</v>
      </c>
      <c r="D388" s="30" t="s">
        <v>457</v>
      </c>
      <c r="E388" s="16">
        <v>11.61</v>
      </c>
      <c r="F388" s="16">
        <v>5.12</v>
      </c>
      <c r="G388" s="12">
        <v>43637</v>
      </c>
      <c r="H388" s="19">
        <v>16.28</v>
      </c>
      <c r="I388" s="18">
        <f t="shared" si="45"/>
        <v>0.40223944875107676</v>
      </c>
      <c r="J388" s="56">
        <f t="shared" si="49"/>
        <v>0.71956856702619443</v>
      </c>
    </row>
    <row r="389" spans="1:11" ht="14.45" x14ac:dyDescent="0.3">
      <c r="B389" s="10">
        <v>43640</v>
      </c>
      <c r="C389" s="13" t="s">
        <v>467</v>
      </c>
      <c r="D389" s="30" t="s">
        <v>468</v>
      </c>
      <c r="E389" s="16">
        <v>3.72</v>
      </c>
      <c r="F389" s="16">
        <v>2.2200000000000002</v>
      </c>
      <c r="G389" s="12">
        <v>43647</v>
      </c>
      <c r="H389" s="19">
        <v>2.85</v>
      </c>
      <c r="I389" s="18">
        <f t="shared" si="45"/>
        <v>-0.2338709677419355</v>
      </c>
      <c r="J389" s="56">
        <f t="shared" si="49"/>
        <v>-0.58000000000000007</v>
      </c>
    </row>
    <row r="390" spans="1:11" ht="15" customHeight="1" x14ac:dyDescent="0.3">
      <c r="A390" s="50"/>
      <c r="B390" s="10">
        <v>43640</v>
      </c>
      <c r="C390" s="13" t="s">
        <v>469</v>
      </c>
      <c r="D390" s="30" t="s">
        <v>470</v>
      </c>
      <c r="E390" s="16">
        <v>3.74</v>
      </c>
      <c r="F390" s="16">
        <v>2.6</v>
      </c>
      <c r="G390" s="12">
        <v>43647</v>
      </c>
      <c r="H390" s="19">
        <v>3.34</v>
      </c>
      <c r="I390" s="18">
        <f t="shared" si="45"/>
        <v>-0.10695187165775411</v>
      </c>
      <c r="J390" s="56">
        <f t="shared" si="49"/>
        <v>-0.3508771929824564</v>
      </c>
      <c r="K390" s="50"/>
    </row>
    <row r="391" spans="1:11" ht="14.45" x14ac:dyDescent="0.3">
      <c r="B391" s="10">
        <v>43641</v>
      </c>
      <c r="C391" s="13" t="s">
        <v>475</v>
      </c>
      <c r="D391" s="30" t="s">
        <v>476</v>
      </c>
      <c r="E391" s="16">
        <v>4.5199999999999996</v>
      </c>
      <c r="F391" s="16">
        <v>2.92</v>
      </c>
      <c r="G391" s="12">
        <v>43649</v>
      </c>
      <c r="H391" s="19">
        <v>3.37</v>
      </c>
      <c r="I391" s="18">
        <f t="shared" si="45"/>
        <v>-0.25442477876106184</v>
      </c>
      <c r="J391" s="56">
        <f t="shared" si="49"/>
        <v>-0.71874999999999978</v>
      </c>
    </row>
    <row r="392" spans="1:11" ht="15" customHeight="1" x14ac:dyDescent="0.3">
      <c r="A392" s="50"/>
      <c r="B392" s="10">
        <v>43642</v>
      </c>
      <c r="C392" s="13" t="s">
        <v>478</v>
      </c>
      <c r="D392" s="30" t="s">
        <v>477</v>
      </c>
      <c r="E392" s="16">
        <v>4.5999999999999996</v>
      </c>
      <c r="F392" s="16">
        <v>2.62</v>
      </c>
      <c r="G392" s="12">
        <v>43651</v>
      </c>
      <c r="H392" s="19">
        <v>7.93</v>
      </c>
      <c r="I392" s="18">
        <f t="shared" si="45"/>
        <v>0.72391304347826102</v>
      </c>
      <c r="J392" s="56">
        <f t="shared" si="49"/>
        <v>1.6818181818181823</v>
      </c>
      <c r="K392" s="50"/>
    </row>
    <row r="393" spans="1:11" s="50" customFormat="1" ht="14.45" x14ac:dyDescent="0.3">
      <c r="B393" s="10">
        <v>43647</v>
      </c>
      <c r="C393" s="13" t="s">
        <v>483</v>
      </c>
      <c r="D393" s="119" t="s">
        <v>484</v>
      </c>
      <c r="E393" s="16">
        <v>1.37</v>
      </c>
      <c r="F393" s="16">
        <v>0.43</v>
      </c>
      <c r="G393" s="12">
        <v>43651</v>
      </c>
      <c r="H393" s="19">
        <v>0.95</v>
      </c>
      <c r="I393" s="18">
        <f t="shared" ref="I393:I403" si="50">(H393/E393-1)</f>
        <v>-0.3065693430656935</v>
      </c>
      <c r="J393" s="56">
        <f t="shared" si="49"/>
        <v>-0.44680851063829796</v>
      </c>
    </row>
    <row r="394" spans="1:11" ht="14.45" x14ac:dyDescent="0.3">
      <c r="B394" s="10">
        <v>43641</v>
      </c>
      <c r="C394" s="13" t="s">
        <v>502</v>
      </c>
      <c r="D394" s="30" t="s">
        <v>474</v>
      </c>
      <c r="E394" s="16">
        <v>1.25</v>
      </c>
      <c r="F394" s="16">
        <v>0.68</v>
      </c>
      <c r="G394" s="12">
        <v>43655</v>
      </c>
      <c r="H394" s="19">
        <v>1.47</v>
      </c>
      <c r="I394" s="18">
        <f t="shared" si="50"/>
        <v>0.17599999999999993</v>
      </c>
      <c r="J394" s="56">
        <f t="shared" si="49"/>
        <v>0.38596491228070173</v>
      </c>
    </row>
    <row r="395" spans="1:11" ht="14.45" x14ac:dyDescent="0.3">
      <c r="B395" s="10">
        <v>43651</v>
      </c>
      <c r="C395" s="13" t="s">
        <v>493</v>
      </c>
      <c r="D395" s="30" t="s">
        <v>492</v>
      </c>
      <c r="E395" s="16">
        <v>12.46</v>
      </c>
      <c r="F395" s="16">
        <v>5.54</v>
      </c>
      <c r="G395" s="12">
        <v>43661</v>
      </c>
      <c r="H395" s="19">
        <v>12.26</v>
      </c>
      <c r="I395" s="18">
        <f t="shared" si="50"/>
        <v>-1.605136436597121E-2</v>
      </c>
      <c r="J395" s="56">
        <f t="shared" si="49"/>
        <v>-2.8901734104046395E-2</v>
      </c>
    </row>
    <row r="396" spans="1:11" ht="14.45" x14ac:dyDescent="0.3">
      <c r="B396" s="10">
        <v>43662</v>
      </c>
      <c r="C396" s="13" t="s">
        <v>503</v>
      </c>
      <c r="D396" s="30" t="s">
        <v>506</v>
      </c>
      <c r="E396" s="16">
        <v>0.83</v>
      </c>
      <c r="F396" s="16">
        <v>0.35</v>
      </c>
      <c r="G396" s="12">
        <v>43665</v>
      </c>
      <c r="H396" s="19">
        <v>0.88</v>
      </c>
      <c r="I396" s="18">
        <f t="shared" si="50"/>
        <v>6.024096385542177E-2</v>
      </c>
      <c r="J396" s="56">
        <f t="shared" si="49"/>
        <v>0.10416666666666677</v>
      </c>
    </row>
    <row r="397" spans="1:11" ht="15" customHeight="1" x14ac:dyDescent="0.3">
      <c r="A397" s="50"/>
      <c r="B397" s="10">
        <v>43668</v>
      </c>
      <c r="C397" s="13" t="s">
        <v>514</v>
      </c>
      <c r="D397" s="30" t="s">
        <v>515</v>
      </c>
      <c r="E397" s="16">
        <v>4.97</v>
      </c>
      <c r="F397" s="16">
        <v>2.79</v>
      </c>
      <c r="G397" s="12">
        <v>43669</v>
      </c>
      <c r="H397" s="19">
        <v>4.34</v>
      </c>
      <c r="I397" s="18">
        <f t="shared" si="50"/>
        <v>-0.12676056338028163</v>
      </c>
      <c r="J397" s="56">
        <f t="shared" si="49"/>
        <v>-0.28899082568807338</v>
      </c>
      <c r="K397" s="50"/>
    </row>
    <row r="398" spans="1:11" ht="14.45" x14ac:dyDescent="0.3">
      <c r="B398" s="10">
        <v>43658</v>
      </c>
      <c r="C398" s="13" t="s">
        <v>494</v>
      </c>
      <c r="D398" s="30" t="s">
        <v>495</v>
      </c>
      <c r="E398" s="16">
        <v>5.31</v>
      </c>
      <c r="F398" s="16">
        <v>2.2200000000000002</v>
      </c>
      <c r="G398" s="12">
        <v>43669</v>
      </c>
      <c r="H398" s="19">
        <v>4.5</v>
      </c>
      <c r="I398" s="18">
        <f t="shared" si="50"/>
        <v>-0.15254237288135586</v>
      </c>
      <c r="J398" s="56">
        <f t="shared" si="49"/>
        <v>-0.26213592233009703</v>
      </c>
    </row>
    <row r="399" spans="1:11" ht="15" customHeight="1" x14ac:dyDescent="0.3">
      <c r="A399" s="50"/>
      <c r="B399" s="10">
        <v>43664</v>
      </c>
      <c r="C399" s="13" t="s">
        <v>512</v>
      </c>
      <c r="D399" s="30" t="s">
        <v>511</v>
      </c>
      <c r="E399" s="16">
        <v>1.42</v>
      </c>
      <c r="F399" s="16">
        <v>0.74</v>
      </c>
      <c r="G399" s="12">
        <v>43669</v>
      </c>
      <c r="H399" s="19">
        <v>0.73</v>
      </c>
      <c r="I399" s="18">
        <f t="shared" si="50"/>
        <v>-0.4859154929577465</v>
      </c>
      <c r="J399" s="56">
        <f t="shared" si="49"/>
        <v>-1.0147058823529411</v>
      </c>
      <c r="K399" s="50"/>
    </row>
    <row r="400" spans="1:11" ht="14.45" x14ac:dyDescent="0.3">
      <c r="B400" s="10">
        <v>43664</v>
      </c>
      <c r="C400" s="13" t="s">
        <v>508</v>
      </c>
      <c r="D400" s="30" t="s">
        <v>507</v>
      </c>
      <c r="E400" s="16">
        <v>7.26</v>
      </c>
      <c r="F400" s="16">
        <v>4.9400000000000004</v>
      </c>
      <c r="G400" s="12">
        <v>43669</v>
      </c>
      <c r="H400" s="19">
        <v>7.19</v>
      </c>
      <c r="I400" s="18">
        <f t="shared" si="50"/>
        <v>-9.6418732782368455E-3</v>
      </c>
      <c r="J400" s="56">
        <f t="shared" si="49"/>
        <v>-3.0172413793103196E-2</v>
      </c>
    </row>
    <row r="401" spans="1:12" ht="14.45" x14ac:dyDescent="0.3">
      <c r="B401" s="10">
        <v>43669</v>
      </c>
      <c r="C401" s="13" t="s">
        <v>518</v>
      </c>
      <c r="D401" s="30" t="s">
        <v>519</v>
      </c>
      <c r="E401" s="16">
        <v>11.41</v>
      </c>
      <c r="F401" s="16">
        <v>4.6900000000000004</v>
      </c>
      <c r="G401" s="12">
        <v>43670</v>
      </c>
      <c r="H401" s="19">
        <v>8.94</v>
      </c>
      <c r="I401" s="18">
        <f t="shared" si="50"/>
        <v>-0.21647677475898341</v>
      </c>
      <c r="J401" s="56">
        <f t="shared" si="49"/>
        <v>-0.36755952380952389</v>
      </c>
    </row>
    <row r="402" spans="1:12" ht="14.45" x14ac:dyDescent="0.3">
      <c r="B402" s="10">
        <v>43670</v>
      </c>
      <c r="C402" s="13" t="s">
        <v>520</v>
      </c>
      <c r="D402" s="30" t="s">
        <v>521</v>
      </c>
      <c r="E402" s="16">
        <v>11.06</v>
      </c>
      <c r="F402" s="16">
        <v>5.14</v>
      </c>
      <c r="G402" s="12">
        <v>43676</v>
      </c>
      <c r="H402" s="19">
        <v>10.99</v>
      </c>
      <c r="I402" s="18">
        <f t="shared" si="50"/>
        <v>-6.3291139240506666E-3</v>
      </c>
      <c r="J402" s="56">
        <f t="shared" si="49"/>
        <v>-1.182432432432437E-2</v>
      </c>
    </row>
    <row r="403" spans="1:12" ht="15" customHeight="1" x14ac:dyDescent="0.3">
      <c r="A403" s="50"/>
      <c r="B403" s="10">
        <v>43678</v>
      </c>
      <c r="C403" s="13" t="s">
        <v>542</v>
      </c>
      <c r="D403" s="30" t="s">
        <v>543</v>
      </c>
      <c r="E403" s="16">
        <v>1.1000000000000001</v>
      </c>
      <c r="F403" s="16">
        <v>0.66</v>
      </c>
      <c r="G403" s="12">
        <v>43678</v>
      </c>
      <c r="H403" s="19">
        <v>0.82</v>
      </c>
      <c r="I403" s="18">
        <f t="shared" si="50"/>
        <v>-0.25454545454545463</v>
      </c>
      <c r="J403" s="56">
        <f t="shared" si="49"/>
        <v>-0.63636363636363658</v>
      </c>
      <c r="K403" s="50"/>
    </row>
    <row r="404" spans="1:12" ht="14.45" x14ac:dyDescent="0.3">
      <c r="B404" s="10">
        <v>43672</v>
      </c>
      <c r="C404" s="13" t="s">
        <v>531</v>
      </c>
      <c r="D404" s="30" t="s">
        <v>532</v>
      </c>
      <c r="E404" s="16">
        <v>3.32</v>
      </c>
      <c r="F404" s="16">
        <v>2.0499999999999998</v>
      </c>
      <c r="G404" s="12">
        <v>43682</v>
      </c>
      <c r="H404" s="19">
        <v>5.65</v>
      </c>
      <c r="I404" s="18">
        <f>(H404/E404-1)</f>
        <v>0.70180722891566294</v>
      </c>
      <c r="J404" s="56">
        <f>(H404-E404)/(E404-F404)</f>
        <v>1.8346456692913389</v>
      </c>
    </row>
    <row r="405" spans="1:12" ht="14.45" x14ac:dyDescent="0.3">
      <c r="B405" s="10">
        <v>43670</v>
      </c>
      <c r="C405" s="13" t="s">
        <v>524</v>
      </c>
      <c r="D405" s="119" t="s">
        <v>523</v>
      </c>
      <c r="E405" s="16">
        <v>3.72</v>
      </c>
      <c r="F405" s="16">
        <v>2.08</v>
      </c>
      <c r="G405" s="12">
        <v>43682</v>
      </c>
      <c r="H405" s="19">
        <v>5.45</v>
      </c>
      <c r="I405" s="18">
        <f>(H405/E405-1)</f>
        <v>0.46505376344086025</v>
      </c>
      <c r="J405" s="56">
        <f>(H405-E405)/(E405-F405)</f>
        <v>1.0548780487804876</v>
      </c>
    </row>
    <row r="406" spans="1:12" ht="15" customHeight="1" x14ac:dyDescent="0.3">
      <c r="A406" s="50"/>
      <c r="B406" s="10">
        <v>43677</v>
      </c>
      <c r="C406" s="13" t="s">
        <v>538</v>
      </c>
      <c r="D406" s="30" t="s">
        <v>537</v>
      </c>
      <c r="E406" s="16">
        <v>5.71</v>
      </c>
      <c r="F406" s="16">
        <v>3.54</v>
      </c>
      <c r="G406" s="12">
        <v>43682</v>
      </c>
      <c r="H406" s="19">
        <v>8.8800000000000008</v>
      </c>
      <c r="I406" s="18">
        <f>(H406/E406-1)</f>
        <v>0.55516637478108599</v>
      </c>
      <c r="J406" s="56">
        <f>(H406-E406)/(E406-F406)</f>
        <v>1.4608294930875581</v>
      </c>
      <c r="K406" s="50"/>
    </row>
    <row r="407" spans="1:12" ht="14.45" x14ac:dyDescent="0.3">
      <c r="B407" s="10">
        <v>43679</v>
      </c>
      <c r="C407" s="13" t="s">
        <v>546</v>
      </c>
      <c r="D407" s="30" t="s">
        <v>545</v>
      </c>
      <c r="E407" s="16">
        <v>9.67</v>
      </c>
      <c r="F407" s="16">
        <v>4.91</v>
      </c>
      <c r="G407" s="12">
        <v>43682</v>
      </c>
      <c r="H407" s="19">
        <v>14.85</v>
      </c>
      <c r="I407" s="18">
        <f t="shared" ref="I407" si="51">(H407/E407-1)</f>
        <v>0.53567735263702176</v>
      </c>
      <c r="J407" s="56">
        <f t="shared" ref="J407" si="52">(H407-E407)/(E407-F407)</f>
        <v>1.088235294117647</v>
      </c>
    </row>
    <row r="408" spans="1:12" ht="15" customHeight="1" x14ac:dyDescent="0.3">
      <c r="A408" s="50"/>
      <c r="B408" s="10">
        <v>43677</v>
      </c>
      <c r="C408" s="13" t="s">
        <v>512</v>
      </c>
      <c r="D408" s="30" t="s">
        <v>511</v>
      </c>
      <c r="E408" s="16">
        <v>1.2150000000000001</v>
      </c>
      <c r="F408" s="16">
        <v>0.71</v>
      </c>
      <c r="G408" s="12">
        <v>43682</v>
      </c>
      <c r="H408" s="19">
        <v>1.94</v>
      </c>
      <c r="I408" s="18">
        <f>(H408/E408-1)</f>
        <v>0.59670781893004099</v>
      </c>
      <c r="J408" s="56">
        <f>(H408-E408)/(E408-F408)</f>
        <v>1.4356435643564351</v>
      </c>
      <c r="K408" s="50"/>
    </row>
    <row r="409" spans="1:12" ht="15" customHeight="1" x14ac:dyDescent="0.3">
      <c r="A409" s="50"/>
      <c r="B409" s="10">
        <v>43683</v>
      </c>
      <c r="C409" s="13" t="s">
        <v>555</v>
      </c>
      <c r="D409" s="30" t="s">
        <v>554</v>
      </c>
      <c r="E409" s="16">
        <v>5.36</v>
      </c>
      <c r="F409" s="16">
        <v>3.53</v>
      </c>
      <c r="G409" s="12">
        <v>43689</v>
      </c>
      <c r="H409" s="19">
        <v>6.54</v>
      </c>
      <c r="I409" s="18">
        <f>(H409/E409-1)</f>
        <v>0.2201492537313432</v>
      </c>
      <c r="J409" s="56">
        <f>(H409-E409)/(E409-F409)</f>
        <v>0.64480874316939862</v>
      </c>
      <c r="K409" s="50"/>
    </row>
    <row r="410" spans="1:12" ht="15" customHeight="1" x14ac:dyDescent="0.3">
      <c r="A410" s="50"/>
      <c r="B410" s="10">
        <v>43686</v>
      </c>
      <c r="C410" s="13" t="s">
        <v>565</v>
      </c>
      <c r="D410" s="30" t="s">
        <v>567</v>
      </c>
      <c r="E410" s="16">
        <v>2.8</v>
      </c>
      <c r="F410" s="16">
        <v>1.74</v>
      </c>
      <c r="G410" s="12">
        <v>43689</v>
      </c>
      <c r="H410" s="19">
        <v>3.42</v>
      </c>
      <c r="I410" s="18">
        <f t="shared" ref="I410:I418" si="53">(H410/E410-1)</f>
        <v>0.22142857142857153</v>
      </c>
      <c r="J410" s="56">
        <f t="shared" ref="J410" si="54">(H410-E410)/(E410-F410)</f>
        <v>0.58490566037735869</v>
      </c>
      <c r="K410" s="50"/>
    </row>
    <row r="411" spans="1:12" ht="14.45" x14ac:dyDescent="0.3">
      <c r="B411" s="10">
        <v>43686</v>
      </c>
      <c r="C411" s="13" t="s">
        <v>569</v>
      </c>
      <c r="D411" s="30" t="s">
        <v>568</v>
      </c>
      <c r="E411" s="16">
        <v>7.77</v>
      </c>
      <c r="F411" s="16">
        <v>2.98</v>
      </c>
      <c r="G411" s="12">
        <v>43690</v>
      </c>
      <c r="H411" s="19">
        <v>9.1199999999999992</v>
      </c>
      <c r="I411" s="18">
        <f t="shared" si="53"/>
        <v>0.17374517374517362</v>
      </c>
      <c r="J411" s="56">
        <f>(H411-E411)/(E411-F411)/2</f>
        <v>0.14091858037578286</v>
      </c>
    </row>
    <row r="412" spans="1:12" ht="14.45" x14ac:dyDescent="0.3">
      <c r="B412" s="10">
        <v>43686</v>
      </c>
      <c r="C412" s="13" t="s">
        <v>570</v>
      </c>
      <c r="D412" s="30" t="s">
        <v>571</v>
      </c>
      <c r="E412" s="16">
        <v>1.65</v>
      </c>
      <c r="F412" s="16">
        <v>0.76</v>
      </c>
      <c r="G412" s="12">
        <v>43690</v>
      </c>
      <c r="H412" s="19">
        <v>2.06</v>
      </c>
      <c r="I412" s="18">
        <f t="shared" si="53"/>
        <v>0.24848484848484853</v>
      </c>
      <c r="J412" s="56">
        <f>(H412-E412)/(E412-F412)</f>
        <v>0.46067415730337102</v>
      </c>
    </row>
    <row r="413" spans="1:12" ht="14.45" x14ac:dyDescent="0.3">
      <c r="B413" s="10">
        <v>43691</v>
      </c>
      <c r="C413" s="13" t="s">
        <v>582</v>
      </c>
      <c r="D413" s="30" t="s">
        <v>583</v>
      </c>
      <c r="E413" s="16">
        <v>17.809999999999999</v>
      </c>
      <c r="F413" s="16">
        <v>13.45</v>
      </c>
      <c r="G413" s="12">
        <v>43696</v>
      </c>
      <c r="H413" s="19">
        <v>12.84</v>
      </c>
      <c r="I413" s="18">
        <f t="shared" si="53"/>
        <v>-0.27905670971364394</v>
      </c>
      <c r="J413" s="56">
        <f t="shared" ref="J413:J415" si="55">(H413-E413)/(E413-F413)</f>
        <v>-1.1399082568807339</v>
      </c>
    </row>
    <row r="414" spans="1:12" ht="15" customHeight="1" x14ac:dyDescent="0.3">
      <c r="A414" s="50"/>
      <c r="B414" s="10">
        <v>43692</v>
      </c>
      <c r="C414" s="13" t="s">
        <v>588</v>
      </c>
      <c r="D414" s="30" t="s">
        <v>587</v>
      </c>
      <c r="E414" s="16">
        <v>2.2400000000000002</v>
      </c>
      <c r="F414" s="16">
        <v>1.62</v>
      </c>
      <c r="G414" s="12">
        <v>43696</v>
      </c>
      <c r="H414" s="19">
        <v>1.58</v>
      </c>
      <c r="I414" s="18">
        <f t="shared" si="53"/>
        <v>-0.29464285714285721</v>
      </c>
      <c r="J414" s="56">
        <f t="shared" si="55"/>
        <v>-1.064516129032258</v>
      </c>
      <c r="K414" s="50"/>
    </row>
    <row r="415" spans="1:12" ht="14.45" x14ac:dyDescent="0.3">
      <c r="B415" s="10">
        <v>43690</v>
      </c>
      <c r="C415" s="13" t="s">
        <v>576</v>
      </c>
      <c r="D415" s="30" t="s">
        <v>577</v>
      </c>
      <c r="E415" s="16">
        <v>1.79</v>
      </c>
      <c r="F415" s="16">
        <v>0.93</v>
      </c>
      <c r="G415" s="12">
        <v>43703</v>
      </c>
      <c r="H415" s="19">
        <v>2.04</v>
      </c>
      <c r="I415" s="18">
        <f t="shared" si="53"/>
        <v>0.13966480446927365</v>
      </c>
      <c r="J415" s="56">
        <f t="shared" si="55"/>
        <v>0.29069767441860467</v>
      </c>
      <c r="L415" s="43" t="s">
        <v>0</v>
      </c>
    </row>
    <row r="416" spans="1:12" ht="15" customHeight="1" x14ac:dyDescent="0.3">
      <c r="B416" s="10" t="s">
        <v>601</v>
      </c>
      <c r="C416" s="13" t="s">
        <v>602</v>
      </c>
      <c r="D416" s="30" t="s">
        <v>594</v>
      </c>
      <c r="E416" s="16">
        <v>9.6199999999999992</v>
      </c>
      <c r="F416" s="16">
        <v>4.68</v>
      </c>
      <c r="G416" s="12">
        <v>43703</v>
      </c>
      <c r="H416" s="19">
        <v>11.28</v>
      </c>
      <c r="I416" s="18">
        <f t="shared" si="53"/>
        <v>0.17255717255717262</v>
      </c>
      <c r="J416" s="56">
        <f>(H416-E416)/(E416-F416)</f>
        <v>0.33603238866396767</v>
      </c>
    </row>
    <row r="417" spans="1:10" ht="14.45" x14ac:dyDescent="0.3">
      <c r="B417" s="10">
        <v>43703</v>
      </c>
      <c r="C417" s="13" t="s">
        <v>611</v>
      </c>
      <c r="D417" s="30" t="s">
        <v>612</v>
      </c>
      <c r="E417" s="16">
        <v>5.5</v>
      </c>
      <c r="F417" s="16">
        <v>2.81</v>
      </c>
      <c r="G417" s="12">
        <v>43706</v>
      </c>
      <c r="H417" s="19">
        <v>4.01</v>
      </c>
      <c r="I417" s="18">
        <f t="shared" si="53"/>
        <v>-0.27090909090909099</v>
      </c>
      <c r="J417" s="56">
        <f>(H417-E417)/(E417-F417)</f>
        <v>-0.55390334572490718</v>
      </c>
    </row>
    <row r="418" spans="1:10" ht="14.45" x14ac:dyDescent="0.3">
      <c r="B418" s="10">
        <v>43703</v>
      </c>
      <c r="C418" s="13" t="s">
        <v>613</v>
      </c>
      <c r="D418" s="30" t="s">
        <v>614</v>
      </c>
      <c r="E418" s="16">
        <v>1.1299999999999999</v>
      </c>
      <c r="F418" s="16">
        <v>0.52</v>
      </c>
      <c r="G418" s="12">
        <v>43706</v>
      </c>
      <c r="H418" s="19">
        <v>0.71</v>
      </c>
      <c r="I418" s="18">
        <f t="shared" si="53"/>
        <v>-0.37168141592920356</v>
      </c>
      <c r="J418" s="56">
        <f>(H418-E418)/(E418-F418)</f>
        <v>-0.68852459016393441</v>
      </c>
    </row>
    <row r="419" spans="1:10" ht="14.45" x14ac:dyDescent="0.3">
      <c r="B419" s="10">
        <v>43684</v>
      </c>
      <c r="C419" s="13" t="s">
        <v>559</v>
      </c>
      <c r="D419" s="30" t="s">
        <v>558</v>
      </c>
      <c r="E419" s="16">
        <v>1.29</v>
      </c>
      <c r="F419" s="16">
        <v>0.68</v>
      </c>
      <c r="G419" s="12">
        <v>43706</v>
      </c>
      <c r="H419" s="19">
        <v>1.5</v>
      </c>
      <c r="I419" s="18">
        <f>(H419/E419-1)</f>
        <v>0.16279069767441867</v>
      </c>
      <c r="J419" s="56">
        <f>(H419-E419)/(E419-F419)</f>
        <v>0.34426229508196715</v>
      </c>
    </row>
    <row r="420" spans="1:10" ht="17.25" customHeight="1" x14ac:dyDescent="0.3">
      <c r="B420" s="10">
        <v>43691</v>
      </c>
      <c r="C420" s="13" t="s">
        <v>580</v>
      </c>
      <c r="D420" s="30" t="s">
        <v>581</v>
      </c>
      <c r="E420" s="16">
        <v>6.66</v>
      </c>
      <c r="F420" s="16">
        <v>4.34</v>
      </c>
      <c r="G420" s="12">
        <v>43706</v>
      </c>
      <c r="H420" s="19">
        <v>5.98</v>
      </c>
      <c r="I420" s="18">
        <f t="shared" ref="I420:I427" si="56">(H420/E420-1)</f>
        <v>-0.10210210210210202</v>
      </c>
      <c r="J420" s="56">
        <f>(H420-E420)/(E420-F420)</f>
        <v>-0.29310344827586193</v>
      </c>
    </row>
    <row r="421" spans="1:10" ht="14.45" x14ac:dyDescent="0.3">
      <c r="B421" s="10">
        <v>43699</v>
      </c>
      <c r="C421" s="13" t="s">
        <v>605</v>
      </c>
      <c r="D421" s="30" t="s">
        <v>606</v>
      </c>
      <c r="E421" s="16">
        <v>2.0699999999999998</v>
      </c>
      <c r="F421" s="16">
        <v>0.57999999999999996</v>
      </c>
      <c r="G421" s="12">
        <v>43713</v>
      </c>
      <c r="H421" s="19">
        <v>2.37</v>
      </c>
      <c r="I421" s="18">
        <f t="shared" si="56"/>
        <v>0.14492753623188426</v>
      </c>
      <c r="J421" s="56">
        <f t="shared" ref="J421" si="57">(H421-E421)/(E421-F421)</f>
        <v>0.20134228187919484</v>
      </c>
    </row>
    <row r="422" spans="1:10" ht="15.75" customHeight="1" x14ac:dyDescent="0.3">
      <c r="B422" s="10">
        <v>43714</v>
      </c>
      <c r="C422" s="13" t="s">
        <v>628</v>
      </c>
      <c r="D422" s="30" t="s">
        <v>629</v>
      </c>
      <c r="E422" s="16">
        <v>4.93</v>
      </c>
      <c r="F422" s="16">
        <v>1.9</v>
      </c>
      <c r="G422" s="12">
        <v>43719</v>
      </c>
      <c r="H422" s="19">
        <v>6.44</v>
      </c>
      <c r="I422" s="18">
        <f t="shared" si="56"/>
        <v>0.30628803245436131</v>
      </c>
      <c r="J422" s="56">
        <f>(H422-E422)/(E422-F422)</f>
        <v>0.49834983498349861</v>
      </c>
    </row>
    <row r="423" spans="1:10" ht="14.45" x14ac:dyDescent="0.3">
      <c r="B423" s="10">
        <v>43717</v>
      </c>
      <c r="C423" s="13" t="s">
        <v>605</v>
      </c>
      <c r="D423" s="30" t="s">
        <v>630</v>
      </c>
      <c r="E423" s="16">
        <v>2.2599999999999998</v>
      </c>
      <c r="F423" s="16">
        <v>0.99</v>
      </c>
      <c r="G423" s="12">
        <v>43724</v>
      </c>
      <c r="H423" s="19">
        <v>1.97</v>
      </c>
      <c r="I423" s="18">
        <f t="shared" si="56"/>
        <v>-0.12831858407079644</v>
      </c>
      <c r="J423" s="56">
        <f t="shared" ref="J423:J425" si="58">(H423-E423)/(E423-F423)</f>
        <v>-0.22834645669291329</v>
      </c>
    </row>
    <row r="424" spans="1:10" s="50" customFormat="1" ht="14.45" x14ac:dyDescent="0.3">
      <c r="A424" s="10" t="s">
        <v>0</v>
      </c>
      <c r="B424" s="10">
        <v>43721</v>
      </c>
      <c r="C424" s="13" t="s">
        <v>631</v>
      </c>
      <c r="D424" s="30" t="s">
        <v>110</v>
      </c>
      <c r="E424" s="16">
        <v>5.82</v>
      </c>
      <c r="F424" s="16">
        <v>4.1500000000000004</v>
      </c>
      <c r="G424" s="12">
        <v>43724</v>
      </c>
      <c r="H424" s="19">
        <v>5.87</v>
      </c>
      <c r="I424" s="18">
        <f t="shared" si="56"/>
        <v>8.5910652920961894E-3</v>
      </c>
      <c r="J424" s="56">
        <f t="shared" si="58"/>
        <v>2.9940119760478938E-2</v>
      </c>
    </row>
    <row r="425" spans="1:10" ht="14.45" x14ac:dyDescent="0.3">
      <c r="B425" s="10">
        <v>43725</v>
      </c>
      <c r="C425" s="13" t="s">
        <v>653</v>
      </c>
      <c r="D425" s="30" t="s">
        <v>641</v>
      </c>
      <c r="E425" s="16">
        <v>2</v>
      </c>
      <c r="F425" s="16">
        <v>1.44</v>
      </c>
      <c r="G425" s="12">
        <v>43727</v>
      </c>
      <c r="H425" s="19">
        <v>1.86</v>
      </c>
      <c r="I425" s="18">
        <f t="shared" si="56"/>
        <v>-6.9999999999999951E-2</v>
      </c>
      <c r="J425" s="56">
        <f t="shared" si="58"/>
        <v>-0.24999999999999981</v>
      </c>
    </row>
    <row r="426" spans="1:10" ht="14.45" x14ac:dyDescent="0.3">
      <c r="B426" s="10">
        <v>43724</v>
      </c>
      <c r="C426" s="13" t="s">
        <v>638</v>
      </c>
      <c r="D426" s="30" t="s">
        <v>637</v>
      </c>
      <c r="E426" s="16">
        <v>1.1599999999999999</v>
      </c>
      <c r="F426" s="16">
        <v>0.65</v>
      </c>
      <c r="G426" s="12">
        <v>43731</v>
      </c>
      <c r="H426" s="19">
        <v>1.24</v>
      </c>
      <c r="I426" s="18">
        <f t="shared" si="56"/>
        <v>6.8965517241379448E-2</v>
      </c>
      <c r="J426" s="56">
        <f>(H426-E426)/(E426-F426)</f>
        <v>0.15686274509803938</v>
      </c>
    </row>
    <row r="427" spans="1:10" ht="14.45" x14ac:dyDescent="0.3">
      <c r="B427" s="10">
        <v>43724</v>
      </c>
      <c r="C427" s="13" t="s">
        <v>640</v>
      </c>
      <c r="D427" s="30" t="s">
        <v>639</v>
      </c>
      <c r="E427" s="16">
        <v>2.0099999999999998</v>
      </c>
      <c r="F427" s="16">
        <v>0.81</v>
      </c>
      <c r="G427" s="12">
        <v>43731</v>
      </c>
      <c r="H427" s="19">
        <v>2.09</v>
      </c>
      <c r="I427" s="18">
        <f t="shared" si="56"/>
        <v>3.9800995024875663E-2</v>
      </c>
      <c r="J427" s="56">
        <f>(H427-E427)/(E427-F427)</f>
        <v>6.6666666666666735E-2</v>
      </c>
    </row>
    <row r="428" spans="1:10" ht="14.45" x14ac:dyDescent="0.3">
      <c r="B428" s="10">
        <v>43726</v>
      </c>
      <c r="C428" s="13" t="s">
        <v>643</v>
      </c>
      <c r="D428" s="30" t="s">
        <v>642</v>
      </c>
      <c r="E428" s="16">
        <v>4.87</v>
      </c>
      <c r="F428" s="16">
        <v>3.51</v>
      </c>
      <c r="G428" s="12">
        <v>43731</v>
      </c>
      <c r="H428" s="19">
        <v>6.49</v>
      </c>
      <c r="I428" s="18">
        <f>(H428/E428-1)</f>
        <v>0.33264887063655024</v>
      </c>
      <c r="J428" s="56">
        <f>(H428-E428)/(E428-F428)</f>
        <v>1.1911764705882351</v>
      </c>
    </row>
    <row r="429" spans="1:10" ht="14.45" x14ac:dyDescent="0.3">
      <c r="B429" s="10">
        <v>43727</v>
      </c>
      <c r="C429" s="13" t="s">
        <v>651</v>
      </c>
      <c r="D429" s="30" t="s">
        <v>650</v>
      </c>
      <c r="E429" s="16">
        <v>9.86</v>
      </c>
      <c r="F429" s="16">
        <v>5.33</v>
      </c>
      <c r="G429" s="12">
        <v>43732</v>
      </c>
      <c r="H429" s="19">
        <v>11.81</v>
      </c>
      <c r="I429" s="18">
        <f t="shared" ref="I429:I436" si="59">(H429/E429-1)</f>
        <v>0.19776876267748489</v>
      </c>
      <c r="J429" s="56">
        <f t="shared" ref="J429:J431" si="60">(H429-E429)/(E429-F429)</f>
        <v>0.43046357615894071</v>
      </c>
    </row>
    <row r="430" spans="1:10" ht="14.25" customHeight="1" x14ac:dyDescent="0.3">
      <c r="B430" s="10">
        <v>43731</v>
      </c>
      <c r="C430" s="13" t="s">
        <v>655</v>
      </c>
      <c r="D430" s="30" t="s">
        <v>656</v>
      </c>
      <c r="E430" s="16">
        <v>2.7</v>
      </c>
      <c r="F430" s="16">
        <v>1.44</v>
      </c>
      <c r="G430" s="12">
        <v>43733</v>
      </c>
      <c r="H430" s="19">
        <v>2.8</v>
      </c>
      <c r="I430" s="18">
        <f t="shared" si="59"/>
        <v>3.7037037037036979E-2</v>
      </c>
      <c r="J430" s="56">
        <f t="shared" si="60"/>
        <v>7.9365079365079069E-2</v>
      </c>
    </row>
    <row r="431" spans="1:10" s="50" customFormat="1" ht="14.45" x14ac:dyDescent="0.3">
      <c r="B431" s="10">
        <v>43727</v>
      </c>
      <c r="C431" s="13" t="s">
        <v>647</v>
      </c>
      <c r="D431" s="30" t="s">
        <v>646</v>
      </c>
      <c r="E431" s="16">
        <v>3.47</v>
      </c>
      <c r="F431" s="16">
        <v>2.23</v>
      </c>
      <c r="G431" s="12">
        <v>43733</v>
      </c>
      <c r="H431" s="19">
        <v>3.51</v>
      </c>
      <c r="I431" s="18">
        <f t="shared" si="59"/>
        <v>1.1527377521613813E-2</v>
      </c>
      <c r="J431" s="56">
        <f t="shared" si="60"/>
        <v>3.2258064516128698E-2</v>
      </c>
    </row>
    <row r="432" spans="1:10" ht="14.45" x14ac:dyDescent="0.3">
      <c r="B432" s="10">
        <v>43733</v>
      </c>
      <c r="C432" s="13" t="s">
        <v>667</v>
      </c>
      <c r="D432" s="30" t="s">
        <v>668</v>
      </c>
      <c r="E432" s="16">
        <v>0.98</v>
      </c>
      <c r="F432" s="16">
        <v>0.53</v>
      </c>
      <c r="G432" s="12">
        <v>43739</v>
      </c>
      <c r="H432" s="19">
        <v>0.88</v>
      </c>
      <c r="I432" s="18">
        <f t="shared" si="59"/>
        <v>-0.10204081632653061</v>
      </c>
      <c r="J432" s="56">
        <f>(H432-E432)/(E432-F432)</f>
        <v>-0.22222222222222218</v>
      </c>
    </row>
    <row r="433" spans="1:10" ht="14.45" x14ac:dyDescent="0.3">
      <c r="B433" s="10">
        <v>43732</v>
      </c>
      <c r="C433" s="13" t="s">
        <v>659</v>
      </c>
      <c r="D433" s="30" t="s">
        <v>660</v>
      </c>
      <c r="E433" s="16">
        <v>12.81</v>
      </c>
      <c r="F433" s="16">
        <v>7.12</v>
      </c>
      <c r="G433" s="12">
        <v>43739</v>
      </c>
      <c r="H433" s="19">
        <v>9.73</v>
      </c>
      <c r="I433" s="18">
        <f t="shared" si="59"/>
        <v>-0.2404371584699454</v>
      </c>
      <c r="J433" s="56">
        <f>(H433-E433)/(E433-F433)</f>
        <v>-0.54130052724077327</v>
      </c>
    </row>
    <row r="434" spans="1:10" ht="14.45" x14ac:dyDescent="0.3">
      <c r="B434" s="10">
        <v>43733</v>
      </c>
      <c r="C434" s="13" t="s">
        <v>663</v>
      </c>
      <c r="D434" s="30" t="s">
        <v>664</v>
      </c>
      <c r="E434" s="16">
        <v>2.17</v>
      </c>
      <c r="F434" s="16">
        <v>1.33</v>
      </c>
      <c r="G434" s="12">
        <v>43739</v>
      </c>
      <c r="H434" s="19">
        <v>2.27</v>
      </c>
      <c r="I434" s="18">
        <f t="shared" si="59"/>
        <v>4.6082949308755783E-2</v>
      </c>
      <c r="J434" s="56">
        <f>(H434-E434)/(E434-F434)</f>
        <v>0.11904761904761918</v>
      </c>
    </row>
    <row r="435" spans="1:10" ht="14.45" x14ac:dyDescent="0.3">
      <c r="B435" s="10">
        <v>43731</v>
      </c>
      <c r="C435" s="13" t="s">
        <v>654</v>
      </c>
      <c r="D435" s="30" t="s">
        <v>652</v>
      </c>
      <c r="E435" s="16">
        <v>1.68</v>
      </c>
      <c r="F435" s="16">
        <v>0.55000000000000004</v>
      </c>
      <c r="G435" s="12">
        <v>43740</v>
      </c>
      <c r="H435" s="19">
        <v>2.19</v>
      </c>
      <c r="I435" s="18">
        <f t="shared" si="59"/>
        <v>0.3035714285714286</v>
      </c>
      <c r="J435" s="56">
        <f t="shared" ref="J435:J436" si="61">(H435-E435)/(E435-F435)</f>
        <v>0.45132743362831862</v>
      </c>
    </row>
    <row r="436" spans="1:10" ht="14.45" x14ac:dyDescent="0.3">
      <c r="B436" s="10">
        <v>43742</v>
      </c>
      <c r="C436" s="13" t="s">
        <v>689</v>
      </c>
      <c r="D436" s="30" t="s">
        <v>690</v>
      </c>
      <c r="E436" s="16">
        <v>1.6</v>
      </c>
      <c r="F436" s="16">
        <v>0.81</v>
      </c>
      <c r="G436" s="12">
        <v>43747</v>
      </c>
      <c r="H436" s="19">
        <v>1.66</v>
      </c>
      <c r="I436" s="18">
        <f t="shared" si="59"/>
        <v>3.7499999999999867E-2</v>
      </c>
      <c r="J436" s="56">
        <f t="shared" si="61"/>
        <v>7.5949367088607375E-2</v>
      </c>
    </row>
    <row r="437" spans="1:10" ht="14.45" x14ac:dyDescent="0.3">
      <c r="B437" s="10">
        <v>43748</v>
      </c>
      <c r="C437" s="13" t="s">
        <v>703</v>
      </c>
      <c r="D437" s="30" t="s">
        <v>704</v>
      </c>
      <c r="E437" s="16">
        <v>1.66</v>
      </c>
      <c r="F437" s="16">
        <v>0.74</v>
      </c>
      <c r="G437" s="12">
        <v>43753</v>
      </c>
      <c r="H437" s="19">
        <v>0.26</v>
      </c>
      <c r="I437" s="18">
        <f>(H437/E437-1)</f>
        <v>-0.84337349397590367</v>
      </c>
      <c r="J437" s="56">
        <f>(H437-E437)/(E437-F437)</f>
        <v>-1.5217391304347827</v>
      </c>
    </row>
    <row r="438" spans="1:10" ht="14.45" x14ac:dyDescent="0.3">
      <c r="B438" s="10">
        <v>43748</v>
      </c>
      <c r="C438" s="13" t="s">
        <v>710</v>
      </c>
      <c r="D438" s="30" t="s">
        <v>709</v>
      </c>
      <c r="E438" s="16">
        <v>4.5199999999999996</v>
      </c>
      <c r="F438" s="16">
        <v>3.11</v>
      </c>
      <c r="G438" s="12">
        <v>43755</v>
      </c>
      <c r="H438" s="19">
        <v>5.29</v>
      </c>
      <c r="I438" s="18">
        <f>(H438/E438-1)</f>
        <v>0.17035398230088505</v>
      </c>
      <c r="J438" s="56">
        <f>(H438-E438)/(E438-F438)</f>
        <v>0.5460992907801423</v>
      </c>
    </row>
    <row r="439" spans="1:10" ht="14.45" x14ac:dyDescent="0.3">
      <c r="B439" s="10">
        <v>43745</v>
      </c>
      <c r="C439" s="13" t="s">
        <v>693</v>
      </c>
      <c r="D439" s="30" t="s">
        <v>694</v>
      </c>
      <c r="E439" s="16">
        <v>5.64</v>
      </c>
      <c r="F439" s="16">
        <v>4.96</v>
      </c>
      <c r="G439" s="12">
        <v>43755</v>
      </c>
      <c r="H439" s="19">
        <v>7.28</v>
      </c>
      <c r="I439" s="18">
        <f t="shared" ref="I439:I462" si="62">(H439/E439-1)</f>
        <v>0.29078014184397172</v>
      </c>
      <c r="J439" s="56">
        <f>(H439-E439)/(E439-F439)</f>
        <v>2.4117647058823546</v>
      </c>
    </row>
    <row r="440" spans="1:10" ht="14.45" x14ac:dyDescent="0.3">
      <c r="B440" s="10">
        <v>43748</v>
      </c>
      <c r="C440" s="13" t="s">
        <v>705</v>
      </c>
      <c r="D440" s="30" t="s">
        <v>706</v>
      </c>
      <c r="E440" s="16">
        <v>7.36</v>
      </c>
      <c r="F440" s="16">
        <v>4.57</v>
      </c>
      <c r="G440" s="12">
        <v>43755</v>
      </c>
      <c r="H440" s="19">
        <v>13.92</v>
      </c>
      <c r="I440" s="18">
        <f t="shared" si="62"/>
        <v>0.89130434782608692</v>
      </c>
      <c r="J440" s="56">
        <f t="shared" ref="J440" si="63">(H440-E440)/(E440-F440)</f>
        <v>2.3512544802867383</v>
      </c>
    </row>
    <row r="441" spans="1:10" ht="14.45" x14ac:dyDescent="0.3">
      <c r="B441" s="10">
        <v>43760</v>
      </c>
      <c r="C441" s="13" t="s">
        <v>728</v>
      </c>
      <c r="D441" s="119" t="s">
        <v>729</v>
      </c>
      <c r="E441" s="16">
        <v>2.41</v>
      </c>
      <c r="F441" s="16">
        <v>1.0900000000000001</v>
      </c>
      <c r="G441" s="12">
        <v>43766</v>
      </c>
      <c r="H441" s="19">
        <v>2.54</v>
      </c>
      <c r="I441" s="18">
        <f t="shared" si="62"/>
        <v>5.3941908713692976E-2</v>
      </c>
      <c r="J441" s="56">
        <f>(H441-E441)/(E441-F441)</f>
        <v>9.8484848484848397E-2</v>
      </c>
    </row>
    <row r="442" spans="1:10" s="50" customFormat="1" ht="14.45" x14ac:dyDescent="0.3">
      <c r="A442" s="10" t="s">
        <v>0</v>
      </c>
      <c r="B442" s="10">
        <v>43761</v>
      </c>
      <c r="C442" s="13" t="s">
        <v>733</v>
      </c>
      <c r="D442" s="30" t="s">
        <v>732</v>
      </c>
      <c r="E442" s="16">
        <v>6.2</v>
      </c>
      <c r="F442" s="16">
        <v>4.63</v>
      </c>
      <c r="G442" s="12">
        <v>43767</v>
      </c>
      <c r="H442" s="19">
        <v>6.53</v>
      </c>
      <c r="I442" s="18">
        <f t="shared" si="62"/>
        <v>5.32258064516129E-2</v>
      </c>
      <c r="J442" s="56">
        <f t="shared" ref="J442" si="64">(H442-E442)/(E442-F442)</f>
        <v>0.21019108280254778</v>
      </c>
    </row>
    <row r="443" spans="1:10" ht="14.45" x14ac:dyDescent="0.3">
      <c r="B443" s="10">
        <v>43761</v>
      </c>
      <c r="C443" s="13" t="s">
        <v>734</v>
      </c>
      <c r="D443" s="30" t="s">
        <v>735</v>
      </c>
      <c r="E443" s="16">
        <v>3.92</v>
      </c>
      <c r="F443" s="16">
        <v>2.8</v>
      </c>
      <c r="G443" s="12">
        <v>43768</v>
      </c>
      <c r="H443" s="19">
        <v>4.21</v>
      </c>
      <c r="I443" s="18">
        <f t="shared" si="62"/>
        <v>7.3979591836734748E-2</v>
      </c>
      <c r="J443" s="56">
        <f>(H443-E443)/(E443-F443)</f>
        <v>0.25892857142857145</v>
      </c>
    </row>
    <row r="444" spans="1:10" ht="14.45" x14ac:dyDescent="0.3">
      <c r="B444" s="10">
        <v>43759</v>
      </c>
      <c r="C444" s="13" t="s">
        <v>724</v>
      </c>
      <c r="D444" s="30" t="s">
        <v>725</v>
      </c>
      <c r="E444" s="16">
        <v>2.4900000000000002</v>
      </c>
      <c r="F444" s="16">
        <v>1.6</v>
      </c>
      <c r="G444" s="12" t="s">
        <v>743</v>
      </c>
      <c r="H444" s="19">
        <v>2.77</v>
      </c>
      <c r="I444" s="18">
        <f t="shared" si="62"/>
        <v>0.11244979919678699</v>
      </c>
      <c r="J444" s="56">
        <f>(H444-E444)/(E444-F444)</f>
        <v>0.31460674157303342</v>
      </c>
    </row>
    <row r="445" spans="1:10" ht="14.45" x14ac:dyDescent="0.3">
      <c r="B445" s="10">
        <v>43745</v>
      </c>
      <c r="C445" s="13" t="s">
        <v>695</v>
      </c>
      <c r="D445" s="30" t="s">
        <v>696</v>
      </c>
      <c r="E445" s="16">
        <v>12.35</v>
      </c>
      <c r="F445" s="16">
        <v>4.7300000000000004</v>
      </c>
      <c r="G445" s="12">
        <v>43769</v>
      </c>
      <c r="H445" s="19">
        <v>20.07</v>
      </c>
      <c r="I445" s="18">
        <f t="shared" si="62"/>
        <v>0.62510121457489887</v>
      </c>
      <c r="J445" s="56">
        <f>(H445-E445)/(E445-F445)</f>
        <v>1.0131233595800526</v>
      </c>
    </row>
    <row r="446" spans="1:10" ht="14.45" x14ac:dyDescent="0.3">
      <c r="B446" s="10">
        <v>43755</v>
      </c>
      <c r="C446" s="13" t="s">
        <v>720</v>
      </c>
      <c r="D446" s="30" t="s">
        <v>721</v>
      </c>
      <c r="E446" s="16">
        <v>4.59</v>
      </c>
      <c r="F446" s="16">
        <v>1.86</v>
      </c>
      <c r="G446" s="12">
        <v>43773</v>
      </c>
      <c r="H446" s="19">
        <v>5.18</v>
      </c>
      <c r="I446" s="18">
        <f t="shared" si="62"/>
        <v>0.12854030501089331</v>
      </c>
      <c r="J446" s="56">
        <f t="shared" ref="J446" si="65">(H446-E446)/(E446-F446)</f>
        <v>0.2161172161172161</v>
      </c>
    </row>
    <row r="447" spans="1:10" ht="14.45" x14ac:dyDescent="0.3">
      <c r="B447" s="10">
        <v>43769</v>
      </c>
      <c r="C447" s="13" t="s">
        <v>744</v>
      </c>
      <c r="D447" s="30" t="s">
        <v>750</v>
      </c>
      <c r="E447" s="16">
        <v>8.2799999999999994</v>
      </c>
      <c r="F447" s="16">
        <v>4.58</v>
      </c>
      <c r="G447" s="12">
        <v>43776</v>
      </c>
      <c r="H447" s="19">
        <v>5.9</v>
      </c>
      <c r="I447" s="18">
        <f t="shared" si="62"/>
        <v>-0.28743961352656999</v>
      </c>
      <c r="J447" s="56">
        <f>(H447-E447)/(E447-F447)</f>
        <v>-0.64324324324324311</v>
      </c>
    </row>
    <row r="448" spans="1:10" ht="14.45" x14ac:dyDescent="0.3">
      <c r="B448" s="10">
        <v>43774</v>
      </c>
      <c r="C448" s="13" t="s">
        <v>751</v>
      </c>
      <c r="D448" s="119" t="s">
        <v>749</v>
      </c>
      <c r="E448" s="16">
        <v>2.44</v>
      </c>
      <c r="F448" s="16">
        <v>1.32</v>
      </c>
      <c r="G448" s="12">
        <v>43776</v>
      </c>
      <c r="H448" s="19">
        <v>1.64</v>
      </c>
      <c r="I448" s="18">
        <f t="shared" si="62"/>
        <v>-0.32786885245901642</v>
      </c>
      <c r="J448" s="56">
        <f>(H448-E448)/(E448-F448)</f>
        <v>-0.71428571428571441</v>
      </c>
    </row>
    <row r="449" spans="1:10" ht="14.45" x14ac:dyDescent="0.3">
      <c r="B449" s="10">
        <v>43789</v>
      </c>
      <c r="C449" s="13" t="s">
        <v>788</v>
      </c>
      <c r="D449" s="30" t="s">
        <v>789</v>
      </c>
      <c r="E449" s="16">
        <v>1.93</v>
      </c>
      <c r="F449" s="16">
        <v>1.37</v>
      </c>
      <c r="G449" s="12">
        <v>43791</v>
      </c>
      <c r="H449" s="19">
        <v>1.68</v>
      </c>
      <c r="I449" s="18">
        <f t="shared" si="62"/>
        <v>-0.1295336787564767</v>
      </c>
      <c r="J449" s="56">
        <f t="shared" ref="J449" si="66">(H449-E449)/(E449-F449)</f>
        <v>-0.44642857142857156</v>
      </c>
    </row>
    <row r="450" spans="1:10" ht="14.45" x14ac:dyDescent="0.3">
      <c r="B450" s="10">
        <v>43782</v>
      </c>
      <c r="C450" s="13" t="s">
        <v>767</v>
      </c>
      <c r="D450" s="30" t="s">
        <v>768</v>
      </c>
      <c r="E450" s="16">
        <v>10.14</v>
      </c>
      <c r="F450" s="16">
        <v>6.82</v>
      </c>
      <c r="G450" s="12">
        <v>43794</v>
      </c>
      <c r="H450" s="19">
        <v>9.67</v>
      </c>
      <c r="I450" s="18">
        <f t="shared" si="62"/>
        <v>-4.6351084812623289E-2</v>
      </c>
      <c r="J450" s="56">
        <f>(H450-E450)/(E450-F450)</f>
        <v>-0.14156626506024114</v>
      </c>
    </row>
    <row r="451" spans="1:10" s="50" customFormat="1" ht="14.45" x14ac:dyDescent="0.3">
      <c r="A451" s="10" t="s">
        <v>0</v>
      </c>
      <c r="B451" s="10" t="s">
        <v>774</v>
      </c>
      <c r="C451" s="13" t="s">
        <v>775</v>
      </c>
      <c r="D451" s="30" t="s">
        <v>308</v>
      </c>
      <c r="E451" s="16">
        <v>6.71</v>
      </c>
      <c r="F451" s="16">
        <v>5.15</v>
      </c>
      <c r="G451" s="12">
        <v>43795</v>
      </c>
      <c r="H451" s="19">
        <v>6.55</v>
      </c>
      <c r="I451" s="18">
        <f t="shared" si="62"/>
        <v>-2.3845007451564815E-2</v>
      </c>
      <c r="J451" s="56">
        <f>(H451-E451)/(E451-F451)</f>
        <v>-0.10256410256410269</v>
      </c>
    </row>
    <row r="452" spans="1:10" ht="14.45" x14ac:dyDescent="0.3">
      <c r="B452" s="10">
        <v>43787</v>
      </c>
      <c r="C452" s="13" t="s">
        <v>776</v>
      </c>
      <c r="D452" s="30" t="s">
        <v>777</v>
      </c>
      <c r="E452" s="16">
        <v>7.12</v>
      </c>
      <c r="F452" s="16">
        <v>3.5</v>
      </c>
      <c r="G452" s="12">
        <v>43801</v>
      </c>
      <c r="H452" s="19">
        <v>8.4</v>
      </c>
      <c r="I452" s="18">
        <f t="shared" si="62"/>
        <v>0.1797752808988764</v>
      </c>
      <c r="J452" s="56">
        <f t="shared" ref="J452:J453" si="67">(H452-E452)/(E452-F452)</f>
        <v>0.35359116022099452</v>
      </c>
    </row>
    <row r="453" spans="1:10" ht="14.45" x14ac:dyDescent="0.3">
      <c r="B453" s="10">
        <v>43801</v>
      </c>
      <c r="C453" s="13" t="s">
        <v>819</v>
      </c>
      <c r="D453" s="30" t="s">
        <v>818</v>
      </c>
      <c r="E453" s="16">
        <v>3.76</v>
      </c>
      <c r="F453" s="16">
        <v>2.58</v>
      </c>
      <c r="G453" s="12">
        <v>43802</v>
      </c>
      <c r="H453" s="19">
        <v>4.18</v>
      </c>
      <c r="I453" s="18">
        <f t="shared" si="62"/>
        <v>0.11170212765957444</v>
      </c>
      <c r="J453" s="56">
        <f t="shared" si="67"/>
        <v>0.35593220338983056</v>
      </c>
    </row>
    <row r="454" spans="1:10" ht="14.45" x14ac:dyDescent="0.3">
      <c r="B454" s="10">
        <v>43796</v>
      </c>
      <c r="C454" s="13" t="s">
        <v>804</v>
      </c>
      <c r="D454" s="30" t="s">
        <v>805</v>
      </c>
      <c r="E454" s="16">
        <v>9.98</v>
      </c>
      <c r="F454" s="16">
        <v>5.42</v>
      </c>
      <c r="G454" s="12">
        <v>43803</v>
      </c>
      <c r="H454" s="19">
        <v>11.08</v>
      </c>
      <c r="I454" s="18">
        <f t="shared" si="62"/>
        <v>0.11022044088176353</v>
      </c>
      <c r="J454" s="56">
        <f>(H454-E454)/(E454-F454)</f>
        <v>0.24122807017543849</v>
      </c>
    </row>
    <row r="455" spans="1:10" ht="14.45" x14ac:dyDescent="0.3">
      <c r="B455" s="10">
        <v>43803</v>
      </c>
      <c r="C455" s="13" t="s">
        <v>827</v>
      </c>
      <c r="D455" s="30" t="s">
        <v>828</v>
      </c>
      <c r="E455" s="16">
        <v>9.8699999999999992</v>
      </c>
      <c r="F455" s="16">
        <v>4.71</v>
      </c>
      <c r="G455" s="12">
        <v>43805</v>
      </c>
      <c r="H455" s="19">
        <v>8.0500000000000007</v>
      </c>
      <c r="I455" s="18">
        <f t="shared" si="62"/>
        <v>-0.1843971631205672</v>
      </c>
      <c r="J455" s="56">
        <f>(H455-E455)/(E455-F455)/2</f>
        <v>-0.17635658914728669</v>
      </c>
    </row>
    <row r="456" spans="1:10" ht="14.45" x14ac:dyDescent="0.3">
      <c r="B456" s="10">
        <v>43803</v>
      </c>
      <c r="C456" s="13" t="s">
        <v>829</v>
      </c>
      <c r="D456" s="30" t="s">
        <v>830</v>
      </c>
      <c r="E456" s="16">
        <v>1.51</v>
      </c>
      <c r="F456" s="16">
        <v>0.8</v>
      </c>
      <c r="G456" s="12">
        <v>43805</v>
      </c>
      <c r="H456" s="19">
        <v>1.43</v>
      </c>
      <c r="I456" s="18">
        <f t="shared" si="62"/>
        <v>-5.2980132450331174E-2</v>
      </c>
      <c r="J456" s="56">
        <f t="shared" ref="J456:J460" si="68">(H456-E456)/(E456-F456)</f>
        <v>-0.11267605633802827</v>
      </c>
    </row>
    <row r="457" spans="1:10" ht="14.45" x14ac:dyDescent="0.3">
      <c r="B457" s="10">
        <v>43804</v>
      </c>
      <c r="C457" s="13" t="s">
        <v>819</v>
      </c>
      <c r="D457" s="30" t="s">
        <v>818</v>
      </c>
      <c r="E457" s="16">
        <v>3.97</v>
      </c>
      <c r="F457" s="16">
        <v>2.58</v>
      </c>
      <c r="G457" s="12">
        <v>43809</v>
      </c>
      <c r="H457" s="19">
        <v>3.66</v>
      </c>
      <c r="I457" s="18">
        <f t="shared" si="62"/>
        <v>-7.8085642317380355E-2</v>
      </c>
      <c r="J457" s="56">
        <f t="shared" si="68"/>
        <v>-0.22302158273381298</v>
      </c>
    </row>
    <row r="458" spans="1:10" ht="14.45" x14ac:dyDescent="0.3">
      <c r="B458" s="10">
        <v>43809</v>
      </c>
      <c r="C458" s="13" t="s">
        <v>837</v>
      </c>
      <c r="D458" s="30" t="s">
        <v>842</v>
      </c>
      <c r="E458" s="16">
        <v>8.32</v>
      </c>
      <c r="F458" s="16">
        <v>5.03</v>
      </c>
      <c r="G458" s="12">
        <v>43811</v>
      </c>
      <c r="H458" s="19">
        <v>6.94</v>
      </c>
      <c r="I458" s="18">
        <f t="shared" si="62"/>
        <v>-0.16586538461538458</v>
      </c>
      <c r="J458" s="56">
        <f t="shared" si="68"/>
        <v>-0.41945288753799387</v>
      </c>
    </row>
    <row r="459" spans="1:10" s="50" customFormat="1" ht="14.45" x14ac:dyDescent="0.3">
      <c r="B459" s="10">
        <v>43808</v>
      </c>
      <c r="C459" s="13" t="s">
        <v>834</v>
      </c>
      <c r="D459" s="30" t="s">
        <v>833</v>
      </c>
      <c r="E459" s="16">
        <v>5.67</v>
      </c>
      <c r="F459" s="16">
        <v>4.26</v>
      </c>
      <c r="G459" s="12">
        <v>43812</v>
      </c>
      <c r="H459" s="19">
        <v>4.5599999999999996</v>
      </c>
      <c r="I459" s="18">
        <f t="shared" si="62"/>
        <v>-0.19576719576719581</v>
      </c>
      <c r="J459" s="56">
        <f t="shared" si="68"/>
        <v>-0.78723404255319163</v>
      </c>
    </row>
    <row r="460" spans="1:10" ht="14.45" x14ac:dyDescent="0.3">
      <c r="B460" s="10">
        <v>43809</v>
      </c>
      <c r="C460" s="13" t="s">
        <v>840</v>
      </c>
      <c r="D460" s="30" t="s">
        <v>841</v>
      </c>
      <c r="E460" s="16">
        <v>7.91</v>
      </c>
      <c r="F460" s="16">
        <v>3.17</v>
      </c>
      <c r="G460" s="12">
        <v>43812</v>
      </c>
      <c r="H460" s="19">
        <v>12.55</v>
      </c>
      <c r="I460" s="18">
        <f t="shared" si="62"/>
        <v>0.58659924146649822</v>
      </c>
      <c r="J460" s="56">
        <f t="shared" si="68"/>
        <v>0.97890295358649793</v>
      </c>
    </row>
    <row r="461" spans="1:10" ht="14.45" x14ac:dyDescent="0.3">
      <c r="B461" s="10">
        <v>43809</v>
      </c>
      <c r="C461" s="13" t="s">
        <v>843</v>
      </c>
      <c r="D461" s="30" t="s">
        <v>844</v>
      </c>
      <c r="E461" s="16">
        <v>15.57</v>
      </c>
      <c r="F461" s="16">
        <v>8.93</v>
      </c>
      <c r="G461" s="12">
        <v>43812</v>
      </c>
      <c r="H461" s="19">
        <v>20.28</v>
      </c>
      <c r="I461" s="18">
        <f t="shared" si="62"/>
        <v>0.3025048169556841</v>
      </c>
      <c r="J461" s="56">
        <f>(H461-E461)/(E461-F461)</f>
        <v>0.70933734939759041</v>
      </c>
    </row>
    <row r="462" spans="1:10" ht="14.45" x14ac:dyDescent="0.3">
      <c r="B462" s="10">
        <v>43818</v>
      </c>
      <c r="C462" s="13" t="s">
        <v>855</v>
      </c>
      <c r="D462" s="30" t="s">
        <v>856</v>
      </c>
      <c r="E462" s="16">
        <v>6.13</v>
      </c>
      <c r="F462" s="16">
        <v>3.44</v>
      </c>
      <c r="G462" s="12">
        <v>43829</v>
      </c>
      <c r="H462" s="19">
        <v>6.4</v>
      </c>
      <c r="I462" s="18">
        <f t="shared" si="62"/>
        <v>4.404567699836881E-2</v>
      </c>
      <c r="J462" s="56">
        <f>(H462-E462)/(E462-F462)/2</f>
        <v>5.0185873605948041E-2</v>
      </c>
    </row>
    <row r="463" spans="1:10" ht="14.45" x14ac:dyDescent="0.3">
      <c r="B463" s="10"/>
      <c r="C463" s="13"/>
      <c r="D463" s="30"/>
      <c r="E463" s="16"/>
      <c r="F463" s="16"/>
      <c r="G463" s="12"/>
      <c r="H463" s="19"/>
      <c r="I463" s="18"/>
      <c r="J463" s="56"/>
    </row>
    <row r="464" spans="1:10" x14ac:dyDescent="0.25">
      <c r="B464" s="10"/>
      <c r="C464" s="22" t="s">
        <v>34</v>
      </c>
      <c r="D464" s="15"/>
      <c r="E464" s="13"/>
      <c r="F464" s="13"/>
      <c r="G464" s="23"/>
      <c r="H464" s="53" t="s">
        <v>10</v>
      </c>
      <c r="I464" s="54" t="s">
        <v>8</v>
      </c>
      <c r="J464" s="59">
        <f>SUM(J328:J463)</f>
        <v>10.91384522170163</v>
      </c>
    </row>
    <row r="465" spans="1:10" ht="15.75" thickBot="1" x14ac:dyDescent="0.3">
      <c r="B465" s="10"/>
      <c r="C465" s="22"/>
      <c r="D465" s="15"/>
      <c r="E465" s="13"/>
      <c r="F465" s="13"/>
      <c r="G465" s="23"/>
      <c r="H465" s="11"/>
      <c r="I465" s="24"/>
      <c r="J465" s="14"/>
    </row>
    <row r="466" spans="1:10" ht="15.75" thickBot="1" x14ac:dyDescent="0.3">
      <c r="B466" s="3" t="s">
        <v>0</v>
      </c>
      <c r="C466" s="2"/>
      <c r="D466" s="113"/>
      <c r="E466" s="95" t="s">
        <v>0</v>
      </c>
      <c r="F466" s="95"/>
      <c r="G466" s="3" t="s">
        <v>0</v>
      </c>
      <c r="H466" s="96" t="s">
        <v>0</v>
      </c>
      <c r="I466" s="97" t="s">
        <v>0</v>
      </c>
      <c r="J466" s="103" t="s">
        <v>0</v>
      </c>
    </row>
    <row r="467" spans="1:10" ht="23.45" thickBot="1" x14ac:dyDescent="0.45">
      <c r="B467" s="1"/>
      <c r="C467" s="98" t="s">
        <v>35</v>
      </c>
      <c r="D467" s="107"/>
      <c r="E467" s="2"/>
      <c r="F467" s="2"/>
      <c r="G467" s="3"/>
      <c r="H467" s="2"/>
      <c r="I467" s="2"/>
      <c r="J467" s="4"/>
    </row>
    <row r="468" spans="1:10" s="130" customFormat="1" ht="14.45" x14ac:dyDescent="0.3">
      <c r="B468" s="35"/>
      <c r="C468" s="39"/>
      <c r="D468" s="49"/>
      <c r="E468" s="17"/>
      <c r="F468" s="17"/>
      <c r="G468" s="38"/>
      <c r="H468" s="21"/>
      <c r="I468" s="36"/>
      <c r="J468" s="37"/>
    </row>
    <row r="469" spans="1:10" s="130" customFormat="1" ht="14.45" x14ac:dyDescent="0.3">
      <c r="B469" s="35"/>
      <c r="C469" s="39"/>
      <c r="D469" s="49"/>
      <c r="E469" s="17"/>
      <c r="F469" s="17"/>
      <c r="G469" s="38"/>
      <c r="H469" s="21"/>
      <c r="I469" s="36"/>
      <c r="J469" s="37"/>
    </row>
    <row r="470" spans="1:10" ht="14.45" x14ac:dyDescent="0.3">
      <c r="B470" s="45" t="s">
        <v>1</v>
      </c>
      <c r="C470" s="46" t="s">
        <v>2</v>
      </c>
      <c r="D470" s="46" t="s">
        <v>38</v>
      </c>
      <c r="E470" s="46" t="s">
        <v>1</v>
      </c>
      <c r="F470" s="46" t="s">
        <v>12</v>
      </c>
      <c r="G470" s="47" t="s">
        <v>3</v>
      </c>
      <c r="H470" s="46" t="s">
        <v>3</v>
      </c>
      <c r="I470" s="46" t="s">
        <v>4</v>
      </c>
      <c r="J470" s="48" t="s">
        <v>4</v>
      </c>
    </row>
    <row r="471" spans="1:10" ht="14.45" x14ac:dyDescent="0.3">
      <c r="A471" s="43" t="s">
        <v>0</v>
      </c>
      <c r="B471" s="45" t="s">
        <v>5</v>
      </c>
      <c r="C471" s="49"/>
      <c r="D471" s="49"/>
      <c r="E471" s="46" t="s">
        <v>6</v>
      </c>
      <c r="F471" s="46" t="s">
        <v>13</v>
      </c>
      <c r="G471" s="47" t="s">
        <v>5</v>
      </c>
      <c r="H471" s="46" t="s">
        <v>7</v>
      </c>
      <c r="I471" s="46" t="s">
        <v>9</v>
      </c>
      <c r="J471" s="48" t="s">
        <v>14</v>
      </c>
    </row>
    <row r="472" spans="1:10" x14ac:dyDescent="0.25">
      <c r="B472" s="45"/>
      <c r="C472" s="46" t="s">
        <v>28</v>
      </c>
      <c r="D472" s="46"/>
      <c r="E472" s="46"/>
      <c r="F472" s="46"/>
      <c r="G472" s="47"/>
      <c r="H472" s="46"/>
      <c r="I472" s="46"/>
      <c r="J472" s="48"/>
    </row>
    <row r="473" spans="1:10" s="130" customFormat="1" ht="14.45" x14ac:dyDescent="0.3">
      <c r="B473" s="45"/>
      <c r="C473" s="46"/>
      <c r="D473" s="46"/>
      <c r="E473" s="46"/>
      <c r="F473" s="46"/>
      <c r="G473" s="47"/>
      <c r="H473" s="46"/>
      <c r="I473" s="46"/>
      <c r="J473" s="48"/>
    </row>
    <row r="474" spans="1:10" s="130" customFormat="1" ht="14.45" x14ac:dyDescent="0.3">
      <c r="B474" s="10">
        <v>43472</v>
      </c>
      <c r="C474" s="13" t="s">
        <v>67</v>
      </c>
      <c r="D474" s="30" t="s">
        <v>66</v>
      </c>
      <c r="E474" s="16">
        <v>214.11</v>
      </c>
      <c r="F474" s="16">
        <v>194.26</v>
      </c>
      <c r="G474" s="12">
        <v>43476</v>
      </c>
      <c r="H474" s="19">
        <v>242.14</v>
      </c>
      <c r="I474" s="18">
        <f t="shared" ref="I474:I519" si="69">(H474/E474-1)</f>
        <v>0.1309140161599176</v>
      </c>
      <c r="J474" s="56">
        <f t="shared" ref="J474:J486" si="70">(H474-E474)/(E474-F474)</f>
        <v>1.4120906801007527</v>
      </c>
    </row>
    <row r="475" spans="1:10" ht="14.45" x14ac:dyDescent="0.3">
      <c r="B475" s="10">
        <v>43476</v>
      </c>
      <c r="C475" s="13" t="s">
        <v>137</v>
      </c>
      <c r="D475" s="30" t="s">
        <v>72</v>
      </c>
      <c r="E475" s="16">
        <v>16.059999999999999</v>
      </c>
      <c r="F475" s="16">
        <v>11.07</v>
      </c>
      <c r="G475" s="12">
        <v>43480</v>
      </c>
      <c r="H475" s="19">
        <v>17</v>
      </c>
      <c r="I475" s="18">
        <f t="shared" si="69"/>
        <v>5.8530510585305118E-2</v>
      </c>
      <c r="J475" s="56">
        <f t="shared" si="70"/>
        <v>0.18837675350701436</v>
      </c>
    </row>
    <row r="476" spans="1:10" ht="14.45" x14ac:dyDescent="0.3">
      <c r="B476" s="10">
        <v>43475</v>
      </c>
      <c r="C476" s="13" t="s">
        <v>138</v>
      </c>
      <c r="D476" s="30" t="s">
        <v>71</v>
      </c>
      <c r="E476" s="16">
        <v>54.01</v>
      </c>
      <c r="F476" s="16">
        <v>42.63</v>
      </c>
      <c r="G476" s="12">
        <v>43480</v>
      </c>
      <c r="H476" s="19">
        <v>59.3</v>
      </c>
      <c r="I476" s="18">
        <f t="shared" si="69"/>
        <v>9.7944825032401317E-2</v>
      </c>
      <c r="J476" s="56">
        <f t="shared" si="70"/>
        <v>0.46485061511423559</v>
      </c>
    </row>
    <row r="477" spans="1:10" ht="14.45" x14ac:dyDescent="0.3">
      <c r="B477" s="10">
        <v>43486</v>
      </c>
      <c r="C477" s="13" t="s">
        <v>92</v>
      </c>
      <c r="D477" s="30" t="s">
        <v>93</v>
      </c>
      <c r="E477" s="16">
        <v>37.08</v>
      </c>
      <c r="F477" s="16">
        <v>31.07</v>
      </c>
      <c r="G477" s="12">
        <v>43489</v>
      </c>
      <c r="H477" s="19">
        <v>38.380000000000003</v>
      </c>
      <c r="I477" s="18">
        <f t="shared" si="69"/>
        <v>3.5059331175836039E-2</v>
      </c>
      <c r="J477" s="56">
        <f t="shared" si="70"/>
        <v>0.2163061564059908</v>
      </c>
    </row>
    <row r="478" spans="1:10" ht="14.45" x14ac:dyDescent="0.3">
      <c r="B478" s="10">
        <v>43495</v>
      </c>
      <c r="C478" s="13" t="s">
        <v>118</v>
      </c>
      <c r="D478" s="30" t="s">
        <v>119</v>
      </c>
      <c r="E478" s="16">
        <v>0.56000000000000005</v>
      </c>
      <c r="F478" s="16">
        <v>0.2</v>
      </c>
      <c r="G478" s="12">
        <v>43496</v>
      </c>
      <c r="H478" s="19">
        <v>0.39</v>
      </c>
      <c r="I478" s="18">
        <f t="shared" si="69"/>
        <v>-0.3035714285714286</v>
      </c>
      <c r="J478" s="56">
        <f t="shared" si="70"/>
        <v>-0.47222222222222227</v>
      </c>
    </row>
    <row r="479" spans="1:10" ht="14.45" x14ac:dyDescent="0.3">
      <c r="B479" s="10">
        <v>43493</v>
      </c>
      <c r="C479" s="13" t="s">
        <v>143</v>
      </c>
      <c r="D479" s="30" t="s">
        <v>115</v>
      </c>
      <c r="E479" s="16">
        <v>46.17</v>
      </c>
      <c r="F479" s="16">
        <v>35.770000000000003</v>
      </c>
      <c r="G479" s="12">
        <v>39845</v>
      </c>
      <c r="H479" s="19">
        <v>53.83</v>
      </c>
      <c r="I479" s="18">
        <f t="shared" si="69"/>
        <v>0.1659085986571367</v>
      </c>
      <c r="J479" s="56">
        <f t="shared" si="70"/>
        <v>0.73653846153846136</v>
      </c>
    </row>
    <row r="480" spans="1:10" ht="14.45" x14ac:dyDescent="0.3">
      <c r="B480" s="10">
        <v>43490</v>
      </c>
      <c r="C480" s="13" t="s">
        <v>113</v>
      </c>
      <c r="D480" s="30" t="s">
        <v>114</v>
      </c>
      <c r="E480" s="16">
        <v>1.71</v>
      </c>
      <c r="F480" s="16">
        <v>0.9</v>
      </c>
      <c r="G480" s="12">
        <v>43502</v>
      </c>
      <c r="H480" s="128">
        <v>1E-3</v>
      </c>
      <c r="I480" s="18">
        <f t="shared" si="69"/>
        <v>-0.99941520467836253</v>
      </c>
      <c r="J480" s="56">
        <f t="shared" si="70"/>
        <v>-2.1098765432098769</v>
      </c>
    </row>
    <row r="481" spans="2:10" s="130" customFormat="1" ht="14.45" x14ac:dyDescent="0.3">
      <c r="B481" s="10">
        <v>43500</v>
      </c>
      <c r="C481" s="13" t="s">
        <v>142</v>
      </c>
      <c r="D481" s="30" t="s">
        <v>139</v>
      </c>
      <c r="E481" s="16">
        <v>157.96</v>
      </c>
      <c r="F481" s="16">
        <v>133.07</v>
      </c>
      <c r="G481" s="12">
        <v>43502</v>
      </c>
      <c r="H481" s="19">
        <v>177.33</v>
      </c>
      <c r="I481" s="18">
        <f t="shared" si="69"/>
        <v>0.12262598126107882</v>
      </c>
      <c r="J481" s="56">
        <f t="shared" si="70"/>
        <v>0.77822418642024882</v>
      </c>
    </row>
    <row r="482" spans="2:10" s="130" customFormat="1" ht="14.45" x14ac:dyDescent="0.3">
      <c r="B482" s="10" t="s">
        <v>155</v>
      </c>
      <c r="C482" s="13" t="s">
        <v>154</v>
      </c>
      <c r="D482" s="30" t="s">
        <v>149</v>
      </c>
      <c r="E482" s="16">
        <v>63.36</v>
      </c>
      <c r="F482" s="16">
        <v>39.049999999999997</v>
      </c>
      <c r="G482" s="12">
        <v>43504</v>
      </c>
      <c r="H482" s="19">
        <v>74.5</v>
      </c>
      <c r="I482" s="18">
        <f t="shared" si="69"/>
        <v>0.17582070707070718</v>
      </c>
      <c r="J482" s="56">
        <f t="shared" si="70"/>
        <v>0.45824763471822294</v>
      </c>
    </row>
    <row r="483" spans="2:10" ht="14.45" x14ac:dyDescent="0.3">
      <c r="B483" s="10">
        <v>43504</v>
      </c>
      <c r="C483" s="13" t="s">
        <v>162</v>
      </c>
      <c r="D483" s="30" t="s">
        <v>163</v>
      </c>
      <c r="E483" s="16">
        <v>57.99</v>
      </c>
      <c r="F483" s="16">
        <v>46.48</v>
      </c>
      <c r="G483" s="12">
        <v>43504</v>
      </c>
      <c r="H483" s="19">
        <v>62.5</v>
      </c>
      <c r="I483" s="18">
        <f t="shared" si="69"/>
        <v>7.7772029660286179E-2</v>
      </c>
      <c r="J483" s="56">
        <f t="shared" si="70"/>
        <v>0.39183318853171123</v>
      </c>
    </row>
    <row r="484" spans="2:10" ht="14.45" x14ac:dyDescent="0.3">
      <c r="B484" s="10">
        <v>43509</v>
      </c>
      <c r="C484" s="13" t="s">
        <v>179</v>
      </c>
      <c r="D484" s="30" t="s">
        <v>180</v>
      </c>
      <c r="E484" s="16">
        <v>74.67</v>
      </c>
      <c r="F484" s="16">
        <v>62.63</v>
      </c>
      <c r="G484" s="12">
        <v>43510</v>
      </c>
      <c r="H484" s="19">
        <v>60.54</v>
      </c>
      <c r="I484" s="18">
        <f t="shared" si="69"/>
        <v>-0.18923262354359183</v>
      </c>
      <c r="J484" s="56">
        <f t="shared" si="70"/>
        <v>-1.1735880398671099</v>
      </c>
    </row>
    <row r="485" spans="2:10" ht="14.45" x14ac:dyDescent="0.3">
      <c r="B485" s="10">
        <v>43507</v>
      </c>
      <c r="C485" s="13" t="s">
        <v>166</v>
      </c>
      <c r="D485" s="30" t="s">
        <v>167</v>
      </c>
      <c r="E485" s="16">
        <v>100.89</v>
      </c>
      <c r="F485" s="16">
        <v>82.52</v>
      </c>
      <c r="G485" s="12">
        <v>43515</v>
      </c>
      <c r="H485" s="19">
        <v>124.77</v>
      </c>
      <c r="I485" s="18">
        <f t="shared" si="69"/>
        <v>0.23669342848647035</v>
      </c>
      <c r="J485" s="56">
        <f t="shared" si="70"/>
        <v>1.2999455634186168</v>
      </c>
    </row>
    <row r="486" spans="2:10" ht="14.45" x14ac:dyDescent="0.3">
      <c r="B486" s="120">
        <v>43497</v>
      </c>
      <c r="C486" s="121" t="s">
        <v>130</v>
      </c>
      <c r="D486" s="127"/>
      <c r="E486" s="122">
        <v>2.39</v>
      </c>
      <c r="F486" s="122">
        <v>0</v>
      </c>
      <c r="G486" s="123">
        <v>43521</v>
      </c>
      <c r="H486" s="124">
        <f>H487+H488</f>
        <v>2.13</v>
      </c>
      <c r="I486" s="125">
        <f t="shared" si="69"/>
        <v>-0.10878661087866115</v>
      </c>
      <c r="J486" s="126">
        <f t="shared" si="70"/>
        <v>-0.10878661087866118</v>
      </c>
    </row>
    <row r="487" spans="2:10" ht="14.45" x14ac:dyDescent="0.3">
      <c r="B487" s="131">
        <v>39845</v>
      </c>
      <c r="C487" s="132" t="s">
        <v>131</v>
      </c>
      <c r="D487" s="133" t="s">
        <v>133</v>
      </c>
      <c r="E487" s="134">
        <v>1.1000000000000001</v>
      </c>
      <c r="F487" s="134">
        <v>0</v>
      </c>
      <c r="G487" s="135">
        <v>43521</v>
      </c>
      <c r="H487" s="136">
        <v>0.43</v>
      </c>
      <c r="I487" s="137">
        <f t="shared" si="69"/>
        <v>-0.60909090909090913</v>
      </c>
      <c r="J487" s="138" t="s">
        <v>0</v>
      </c>
    </row>
    <row r="488" spans="2:10" ht="14.45" x14ac:dyDescent="0.3">
      <c r="B488" s="139">
        <v>43497</v>
      </c>
      <c r="C488" s="140" t="s">
        <v>132</v>
      </c>
      <c r="D488" s="141" t="s">
        <v>134</v>
      </c>
      <c r="E488" s="142">
        <v>1.29</v>
      </c>
      <c r="F488" s="142">
        <v>0</v>
      </c>
      <c r="G488" s="143">
        <v>43521</v>
      </c>
      <c r="H488" s="144">
        <v>1.7</v>
      </c>
      <c r="I488" s="145">
        <f t="shared" si="69"/>
        <v>0.31782945736434098</v>
      </c>
      <c r="J488" s="146" t="s">
        <v>0</v>
      </c>
    </row>
    <row r="489" spans="2:10" ht="14.25" customHeight="1" x14ac:dyDescent="0.3">
      <c r="B489" s="10">
        <v>43496</v>
      </c>
      <c r="C489" s="13" t="s">
        <v>126</v>
      </c>
      <c r="D489" s="30" t="s">
        <v>125</v>
      </c>
      <c r="E489" s="16">
        <v>0.45</v>
      </c>
      <c r="F489" s="16">
        <v>0.23</v>
      </c>
      <c r="G489" s="12">
        <v>43524</v>
      </c>
      <c r="H489" s="19">
        <v>0.38</v>
      </c>
      <c r="I489" s="18">
        <f t="shared" si="69"/>
        <v>-0.15555555555555556</v>
      </c>
      <c r="J489" s="56">
        <f>(H489-E489)/(E489-F489)</f>
        <v>-0.31818181818181823</v>
      </c>
    </row>
    <row r="490" spans="2:10" ht="14.45" x14ac:dyDescent="0.3">
      <c r="B490" s="10" t="s">
        <v>175</v>
      </c>
      <c r="C490" s="13" t="s">
        <v>176</v>
      </c>
      <c r="D490" s="30" t="s">
        <v>168</v>
      </c>
      <c r="E490" s="129">
        <v>0.78500000000000003</v>
      </c>
      <c r="F490" s="16">
        <v>0.48</v>
      </c>
      <c r="G490" s="12">
        <v>43525</v>
      </c>
      <c r="H490" s="19">
        <v>0.6</v>
      </c>
      <c r="I490" s="18">
        <f t="shared" si="69"/>
        <v>-0.23566878980891726</v>
      </c>
      <c r="J490" s="56">
        <f>(H490-E490)/(E490-F490)</f>
        <v>-0.60655737704918045</v>
      </c>
    </row>
    <row r="491" spans="2:10" ht="14.45" x14ac:dyDescent="0.3">
      <c r="B491" s="120">
        <v>43522</v>
      </c>
      <c r="C491" s="121" t="s">
        <v>130</v>
      </c>
      <c r="D491" s="127"/>
      <c r="E491" s="122">
        <v>2.87</v>
      </c>
      <c r="F491" s="122">
        <v>0</v>
      </c>
      <c r="G491" s="123">
        <v>43537</v>
      </c>
      <c r="H491" s="124">
        <f>H492+H493</f>
        <v>2.82</v>
      </c>
      <c r="I491" s="125">
        <f t="shared" si="69"/>
        <v>-1.7421602787456525E-2</v>
      </c>
      <c r="J491" s="126">
        <f>(H491-E491)/(E491-F491)</f>
        <v>-1.7421602787456539E-2</v>
      </c>
    </row>
    <row r="492" spans="2:10" ht="14.45" x14ac:dyDescent="0.3">
      <c r="B492" s="131">
        <v>43522</v>
      </c>
      <c r="C492" s="132" t="s">
        <v>207</v>
      </c>
      <c r="D492" s="133" t="s">
        <v>249</v>
      </c>
      <c r="E492" s="134">
        <v>1.36</v>
      </c>
      <c r="F492" s="134">
        <v>0</v>
      </c>
      <c r="G492" s="135">
        <v>43537</v>
      </c>
      <c r="H492" s="136">
        <v>0.94</v>
      </c>
      <c r="I492" s="137">
        <f t="shared" si="69"/>
        <v>-0.30882352941176483</v>
      </c>
      <c r="J492" s="138" t="s">
        <v>0</v>
      </c>
    </row>
    <row r="493" spans="2:10" ht="14.45" x14ac:dyDescent="0.3">
      <c r="B493" s="139">
        <v>43522</v>
      </c>
      <c r="C493" s="140" t="s">
        <v>206</v>
      </c>
      <c r="D493" s="141" t="s">
        <v>250</v>
      </c>
      <c r="E493" s="142">
        <v>1.51</v>
      </c>
      <c r="F493" s="142">
        <v>0</v>
      </c>
      <c r="G493" s="143">
        <v>43537</v>
      </c>
      <c r="H493" s="144">
        <v>1.88</v>
      </c>
      <c r="I493" s="145">
        <f t="shared" si="69"/>
        <v>0.24503311258278138</v>
      </c>
      <c r="J493" s="146" t="s">
        <v>0</v>
      </c>
    </row>
    <row r="494" spans="2:10" ht="14.45" x14ac:dyDescent="0.3">
      <c r="B494" s="10">
        <v>43542</v>
      </c>
      <c r="C494" s="13" t="s">
        <v>267</v>
      </c>
      <c r="D494" s="30" t="s">
        <v>255</v>
      </c>
      <c r="E494" s="16">
        <v>63.09</v>
      </c>
      <c r="F494" s="16">
        <v>48.46</v>
      </c>
      <c r="G494" s="12">
        <v>43543</v>
      </c>
      <c r="H494" s="19">
        <v>48.48</v>
      </c>
      <c r="I494" s="18">
        <f t="shared" si="69"/>
        <v>-0.23157394198763681</v>
      </c>
      <c r="J494" s="56">
        <f t="shared" ref="J494:J499" si="71">(H494-E494)/(E494-F494)</f>
        <v>-0.99863294600136732</v>
      </c>
    </row>
    <row r="495" spans="2:10" ht="14.45" x14ac:dyDescent="0.3">
      <c r="B495" s="10">
        <v>43543</v>
      </c>
      <c r="C495" s="13" t="s">
        <v>265</v>
      </c>
      <c r="D495" s="30" t="s">
        <v>266</v>
      </c>
      <c r="E495" s="16">
        <v>7.71</v>
      </c>
      <c r="F495" s="16">
        <v>6.94</v>
      </c>
      <c r="G495" s="12">
        <v>43550</v>
      </c>
      <c r="H495" s="19">
        <v>8.39</v>
      </c>
      <c r="I495" s="18">
        <f t="shared" si="69"/>
        <v>8.8197146562905449E-2</v>
      </c>
      <c r="J495" s="56">
        <f t="shared" si="71"/>
        <v>0.88311688311688441</v>
      </c>
    </row>
    <row r="496" spans="2:10" ht="14.45" x14ac:dyDescent="0.3">
      <c r="B496" s="10">
        <v>43530</v>
      </c>
      <c r="C496" s="13" t="s">
        <v>230</v>
      </c>
      <c r="D496" s="30" t="s">
        <v>231</v>
      </c>
      <c r="E496" s="16">
        <v>3.72</v>
      </c>
      <c r="F496" s="16">
        <v>0.72</v>
      </c>
      <c r="G496" s="12">
        <v>43556</v>
      </c>
      <c r="H496" s="19">
        <v>3.49</v>
      </c>
      <c r="I496" s="18">
        <f t="shared" si="69"/>
        <v>-6.1827956989247257E-2</v>
      </c>
      <c r="J496" s="56">
        <f t="shared" si="71"/>
        <v>-7.6666666666666661E-2</v>
      </c>
    </row>
    <row r="497" spans="2:10" s="130" customFormat="1" ht="14.45" x14ac:dyDescent="0.3">
      <c r="B497" s="10">
        <v>43563</v>
      </c>
      <c r="C497" s="13" t="s">
        <v>322</v>
      </c>
      <c r="D497" s="30" t="s">
        <v>323</v>
      </c>
      <c r="E497" s="16">
        <v>7.4</v>
      </c>
      <c r="F497" s="16">
        <v>5.48</v>
      </c>
      <c r="G497" s="12">
        <v>43579</v>
      </c>
      <c r="H497" s="19">
        <v>4.97</v>
      </c>
      <c r="I497" s="18">
        <f t="shared" si="69"/>
        <v>-0.32837837837837847</v>
      </c>
      <c r="J497" s="56">
        <f t="shared" si="71"/>
        <v>-1.2656250000000004</v>
      </c>
    </row>
    <row r="498" spans="2:10" s="130" customFormat="1" ht="14.45" x14ac:dyDescent="0.3">
      <c r="B498" s="10">
        <v>43571</v>
      </c>
      <c r="C498" s="13" t="s">
        <v>337</v>
      </c>
      <c r="D498" s="30" t="s">
        <v>336</v>
      </c>
      <c r="E498" s="16">
        <v>3.2250000000000001</v>
      </c>
      <c r="F498" s="16">
        <v>2.61</v>
      </c>
      <c r="G498" s="12">
        <v>43581</v>
      </c>
      <c r="H498" s="19">
        <v>3.55</v>
      </c>
      <c r="I498" s="18">
        <f t="shared" si="69"/>
        <v>0.10077519379844957</v>
      </c>
      <c r="J498" s="56">
        <f t="shared" si="71"/>
        <v>0.52845528455284496</v>
      </c>
    </row>
    <row r="499" spans="2:10" ht="14.45" x14ac:dyDescent="0.3">
      <c r="B499" s="120">
        <v>43556</v>
      </c>
      <c r="C499" s="121" t="s">
        <v>130</v>
      </c>
      <c r="D499" s="127"/>
      <c r="E499" s="122">
        <v>3.46</v>
      </c>
      <c r="F499" s="122">
        <v>2.0699999999999998</v>
      </c>
      <c r="G499" s="123">
        <v>43584</v>
      </c>
      <c r="H499" s="124">
        <f>H500+H501</f>
        <v>3.05</v>
      </c>
      <c r="I499" s="125">
        <f t="shared" si="69"/>
        <v>-0.11849710982658967</v>
      </c>
      <c r="J499" s="126">
        <f t="shared" si="71"/>
        <v>-0.29496402877697847</v>
      </c>
    </row>
    <row r="500" spans="2:10" ht="14.45" x14ac:dyDescent="0.3">
      <c r="B500" s="131">
        <v>43556</v>
      </c>
      <c r="C500" s="132" t="s">
        <v>306</v>
      </c>
      <c r="D500" s="133" t="s">
        <v>304</v>
      </c>
      <c r="E500" s="134">
        <v>1.7</v>
      </c>
      <c r="F500" s="134">
        <v>0</v>
      </c>
      <c r="G500" s="135">
        <v>43584</v>
      </c>
      <c r="H500" s="136">
        <v>1.08</v>
      </c>
      <c r="I500" s="137">
        <f t="shared" si="69"/>
        <v>-0.3647058823529411</v>
      </c>
      <c r="J500" s="138" t="s">
        <v>0</v>
      </c>
    </row>
    <row r="501" spans="2:10" ht="14.45" x14ac:dyDescent="0.3">
      <c r="B501" s="139">
        <v>43556</v>
      </c>
      <c r="C501" s="140" t="s">
        <v>307</v>
      </c>
      <c r="D501" s="141" t="s">
        <v>305</v>
      </c>
      <c r="E501" s="142">
        <v>1.76</v>
      </c>
      <c r="F501" s="142">
        <v>0</v>
      </c>
      <c r="G501" s="143">
        <v>43584</v>
      </c>
      <c r="H501" s="144">
        <v>1.97</v>
      </c>
      <c r="I501" s="145">
        <f t="shared" si="69"/>
        <v>0.11931818181818188</v>
      </c>
      <c r="J501" s="146" t="s">
        <v>0</v>
      </c>
    </row>
    <row r="502" spans="2:10" ht="14.45" x14ac:dyDescent="0.3">
      <c r="B502" s="10">
        <v>43529</v>
      </c>
      <c r="C502" s="13" t="s">
        <v>256</v>
      </c>
      <c r="D502" s="30" t="s">
        <v>232</v>
      </c>
      <c r="E502" s="16">
        <v>6.43</v>
      </c>
      <c r="F502" s="16">
        <v>4.1500000000000004</v>
      </c>
      <c r="G502" s="12">
        <v>43591</v>
      </c>
      <c r="H502" s="19">
        <v>9.3000000000000007</v>
      </c>
      <c r="I502" s="18">
        <f t="shared" si="69"/>
        <v>0.44634525660964242</v>
      </c>
      <c r="J502" s="56">
        <f>(H502-E502)/(E502-F502)</f>
        <v>1.2587719298245621</v>
      </c>
    </row>
    <row r="503" spans="2:10" ht="14.45" x14ac:dyDescent="0.3">
      <c r="B503" s="10">
        <v>43587</v>
      </c>
      <c r="C503" s="13" t="s">
        <v>374</v>
      </c>
      <c r="D503" s="30" t="s">
        <v>373</v>
      </c>
      <c r="E503" s="16">
        <v>0.61</v>
      </c>
      <c r="F503" s="16">
        <v>0.31</v>
      </c>
      <c r="G503" s="12">
        <v>43595</v>
      </c>
      <c r="H503" s="19">
        <v>0.54</v>
      </c>
      <c r="I503" s="18">
        <f t="shared" si="69"/>
        <v>-0.11475409836065564</v>
      </c>
      <c r="J503" s="56">
        <f>(H503-E503)/(E503-F503)</f>
        <v>-0.23333333333333317</v>
      </c>
    </row>
    <row r="504" spans="2:10" ht="14.45" x14ac:dyDescent="0.3">
      <c r="B504" s="10">
        <v>43592</v>
      </c>
      <c r="C504" s="13" t="s">
        <v>384</v>
      </c>
      <c r="D504" s="30" t="s">
        <v>385</v>
      </c>
      <c r="E504" s="16">
        <v>2.88</v>
      </c>
      <c r="F504" s="16">
        <v>1.07</v>
      </c>
      <c r="G504" s="12">
        <v>43598</v>
      </c>
      <c r="H504" s="19">
        <v>5.33</v>
      </c>
      <c r="I504" s="18">
        <f t="shared" si="69"/>
        <v>0.85069444444444464</v>
      </c>
      <c r="J504" s="56">
        <f>(H504-E504)/(E504-F504)</f>
        <v>1.3535911602209947</v>
      </c>
    </row>
    <row r="505" spans="2:10" ht="14.45" x14ac:dyDescent="0.3">
      <c r="B505" s="120">
        <v>43584</v>
      </c>
      <c r="C505" s="121" t="s">
        <v>130</v>
      </c>
      <c r="D505" s="127"/>
      <c r="E505" s="122">
        <v>4.09</v>
      </c>
      <c r="F505" s="122">
        <v>2.0699999999999998</v>
      </c>
      <c r="G505" s="123">
        <v>43648</v>
      </c>
      <c r="H505" s="124">
        <f>H506+H507</f>
        <v>3.2199999999999998</v>
      </c>
      <c r="I505" s="125">
        <f t="shared" si="69"/>
        <v>-0.21271393643031788</v>
      </c>
      <c r="J505" s="126">
        <f>(H505-E505)/(E505-F505)</f>
        <v>-0.43069306930693074</v>
      </c>
    </row>
    <row r="506" spans="2:10" ht="14.45" x14ac:dyDescent="0.3">
      <c r="B506" s="131">
        <v>43584</v>
      </c>
      <c r="C506" s="132" t="s">
        <v>365</v>
      </c>
      <c r="D506" s="133" t="s">
        <v>363</v>
      </c>
      <c r="E506" s="134">
        <v>2.4500000000000002</v>
      </c>
      <c r="F506" s="134">
        <v>0</v>
      </c>
      <c r="G506" s="135">
        <v>43648</v>
      </c>
      <c r="H506" s="136">
        <v>2.2599999999999998</v>
      </c>
      <c r="I506" s="137">
        <f t="shared" si="69"/>
        <v>-7.7551020408163418E-2</v>
      </c>
      <c r="J506" s="138" t="s">
        <v>0</v>
      </c>
    </row>
    <row r="507" spans="2:10" ht="14.45" x14ac:dyDescent="0.3">
      <c r="B507" s="139">
        <v>43584</v>
      </c>
      <c r="C507" s="140" t="s">
        <v>366</v>
      </c>
      <c r="D507" s="141" t="s">
        <v>364</v>
      </c>
      <c r="E507" s="142">
        <v>1.64</v>
      </c>
      <c r="F507" s="142">
        <v>0</v>
      </c>
      <c r="G507" s="143">
        <v>43648</v>
      </c>
      <c r="H507" s="144">
        <v>0.96</v>
      </c>
      <c r="I507" s="145">
        <f t="shared" si="69"/>
        <v>-0.41463414634146345</v>
      </c>
      <c r="J507" s="146" t="s">
        <v>0</v>
      </c>
    </row>
    <row r="508" spans="2:10" ht="19.5" customHeight="1" x14ac:dyDescent="0.3">
      <c r="B508" s="10">
        <v>43628</v>
      </c>
      <c r="C508" s="13" t="s">
        <v>449</v>
      </c>
      <c r="D508" s="30" t="s">
        <v>450</v>
      </c>
      <c r="E508" s="16">
        <v>3.35</v>
      </c>
      <c r="F508" s="16">
        <v>0</v>
      </c>
      <c r="G508" s="12">
        <v>43661</v>
      </c>
      <c r="H508" s="19">
        <v>1E-3</v>
      </c>
      <c r="I508" s="18">
        <f t="shared" si="69"/>
        <v>-0.99970149253731344</v>
      </c>
      <c r="J508" s="56">
        <f>(H508-E508)/(E508-F508)</f>
        <v>-0.99970149253731344</v>
      </c>
    </row>
    <row r="509" spans="2:10" ht="14.45" x14ac:dyDescent="0.3">
      <c r="B509" s="10">
        <v>43661</v>
      </c>
      <c r="C509" s="13" t="s">
        <v>499</v>
      </c>
      <c r="D509" s="30" t="s">
        <v>498</v>
      </c>
      <c r="E509" s="16">
        <v>43.83</v>
      </c>
      <c r="F509" s="16">
        <v>27.11</v>
      </c>
      <c r="G509" s="12">
        <v>43669</v>
      </c>
      <c r="H509" s="19">
        <v>45.32</v>
      </c>
      <c r="I509" s="18">
        <f t="shared" si="69"/>
        <v>3.3994980606890213E-2</v>
      </c>
      <c r="J509" s="56">
        <f>(H509-E509)/(E509-F509)</f>
        <v>8.9114832535885299E-2</v>
      </c>
    </row>
    <row r="510" spans="2:10" ht="14.45" x14ac:dyDescent="0.3">
      <c r="B510" s="10">
        <v>43676</v>
      </c>
      <c r="C510" s="13" t="s">
        <v>535</v>
      </c>
      <c r="D510" s="30" t="s">
        <v>536</v>
      </c>
      <c r="E510" s="16">
        <v>0.45</v>
      </c>
      <c r="F510" s="16">
        <v>0</v>
      </c>
      <c r="G510" s="12">
        <v>43678</v>
      </c>
      <c r="H510" s="19">
        <v>0.62</v>
      </c>
      <c r="I510" s="18">
        <f t="shared" si="69"/>
        <v>0.37777777777777777</v>
      </c>
      <c r="J510" s="56">
        <f>(H510-E510)/(E510-F510)</f>
        <v>0.37777777777777771</v>
      </c>
    </row>
    <row r="511" spans="2:10" ht="16.5" customHeight="1" x14ac:dyDescent="0.3">
      <c r="B511" s="10">
        <v>43698</v>
      </c>
      <c r="C511" s="13" t="s">
        <v>597</v>
      </c>
      <c r="D511" s="30" t="s">
        <v>596</v>
      </c>
      <c r="E511" s="16">
        <v>59.97</v>
      </c>
      <c r="F511" s="16">
        <v>37.119999999999997</v>
      </c>
      <c r="G511" s="12">
        <v>43700</v>
      </c>
      <c r="H511" s="19">
        <v>56.21</v>
      </c>
      <c r="I511" s="18">
        <f t="shared" si="69"/>
        <v>-6.2698015674503838E-2</v>
      </c>
      <c r="J511" s="56">
        <f t="shared" ref="J511:J512" si="72">(H511-E511)/(E511-F511)</f>
        <v>-0.16455142231947473</v>
      </c>
    </row>
    <row r="512" spans="2:10" ht="14.45" x14ac:dyDescent="0.3">
      <c r="B512" s="10">
        <v>43703</v>
      </c>
      <c r="C512" s="13" t="s">
        <v>618</v>
      </c>
      <c r="D512" s="30" t="s">
        <v>619</v>
      </c>
      <c r="E512" s="16">
        <v>13.84</v>
      </c>
      <c r="F512" s="16">
        <v>10.119999999999999</v>
      </c>
      <c r="G512" s="12">
        <v>43704</v>
      </c>
      <c r="H512" s="19">
        <v>13.11</v>
      </c>
      <c r="I512" s="18">
        <f t="shared" si="69"/>
        <v>-5.2745664739884401E-2</v>
      </c>
      <c r="J512" s="56">
        <f t="shared" si="72"/>
        <v>-0.19623655913978502</v>
      </c>
    </row>
    <row r="513" spans="1:12" ht="14.45" x14ac:dyDescent="0.3">
      <c r="B513" s="10">
        <v>43706</v>
      </c>
      <c r="C513" s="13" t="s">
        <v>623</v>
      </c>
      <c r="D513" s="30" t="s">
        <v>622</v>
      </c>
      <c r="E513" s="16">
        <v>3.61</v>
      </c>
      <c r="F513" s="16">
        <v>1.33</v>
      </c>
      <c r="G513" s="12">
        <v>43732</v>
      </c>
      <c r="H513" s="19">
        <v>7.38</v>
      </c>
      <c r="I513" s="18">
        <f t="shared" si="69"/>
        <v>1.0443213296398892</v>
      </c>
      <c r="J513" s="56">
        <f>(H513-E513)/(E513-F513)</f>
        <v>1.6535087719298247</v>
      </c>
    </row>
    <row r="514" spans="1:12" s="50" customFormat="1" ht="14.45" x14ac:dyDescent="0.3">
      <c r="A514" s="10" t="s">
        <v>0</v>
      </c>
      <c r="B514" s="10">
        <v>43732</v>
      </c>
      <c r="C514" s="13" t="s">
        <v>661</v>
      </c>
      <c r="D514" s="30" t="s">
        <v>662</v>
      </c>
      <c r="E514" s="16">
        <v>1.83</v>
      </c>
      <c r="F514" s="16">
        <v>1.17</v>
      </c>
      <c r="G514" s="12">
        <v>43740</v>
      </c>
      <c r="H514" s="19">
        <v>1.5</v>
      </c>
      <c r="I514" s="18">
        <f t="shared" si="69"/>
        <v>-0.18032786885245899</v>
      </c>
      <c r="J514" s="56">
        <f t="shared" ref="J514:J515" si="73">(H514-E514)/(E514-F514)</f>
        <v>-0.5</v>
      </c>
    </row>
    <row r="515" spans="1:12" ht="16.5" customHeight="1" x14ac:dyDescent="0.3">
      <c r="B515" s="10">
        <v>43769</v>
      </c>
      <c r="C515" s="13" t="s">
        <v>746</v>
      </c>
      <c r="D515" s="30" t="s">
        <v>745</v>
      </c>
      <c r="E515" s="16">
        <v>49.43</v>
      </c>
      <c r="F515" s="16">
        <v>35.770000000000003</v>
      </c>
      <c r="G515" s="12">
        <v>43770</v>
      </c>
      <c r="H515" s="19">
        <v>35.76</v>
      </c>
      <c r="I515" s="18">
        <f t="shared" si="69"/>
        <v>-0.27655270078899452</v>
      </c>
      <c r="J515" s="56">
        <f t="shared" si="73"/>
        <v>-1.0007320644216695</v>
      </c>
    </row>
    <row r="516" spans="1:12" ht="14.25" customHeight="1" x14ac:dyDescent="0.3">
      <c r="B516" s="10">
        <v>43784</v>
      </c>
      <c r="C516" s="13" t="s">
        <v>773</v>
      </c>
      <c r="D516" s="30" t="s">
        <v>772</v>
      </c>
      <c r="E516" s="16">
        <v>3.48</v>
      </c>
      <c r="F516" s="16">
        <v>1.9</v>
      </c>
      <c r="G516" s="12">
        <v>43797</v>
      </c>
      <c r="H516" s="19">
        <v>2.91</v>
      </c>
      <c r="I516" s="18">
        <f t="shared" si="69"/>
        <v>-0.1637931034482758</v>
      </c>
      <c r="J516" s="56">
        <f>(H516-E516)/(E516-F516)</f>
        <v>-0.36075949367088594</v>
      </c>
    </row>
    <row r="517" spans="1:12" ht="14.45" x14ac:dyDescent="0.3">
      <c r="B517" s="10">
        <v>43788</v>
      </c>
      <c r="C517" s="13" t="s">
        <v>783</v>
      </c>
      <c r="D517" s="119" t="s">
        <v>782</v>
      </c>
      <c r="E517" s="16">
        <v>0.48</v>
      </c>
      <c r="F517" s="16">
        <v>0.17</v>
      </c>
      <c r="G517" s="12">
        <v>43805</v>
      </c>
      <c r="H517" s="19">
        <v>0.31</v>
      </c>
      <c r="I517" s="18">
        <f t="shared" si="69"/>
        <v>-0.35416666666666663</v>
      </c>
      <c r="J517" s="56">
        <f>(H517-E517)/(E517-F517)</f>
        <v>-0.54838709677419362</v>
      </c>
    </row>
    <row r="518" spans="1:12" ht="14.45" x14ac:dyDescent="0.3">
      <c r="B518" s="10">
        <v>43790</v>
      </c>
      <c r="C518" s="13" t="s">
        <v>796</v>
      </c>
      <c r="D518" s="117" t="s">
        <v>797</v>
      </c>
      <c r="E518" s="16">
        <v>3.47</v>
      </c>
      <c r="F518" s="16">
        <v>1.95</v>
      </c>
      <c r="G518" s="12">
        <v>43809</v>
      </c>
      <c r="H518" s="19">
        <v>3.75</v>
      </c>
      <c r="I518" s="18">
        <f t="shared" si="69"/>
        <v>8.0691642651296691E-2</v>
      </c>
      <c r="J518" s="56">
        <f t="shared" ref="J518" si="74">(H518-E518)/(E518-F518)</f>
        <v>0.18421052631578932</v>
      </c>
    </row>
    <row r="519" spans="1:12" ht="14.45" x14ac:dyDescent="0.3">
      <c r="B519" s="10">
        <v>43816</v>
      </c>
      <c r="C519" s="13" t="s">
        <v>851</v>
      </c>
      <c r="D519" s="30" t="s">
        <v>852</v>
      </c>
      <c r="E519" s="16">
        <v>4.08</v>
      </c>
      <c r="F519" s="16">
        <v>1.23</v>
      </c>
      <c r="G519" s="12">
        <v>43817</v>
      </c>
      <c r="H519" s="19">
        <v>2.13</v>
      </c>
      <c r="I519" s="18">
        <f t="shared" si="69"/>
        <v>-0.47794117647058831</v>
      </c>
      <c r="J519" s="56">
        <f>(H519-E519)/(E519-F519)</f>
        <v>-0.68421052631578949</v>
      </c>
    </row>
    <row r="520" spans="1:12" ht="14.45" x14ac:dyDescent="0.3">
      <c r="B520" s="10"/>
      <c r="C520" s="13"/>
      <c r="D520" s="30"/>
      <c r="E520" s="16"/>
      <c r="F520" s="16"/>
      <c r="G520" s="12"/>
      <c r="H520" s="19"/>
      <c r="I520" s="18"/>
      <c r="J520" s="56"/>
    </row>
    <row r="521" spans="1:12" ht="14.45" x14ac:dyDescent="0.3">
      <c r="B521" s="10"/>
      <c r="C521" s="13"/>
      <c r="D521" s="30"/>
      <c r="E521" s="16"/>
      <c r="F521" s="16"/>
      <c r="G521" s="12"/>
      <c r="H521" s="19"/>
      <c r="I521" s="18"/>
      <c r="J521" s="56"/>
      <c r="L521" s="43" t="s">
        <v>0</v>
      </c>
    </row>
    <row r="522" spans="1:12" x14ac:dyDescent="0.25">
      <c r="B522" s="10"/>
      <c r="C522" s="22" t="s">
        <v>34</v>
      </c>
      <c r="D522" s="15"/>
      <c r="E522" s="13"/>
      <c r="F522" s="13"/>
      <c r="G522" s="23"/>
      <c r="H522" s="53" t="s">
        <v>10</v>
      </c>
      <c r="I522" s="54" t="s">
        <v>8</v>
      </c>
      <c r="J522" s="101">
        <f>SUM(J473:J521)</f>
        <v>-0.28616750743089631</v>
      </c>
    </row>
    <row r="523" spans="1:12" ht="15.75" thickBot="1" x14ac:dyDescent="0.3">
      <c r="B523" s="10"/>
      <c r="C523" s="26"/>
      <c r="D523" s="111"/>
      <c r="E523" s="27"/>
      <c r="F523" s="27"/>
      <c r="G523" s="28"/>
      <c r="H523" s="155"/>
      <c r="I523" s="156"/>
      <c r="J523" s="14"/>
    </row>
    <row r="524" spans="1:12" ht="15.75" thickBot="1" x14ac:dyDescent="0.3">
      <c r="B524" s="93"/>
      <c r="C524" s="13"/>
      <c r="D524" s="30"/>
      <c r="E524" s="16"/>
      <c r="F524" s="16"/>
      <c r="G524" s="12"/>
      <c r="H524" s="83"/>
      <c r="I524" s="31"/>
      <c r="J524" s="94"/>
    </row>
    <row r="525" spans="1:12" ht="23.45" thickBot="1" x14ac:dyDescent="0.45">
      <c r="B525" s="1"/>
      <c r="C525" s="98" t="s">
        <v>36</v>
      </c>
      <c r="D525" s="107"/>
      <c r="E525" s="2"/>
      <c r="F525" s="2"/>
      <c r="G525" s="3"/>
      <c r="H525" s="2"/>
      <c r="I525" s="2"/>
      <c r="J525" s="4"/>
    </row>
    <row r="526" spans="1:12" ht="14.45" x14ac:dyDescent="0.3">
      <c r="B526" s="35"/>
      <c r="C526" s="39"/>
      <c r="D526" s="49"/>
      <c r="E526" s="17"/>
      <c r="F526" s="17"/>
      <c r="G526" s="38"/>
      <c r="H526" s="21"/>
      <c r="I526" s="36"/>
      <c r="J526" s="37"/>
      <c r="L526" s="43" t="s">
        <v>0</v>
      </c>
    </row>
    <row r="527" spans="1:12" ht="14.45" x14ac:dyDescent="0.3">
      <c r="B527" s="35"/>
      <c r="C527" s="39"/>
      <c r="D527" s="49"/>
      <c r="E527" s="17"/>
      <c r="F527" s="17"/>
      <c r="G527" s="38"/>
      <c r="H527" s="21"/>
      <c r="I527" s="36"/>
      <c r="J527" s="37"/>
    </row>
    <row r="528" spans="1:12" ht="14.45" x14ac:dyDescent="0.3">
      <c r="B528" s="45" t="s">
        <v>1</v>
      </c>
      <c r="C528" s="46" t="s">
        <v>2</v>
      </c>
      <c r="D528" s="46" t="s">
        <v>38</v>
      </c>
      <c r="E528" s="46" t="s">
        <v>1</v>
      </c>
      <c r="F528" s="46" t="s">
        <v>12</v>
      </c>
      <c r="G528" s="47" t="s">
        <v>3</v>
      </c>
      <c r="H528" s="46" t="s">
        <v>3</v>
      </c>
      <c r="I528" s="46" t="s">
        <v>4</v>
      </c>
      <c r="J528" s="48" t="s">
        <v>4</v>
      </c>
    </row>
    <row r="529" spans="2:12" ht="14.45" x14ac:dyDescent="0.3">
      <c r="B529" s="45" t="s">
        <v>5</v>
      </c>
      <c r="C529" s="49"/>
      <c r="D529" s="49"/>
      <c r="E529" s="46" t="s">
        <v>6</v>
      </c>
      <c r="F529" s="46" t="s">
        <v>13</v>
      </c>
      <c r="G529" s="47" t="s">
        <v>5</v>
      </c>
      <c r="H529" s="46" t="s">
        <v>7</v>
      </c>
      <c r="I529" s="46" t="s">
        <v>9</v>
      </c>
      <c r="J529" s="48" t="s">
        <v>14</v>
      </c>
    </row>
    <row r="530" spans="2:12" ht="29.25" customHeight="1" x14ac:dyDescent="0.25">
      <c r="B530" s="45"/>
      <c r="C530" s="46" t="s">
        <v>28</v>
      </c>
      <c r="D530" s="46"/>
      <c r="E530" s="46"/>
      <c r="F530" s="46"/>
      <c r="G530" s="47"/>
      <c r="H530" s="46"/>
      <c r="I530" s="46"/>
      <c r="J530" s="48"/>
    </row>
    <row r="531" spans="2:12" ht="14.45" x14ac:dyDescent="0.3">
      <c r="B531" s="45"/>
      <c r="C531" s="46"/>
      <c r="D531" s="46"/>
      <c r="E531" s="46"/>
      <c r="F531" s="46"/>
      <c r="G531" s="47"/>
      <c r="H531" s="46"/>
      <c r="I531" s="46"/>
      <c r="J531" s="48"/>
    </row>
    <row r="532" spans="2:12" ht="14.45" x14ac:dyDescent="0.3">
      <c r="B532" s="120">
        <v>43469</v>
      </c>
      <c r="C532" s="121" t="s">
        <v>91</v>
      </c>
      <c r="D532" s="127" t="s">
        <v>68</v>
      </c>
      <c r="E532" s="122">
        <v>6.7</v>
      </c>
      <c r="F532" s="122">
        <v>2.0099999999999998</v>
      </c>
      <c r="G532" s="123">
        <v>43483</v>
      </c>
      <c r="H532" s="124">
        <v>11.66</v>
      </c>
      <c r="I532" s="125">
        <f>(H532/E532-1)</f>
        <v>0.74029850746268644</v>
      </c>
      <c r="J532" s="126">
        <f>(H532-E532)/(E532-F532)/2</f>
        <v>0.52878464818763327</v>
      </c>
      <c r="L532" s="43" t="s">
        <v>0</v>
      </c>
    </row>
    <row r="533" spans="2:12" ht="14.45" x14ac:dyDescent="0.3">
      <c r="B533" s="147">
        <v>43469</v>
      </c>
      <c r="C533" s="148" t="s">
        <v>771</v>
      </c>
      <c r="D533" s="149" t="s">
        <v>68</v>
      </c>
      <c r="E533" s="150">
        <v>6.7</v>
      </c>
      <c r="F533" s="150">
        <v>2.0099999999999998</v>
      </c>
      <c r="G533" s="151">
        <v>43776</v>
      </c>
      <c r="H533" s="152">
        <v>29.84</v>
      </c>
      <c r="I533" s="153">
        <f>(H533/E533-1)</f>
        <v>3.4537313432835823</v>
      </c>
      <c r="J533" s="154">
        <f>(H533-E533)/(E533-F533)/2</f>
        <v>2.4669509594882726</v>
      </c>
    </row>
    <row r="534" spans="2:12" ht="14.45" x14ac:dyDescent="0.3">
      <c r="B534" s="10"/>
      <c r="C534" s="13"/>
      <c r="D534" s="30"/>
      <c r="E534" s="16"/>
      <c r="F534" s="16"/>
      <c r="G534" s="12"/>
      <c r="H534" s="19"/>
      <c r="I534" s="18"/>
      <c r="J534" s="56"/>
    </row>
    <row r="535" spans="2:12" x14ac:dyDescent="0.25">
      <c r="B535" s="10"/>
      <c r="C535" s="22" t="s">
        <v>34</v>
      </c>
      <c r="D535" s="15"/>
      <c r="E535" s="13"/>
      <c r="F535" s="13"/>
      <c r="G535" s="23"/>
      <c r="H535" s="53" t="s">
        <v>10</v>
      </c>
      <c r="I535" s="54" t="s">
        <v>8</v>
      </c>
      <c r="J535" s="101">
        <f>SUM(J531:J534)</f>
        <v>2.9957356076759059</v>
      </c>
    </row>
    <row r="536" spans="2:12" ht="15.75" thickBot="1" x14ac:dyDescent="0.3">
      <c r="B536" s="10"/>
      <c r="C536" s="26"/>
      <c r="D536" s="111"/>
      <c r="E536" s="27"/>
      <c r="F536" s="27"/>
      <c r="G536" s="28"/>
      <c r="H536" s="155"/>
      <c r="I536" s="156"/>
      <c r="J536" s="14"/>
    </row>
    <row r="537" spans="2:12" ht="15.75" thickBot="1" x14ac:dyDescent="0.3">
      <c r="B537" s="93"/>
      <c r="C537" s="13"/>
      <c r="D537" s="30"/>
      <c r="E537" s="16"/>
      <c r="F537" s="16"/>
      <c r="G537" s="12"/>
      <c r="H537" s="83"/>
      <c r="I537" s="31"/>
      <c r="J537" s="94"/>
    </row>
    <row r="538" spans="2:12" ht="14.45" x14ac:dyDescent="0.3">
      <c r="B538" s="70"/>
      <c r="C538" s="42"/>
      <c r="D538" s="42"/>
      <c r="E538" s="71" t="s">
        <v>0</v>
      </c>
      <c r="F538" s="71"/>
      <c r="G538" s="72"/>
      <c r="H538" s="71"/>
      <c r="I538" s="71"/>
      <c r="J538" s="73" t="s">
        <v>0</v>
      </c>
    </row>
    <row r="539" spans="2:12" ht="14.45" x14ac:dyDescent="0.3">
      <c r="B539" s="78"/>
      <c r="C539" s="79"/>
      <c r="D539" s="79"/>
      <c r="E539" s="50"/>
      <c r="F539" s="50"/>
      <c r="G539" s="80"/>
      <c r="H539" s="50"/>
      <c r="I539" s="50"/>
      <c r="J539" s="81"/>
    </row>
    <row r="540" spans="2:12" ht="14.45" x14ac:dyDescent="0.3">
      <c r="B540" s="74"/>
      <c r="C540" s="76" t="s">
        <v>27</v>
      </c>
      <c r="D540" s="114"/>
      <c r="E540" s="50"/>
      <c r="F540" s="50"/>
      <c r="G540" s="50"/>
      <c r="H540" s="50"/>
      <c r="I540" s="50"/>
      <c r="J540" s="75"/>
    </row>
    <row r="541" spans="2:12" x14ac:dyDescent="0.25">
      <c r="B541" s="74"/>
      <c r="C541" s="50"/>
      <c r="D541" s="115"/>
      <c r="E541" s="50"/>
      <c r="F541" s="50"/>
      <c r="G541" s="77"/>
      <c r="H541" s="50"/>
      <c r="I541" s="50"/>
      <c r="J541" s="75"/>
    </row>
    <row r="542" spans="2:12" x14ac:dyDescent="0.25">
      <c r="B542" s="74"/>
      <c r="C542" s="50" t="s">
        <v>26</v>
      </c>
      <c r="D542" s="115"/>
      <c r="E542" s="50"/>
      <c r="F542" s="50"/>
      <c r="G542" s="50"/>
      <c r="H542" s="50"/>
      <c r="I542" s="50"/>
      <c r="J542" s="101">
        <f>J319+J464+J522+J535</f>
        <v>36.756448151989147</v>
      </c>
    </row>
    <row r="543" spans="2:12" x14ac:dyDescent="0.25">
      <c r="B543" s="74"/>
      <c r="C543" s="50"/>
      <c r="D543" s="115"/>
      <c r="E543" s="50"/>
      <c r="F543" s="50"/>
      <c r="G543" s="82"/>
      <c r="H543" s="83"/>
      <c r="I543" s="31"/>
      <c r="J543" s="68"/>
    </row>
    <row r="544" spans="2:12" ht="19.5" thickBot="1" x14ac:dyDescent="0.35">
      <c r="B544" s="85"/>
      <c r="C544" s="86" t="s">
        <v>37</v>
      </c>
      <c r="D544" s="116"/>
      <c r="E544" s="87"/>
      <c r="F544" s="87"/>
      <c r="G544" s="88"/>
      <c r="H544" s="89" t="s">
        <v>23</v>
      </c>
      <c r="I544" s="90" t="s">
        <v>24</v>
      </c>
      <c r="J544" s="91">
        <f>(J542)/100</f>
        <v>0.36756448151989146</v>
      </c>
    </row>
    <row r="546" spans="2:7" x14ac:dyDescent="0.25">
      <c r="G546" s="43" t="s">
        <v>0</v>
      </c>
    </row>
    <row r="548" spans="2:7" ht="15.75" x14ac:dyDescent="0.25">
      <c r="B548" s="102" t="s">
        <v>0</v>
      </c>
    </row>
    <row r="549" spans="2:7" x14ac:dyDescent="0.25">
      <c r="C549" s="43" t="s">
        <v>0</v>
      </c>
      <c r="G549" s="43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</cp:lastModifiedBy>
  <cp:lastPrinted>2013-01-02T07:55:27Z</cp:lastPrinted>
  <dcterms:created xsi:type="dcterms:W3CDTF">2011-01-17T07:42:08Z</dcterms:created>
  <dcterms:modified xsi:type="dcterms:W3CDTF">2020-01-02T07:18:04Z</dcterms:modified>
</cp:coreProperties>
</file>