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75" yWindow="-60" windowWidth="17490" windowHeight="11400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585" i="2" l="1"/>
  <c r="I448" i="2"/>
  <c r="I595" i="2" l="1"/>
  <c r="H595" i="2"/>
  <c r="I594" i="2"/>
  <c r="H594" i="2"/>
  <c r="I454" i="2"/>
  <c r="H454" i="2"/>
  <c r="I172" i="2"/>
  <c r="H172" i="2"/>
  <c r="G144" i="3" l="1"/>
  <c r="G142" i="3"/>
  <c r="I582" i="2"/>
  <c r="H582" i="2"/>
  <c r="I387" i="2"/>
  <c r="H387" i="2"/>
  <c r="I593" i="2"/>
  <c r="H593" i="2"/>
  <c r="G141" i="3"/>
  <c r="I226" i="2"/>
  <c r="H226" i="2"/>
  <c r="I334" i="2"/>
  <c r="H334" i="2"/>
  <c r="I225" i="2"/>
  <c r="H225" i="2"/>
  <c r="I171" i="2"/>
  <c r="H171" i="2"/>
  <c r="I592" i="2"/>
  <c r="H592" i="2"/>
  <c r="G140" i="3"/>
  <c r="I581" i="2" l="1"/>
  <c r="H581" i="2"/>
  <c r="I368" i="2"/>
  <c r="H368" i="2"/>
  <c r="I333" i="2"/>
  <c r="H333" i="2"/>
  <c r="I224" i="2"/>
  <c r="H224" i="2"/>
  <c r="I170" i="2"/>
  <c r="H170" i="2"/>
  <c r="G139" i="3" l="1"/>
  <c r="I169" i="2"/>
  <c r="H169" i="2"/>
  <c r="I580" i="2"/>
  <c r="H580" i="2"/>
  <c r="G138" i="3"/>
  <c r="I442" i="2"/>
  <c r="H442" i="2"/>
  <c r="I332" i="2"/>
  <c r="H332" i="2"/>
  <c r="I168" i="2" l="1"/>
  <c r="H168" i="2"/>
  <c r="I223" i="2"/>
  <c r="H223" i="2"/>
  <c r="I367" i="2"/>
  <c r="H367" i="2"/>
  <c r="I222" i="2"/>
  <c r="H222" i="2"/>
  <c r="I167" i="2"/>
  <c r="H167" i="2"/>
  <c r="G137" i="3"/>
  <c r="I265" i="2"/>
  <c r="H265" i="2"/>
  <c r="I166" i="2"/>
  <c r="H166" i="2"/>
  <c r="G136" i="3"/>
  <c r="I579" i="2"/>
  <c r="H579" i="2"/>
  <c r="I578" i="2"/>
  <c r="H578" i="2"/>
  <c r="I577" i="2"/>
  <c r="H577" i="2"/>
  <c r="I366" i="2"/>
  <c r="H366" i="2"/>
  <c r="I365" i="2"/>
  <c r="H365" i="2"/>
  <c r="I331" i="2"/>
  <c r="H331" i="2"/>
  <c r="G135" i="3"/>
  <c r="I264" i="2"/>
  <c r="H264" i="2"/>
  <c r="I221" i="2" l="1"/>
  <c r="H221" i="2"/>
  <c r="I330" i="2"/>
  <c r="H330" i="2"/>
  <c r="I165" i="2"/>
  <c r="H165" i="2"/>
  <c r="I576" i="2"/>
  <c r="H576" i="2"/>
  <c r="I441" i="2"/>
  <c r="H441" i="2"/>
  <c r="I364" i="2"/>
  <c r="H364" i="2"/>
  <c r="I329" i="2"/>
  <c r="H329" i="2"/>
  <c r="I263" i="2"/>
  <c r="H263" i="2"/>
  <c r="G134" i="3"/>
  <c r="I164" i="2"/>
  <c r="H164" i="2"/>
  <c r="I575" i="2"/>
  <c r="H575" i="2"/>
  <c r="G133" i="3"/>
  <c r="I163" i="2"/>
  <c r="H163" i="2"/>
  <c r="I440" i="2"/>
  <c r="H440" i="2"/>
  <c r="I574" i="2" l="1"/>
  <c r="H574" i="2"/>
  <c r="I162" i="2"/>
  <c r="H162" i="2"/>
  <c r="G131" i="3"/>
  <c r="I573" i="2"/>
  <c r="H573" i="2"/>
  <c r="I161" i="2"/>
  <c r="H161" i="2"/>
  <c r="G132" i="3"/>
  <c r="I328" i="2"/>
  <c r="H328" i="2"/>
  <c r="I439" i="2"/>
  <c r="H439" i="2"/>
  <c r="I262" i="2"/>
  <c r="H262" i="2"/>
  <c r="I572" i="2"/>
  <c r="H572" i="2"/>
  <c r="I571" i="2"/>
  <c r="H571" i="2"/>
  <c r="I570" i="2"/>
  <c r="H570" i="2"/>
  <c r="I569" i="2"/>
  <c r="H569" i="2"/>
  <c r="G130" i="3"/>
  <c r="I160" i="2"/>
  <c r="H160" i="2"/>
  <c r="G129" i="3"/>
  <c r="I568" i="2"/>
  <c r="H568" i="2"/>
  <c r="I159" i="2"/>
  <c r="H159" i="2"/>
  <c r="I438" i="2" l="1"/>
  <c r="H438" i="2"/>
  <c r="I567" i="2"/>
  <c r="H567" i="2"/>
  <c r="I327" i="2"/>
  <c r="H327" i="2"/>
  <c r="I326" i="2"/>
  <c r="H326" i="2"/>
  <c r="I220" i="2"/>
  <c r="H220" i="2"/>
  <c r="I566" i="2"/>
  <c r="H566" i="2"/>
  <c r="I437" i="2"/>
  <c r="H437" i="2"/>
  <c r="I565" i="2"/>
  <c r="H565" i="2"/>
  <c r="I564" i="2"/>
  <c r="H564" i="2"/>
  <c r="I563" i="2"/>
  <c r="H563" i="2"/>
  <c r="I562" i="2"/>
  <c r="H562" i="2"/>
  <c r="I561" i="2"/>
  <c r="H561" i="2"/>
  <c r="I325" i="2"/>
  <c r="H325" i="2"/>
  <c r="I324" i="2"/>
  <c r="H324" i="2"/>
  <c r="I323" i="2"/>
  <c r="H323" i="2"/>
  <c r="I560" i="2"/>
  <c r="H560" i="2"/>
  <c r="I436" i="2"/>
  <c r="H436" i="2"/>
  <c r="I219" i="2"/>
  <c r="H219" i="2"/>
  <c r="I158" i="2"/>
  <c r="H158" i="2"/>
  <c r="G128" i="3"/>
  <c r="I261" i="2"/>
  <c r="H261" i="2"/>
  <c r="G127" i="3"/>
  <c r="I157" i="2"/>
  <c r="H157" i="2"/>
  <c r="I559" i="2"/>
  <c r="H559" i="2"/>
  <c r="I218" i="2"/>
  <c r="H218" i="2"/>
  <c r="G126" i="3" l="1"/>
  <c r="I156" i="2"/>
  <c r="H156" i="2"/>
  <c r="I363" i="2"/>
  <c r="H363" i="2"/>
  <c r="I322" i="2"/>
  <c r="H322" i="2"/>
  <c r="I321" i="2"/>
  <c r="H321" i="2"/>
  <c r="I260" i="2"/>
  <c r="H260" i="2"/>
  <c r="I155" i="2"/>
  <c r="H155" i="2"/>
  <c r="I558" i="2" l="1"/>
  <c r="H558" i="2"/>
  <c r="I154" i="2" l="1"/>
  <c r="H154" i="2"/>
  <c r="I362" i="2"/>
  <c r="H362" i="2"/>
  <c r="I217" i="2"/>
  <c r="H217" i="2"/>
  <c r="I153" i="2"/>
  <c r="H153" i="2"/>
  <c r="I152" i="2"/>
  <c r="H152" i="2"/>
  <c r="G125" i="3"/>
  <c r="G124" i="3"/>
  <c r="I151" i="2"/>
  <c r="H151" i="2"/>
  <c r="I435" i="2"/>
  <c r="H435" i="2"/>
  <c r="G123" i="3"/>
  <c r="I150" i="2"/>
  <c r="H150" i="2"/>
  <c r="I216" i="2" l="1"/>
  <c r="H216" i="2"/>
  <c r="I320" i="2"/>
  <c r="H320" i="2"/>
  <c r="I259" i="2"/>
  <c r="H259" i="2"/>
  <c r="I557" i="2"/>
  <c r="H557" i="2"/>
  <c r="I556" i="2"/>
  <c r="H556" i="2"/>
  <c r="I555" i="2"/>
  <c r="H555" i="2"/>
  <c r="I554" i="2"/>
  <c r="H554" i="2"/>
  <c r="I149" i="2"/>
  <c r="H149" i="2"/>
  <c r="G122" i="3"/>
  <c r="I258" i="2"/>
  <c r="H258" i="2"/>
  <c r="G121" i="3"/>
  <c r="I434" i="2"/>
  <c r="H434" i="2"/>
  <c r="I148" i="2"/>
  <c r="H148" i="2"/>
  <c r="I215" i="2"/>
  <c r="H215" i="2"/>
  <c r="G120" i="3"/>
  <c r="I147" i="2"/>
  <c r="H147" i="2"/>
  <c r="I257" i="2"/>
  <c r="H257" i="2"/>
  <c r="I146" i="2"/>
  <c r="H146" i="2"/>
  <c r="I553" i="2"/>
  <c r="H553" i="2"/>
  <c r="G119" i="3" l="1"/>
  <c r="I552" i="2"/>
  <c r="H552" i="2"/>
  <c r="I256" i="2"/>
  <c r="H256" i="2"/>
  <c r="I145" i="2"/>
  <c r="H145" i="2"/>
  <c r="I433" i="2"/>
  <c r="H433" i="2"/>
  <c r="I319" i="2"/>
  <c r="H319" i="2"/>
  <c r="G118" i="3"/>
  <c r="I144" i="2"/>
  <c r="H144" i="2"/>
  <c r="I143" i="2" l="1"/>
  <c r="H143" i="2"/>
  <c r="I255" i="2"/>
  <c r="H255" i="2"/>
  <c r="I551" i="2"/>
  <c r="H551" i="2"/>
  <c r="I318" i="2"/>
  <c r="H318" i="2"/>
  <c r="I142" i="2"/>
  <c r="H142" i="2"/>
  <c r="I141" i="2"/>
  <c r="H141" i="2"/>
  <c r="I140" i="2"/>
  <c r="H140" i="2"/>
  <c r="I254" i="2"/>
  <c r="H254" i="2"/>
  <c r="I432" i="2"/>
  <c r="H432" i="2"/>
  <c r="I361" i="2" l="1"/>
  <c r="H361" i="2"/>
  <c r="I317" i="2"/>
  <c r="H317" i="2"/>
  <c r="G117" i="3"/>
  <c r="I139" i="2"/>
  <c r="H139" i="2"/>
  <c r="I386" i="2"/>
  <c r="H386" i="2"/>
  <c r="G116" i="3"/>
  <c r="I138" i="2"/>
  <c r="H138" i="2"/>
  <c r="I550" i="2"/>
  <c r="H550" i="2"/>
  <c r="I214" i="2"/>
  <c r="H214" i="2"/>
  <c r="I549" i="2"/>
  <c r="H549" i="2"/>
  <c r="I548" i="2"/>
  <c r="H548" i="2"/>
  <c r="G115" i="3"/>
  <c r="I547" i="2"/>
  <c r="H547" i="2"/>
  <c r="I546" i="2"/>
  <c r="H546" i="2"/>
  <c r="I316" i="2"/>
  <c r="H316" i="2"/>
  <c r="I137" i="2"/>
  <c r="H137" i="2"/>
  <c r="I545" i="2"/>
  <c r="H545" i="2"/>
  <c r="I136" i="2" l="1"/>
  <c r="H136" i="2"/>
  <c r="G114" i="3"/>
  <c r="I135" i="2"/>
  <c r="H135" i="2"/>
  <c r="G113" i="3"/>
  <c r="G112" i="3" l="1"/>
  <c r="G111" i="3"/>
  <c r="G110" i="3"/>
  <c r="I134" i="2"/>
  <c r="H134" i="2"/>
  <c r="I133" i="2"/>
  <c r="H133" i="2"/>
  <c r="I132" i="2"/>
  <c r="H132" i="2"/>
  <c r="I213" i="2"/>
  <c r="H213" i="2"/>
  <c r="I212" i="2"/>
  <c r="H212" i="2"/>
  <c r="I315" i="2"/>
  <c r="H315" i="2"/>
  <c r="I431" i="2"/>
  <c r="H431" i="2"/>
  <c r="I430" i="2"/>
  <c r="H430" i="2"/>
  <c r="I253" i="2" l="1"/>
  <c r="H253" i="2"/>
  <c r="I544" i="2" l="1"/>
  <c r="H544" i="2"/>
  <c r="I543" i="2"/>
  <c r="H543" i="2"/>
  <c r="I314" i="2"/>
  <c r="H314" i="2"/>
  <c r="I542" i="2"/>
  <c r="H542" i="2"/>
  <c r="I211" i="2"/>
  <c r="H211" i="2"/>
  <c r="I541" i="2"/>
  <c r="H541" i="2"/>
  <c r="G109" i="3"/>
  <c r="I131" i="2"/>
  <c r="H131" i="2"/>
  <c r="I540" i="2"/>
  <c r="H540" i="2"/>
  <c r="I360" i="2" l="1"/>
  <c r="H360" i="2"/>
  <c r="G108" i="3"/>
  <c r="I130" i="2" l="1"/>
  <c r="H130" i="2"/>
  <c r="I539" i="2"/>
  <c r="H539" i="2"/>
  <c r="I252" i="2"/>
  <c r="H252" i="2"/>
  <c r="I429" i="2"/>
  <c r="H429" i="2"/>
  <c r="I428" i="2"/>
  <c r="H428" i="2"/>
  <c r="I313" i="2" l="1"/>
  <c r="H313" i="2"/>
  <c r="I129" i="2"/>
  <c r="H129" i="2"/>
  <c r="I128" i="2" l="1"/>
  <c r="H128" i="2"/>
  <c r="G107" i="3"/>
  <c r="I359" i="2"/>
  <c r="H359" i="2"/>
  <c r="G106" i="3"/>
  <c r="I127" i="2"/>
  <c r="H127" i="2"/>
  <c r="I210" i="2"/>
  <c r="H210" i="2"/>
  <c r="I312" i="2"/>
  <c r="H312" i="2"/>
  <c r="G105" i="3"/>
  <c r="I385" i="2"/>
  <c r="H385" i="2"/>
  <c r="I311" i="2"/>
  <c r="H311" i="2"/>
  <c r="I126" i="2"/>
  <c r="H126" i="2"/>
  <c r="I125" i="2"/>
  <c r="H125" i="2"/>
  <c r="G104" i="3"/>
  <c r="I538" i="2"/>
  <c r="H538" i="2"/>
  <c r="I537" i="2"/>
  <c r="H537" i="2"/>
  <c r="I251" i="2"/>
  <c r="H251" i="2"/>
  <c r="I124" i="2"/>
  <c r="H124" i="2"/>
  <c r="G103" i="3"/>
  <c r="I536" i="2"/>
  <c r="H536" i="2"/>
  <c r="I358" i="2"/>
  <c r="H358" i="2"/>
  <c r="I123" i="2"/>
  <c r="H123" i="2"/>
  <c r="G102" i="3"/>
  <c r="I122" i="2"/>
  <c r="H122" i="2"/>
  <c r="I310" i="2"/>
  <c r="H310" i="2"/>
  <c r="I121" i="2"/>
  <c r="H121" i="2"/>
  <c r="G101" i="3"/>
  <c r="G100" i="3"/>
  <c r="I535" i="2" l="1"/>
  <c r="H535" i="2"/>
  <c r="I534" i="2"/>
  <c r="H534" i="2"/>
  <c r="I533" i="2"/>
  <c r="H533" i="2"/>
  <c r="I532" i="2"/>
  <c r="H532" i="2"/>
  <c r="I309" i="2"/>
  <c r="H309" i="2"/>
  <c r="I308" i="2"/>
  <c r="H308" i="2"/>
  <c r="I250" i="2"/>
  <c r="H250" i="2"/>
  <c r="I209" i="2"/>
  <c r="H209" i="2"/>
  <c r="I120" i="2"/>
  <c r="H120" i="2"/>
  <c r="I119" i="2"/>
  <c r="H119" i="2"/>
  <c r="I118" i="2"/>
  <c r="H118" i="2"/>
  <c r="I117" i="2"/>
  <c r="H117" i="2"/>
  <c r="I116" i="2" l="1"/>
  <c r="H116" i="2"/>
  <c r="G99" i="3"/>
  <c r="I427" i="2"/>
  <c r="H427" i="2"/>
  <c r="I115" i="2"/>
  <c r="H115" i="2"/>
  <c r="I249" i="2"/>
  <c r="H249" i="2"/>
  <c r="I307" i="2" l="1"/>
  <c r="H307" i="2"/>
  <c r="I248" i="2"/>
  <c r="H248" i="2"/>
  <c r="I426" i="2"/>
  <c r="H426" i="2"/>
  <c r="G98" i="3"/>
  <c r="I114" i="2"/>
  <c r="H114" i="2"/>
  <c r="G97" i="3"/>
  <c r="I113" i="2"/>
  <c r="H113" i="2"/>
  <c r="I531" i="2"/>
  <c r="H531" i="2"/>
  <c r="I530" i="2"/>
  <c r="H530" i="2"/>
  <c r="I357" i="2"/>
  <c r="H357" i="2"/>
  <c r="I356" i="2"/>
  <c r="H356" i="2"/>
  <c r="G96" i="3"/>
  <c r="G95" i="3"/>
  <c r="I112" i="2"/>
  <c r="H112" i="2"/>
  <c r="I529" i="2"/>
  <c r="H529" i="2"/>
  <c r="I306" i="2"/>
  <c r="H306" i="2"/>
  <c r="I425" i="2"/>
  <c r="H425" i="2"/>
  <c r="I111" i="2"/>
  <c r="H111" i="2"/>
  <c r="I110" i="2"/>
  <c r="H110" i="2"/>
  <c r="I208" i="2"/>
  <c r="H208" i="2"/>
  <c r="I355" i="2"/>
  <c r="H355" i="2"/>
  <c r="I109" i="2"/>
  <c r="H109" i="2"/>
  <c r="G94" i="3"/>
  <c r="I424" i="2" l="1"/>
  <c r="H424" i="2"/>
  <c r="I528" i="2"/>
  <c r="H528" i="2"/>
  <c r="I527" i="2"/>
  <c r="H527" i="2"/>
  <c r="I108" i="2"/>
  <c r="H108" i="2"/>
  <c r="I207" i="2"/>
  <c r="H207" i="2"/>
  <c r="I305" i="2"/>
  <c r="H305" i="2"/>
  <c r="I304" i="2"/>
  <c r="H304" i="2"/>
  <c r="G93" i="3"/>
  <c r="G92" i="3"/>
  <c r="I206" i="2"/>
  <c r="H206" i="2"/>
  <c r="I107" i="2"/>
  <c r="H107" i="2"/>
  <c r="G91" i="3"/>
  <c r="I106" i="2"/>
  <c r="H106" i="2"/>
  <c r="I526" i="2"/>
  <c r="H526" i="2"/>
  <c r="I303" i="2"/>
  <c r="H303" i="2"/>
  <c r="I302" i="2"/>
  <c r="H302" i="2"/>
  <c r="I525" i="2" l="1"/>
  <c r="H525" i="2"/>
  <c r="G90" i="3"/>
  <c r="I105" i="2"/>
  <c r="H105" i="2"/>
  <c r="G89" i="3" l="1"/>
  <c r="I104" i="2"/>
  <c r="H104" i="2"/>
  <c r="I423" i="2"/>
  <c r="H423" i="2"/>
  <c r="I205" i="2"/>
  <c r="H205" i="2"/>
  <c r="I204" i="2"/>
  <c r="H204" i="2"/>
  <c r="I301" i="2"/>
  <c r="H301" i="2"/>
  <c r="I247" i="2"/>
  <c r="H247" i="2"/>
  <c r="I103" i="2"/>
  <c r="H103" i="2"/>
  <c r="I524" i="2"/>
  <c r="H524" i="2"/>
  <c r="I102" i="2"/>
  <c r="H102" i="2"/>
  <c r="G88" i="3"/>
  <c r="I300" i="2"/>
  <c r="H300" i="2"/>
  <c r="G87" i="3"/>
  <c r="I523" i="2"/>
  <c r="H523" i="2"/>
  <c r="I422" i="2"/>
  <c r="H422" i="2"/>
  <c r="I101" i="2"/>
  <c r="H101" i="2"/>
  <c r="I354" i="2"/>
  <c r="H354" i="2"/>
  <c r="I421" i="2"/>
  <c r="H421" i="2"/>
  <c r="I100" i="2"/>
  <c r="H100" i="2"/>
  <c r="I246" i="2"/>
  <c r="H246" i="2"/>
  <c r="G86" i="3"/>
  <c r="I522" i="2"/>
  <c r="H522" i="2"/>
  <c r="I99" i="2"/>
  <c r="H99" i="2"/>
  <c r="I299" i="2"/>
  <c r="H299" i="2"/>
  <c r="G85" i="3"/>
  <c r="I98" i="2"/>
  <c r="H98" i="2"/>
  <c r="G84" i="3"/>
  <c r="I203" i="2"/>
  <c r="H203" i="2"/>
  <c r="G83" i="3"/>
  <c r="I97" i="2"/>
  <c r="H97" i="2"/>
  <c r="I202" i="2"/>
  <c r="H202" i="2"/>
  <c r="I96" i="2" l="1"/>
  <c r="H96" i="2"/>
  <c r="I201" i="2"/>
  <c r="H201" i="2"/>
  <c r="I420" i="2"/>
  <c r="H420" i="2"/>
  <c r="I521" i="2"/>
  <c r="H521" i="2"/>
  <c r="I520" i="2"/>
  <c r="H520" i="2"/>
  <c r="I519" i="2"/>
  <c r="H519" i="2"/>
  <c r="I518" i="2"/>
  <c r="H518" i="2"/>
  <c r="I298" i="2"/>
  <c r="H298" i="2"/>
  <c r="I517" i="2"/>
  <c r="H517" i="2"/>
  <c r="I516" i="2"/>
  <c r="H516" i="2"/>
  <c r="I515" i="2"/>
  <c r="H515" i="2"/>
  <c r="I200" i="2"/>
  <c r="H200" i="2"/>
  <c r="I419" i="2"/>
  <c r="H419" i="2"/>
  <c r="I94" i="2"/>
  <c r="H94" i="2"/>
  <c r="I95" i="2"/>
  <c r="H95" i="2"/>
  <c r="G82" i="3" l="1"/>
  <c r="I384" i="2"/>
  <c r="H384" i="2"/>
  <c r="I514" i="2"/>
  <c r="H514" i="2"/>
  <c r="I513" i="2"/>
  <c r="H513" i="2"/>
  <c r="I245" i="2"/>
  <c r="H245" i="2"/>
  <c r="I418" i="2"/>
  <c r="H418" i="2"/>
  <c r="I512" i="2"/>
  <c r="H512" i="2"/>
  <c r="G81" i="3"/>
  <c r="I93" i="2"/>
  <c r="H93" i="2"/>
  <c r="G80" i="3"/>
  <c r="I199" i="2"/>
  <c r="H199" i="2"/>
  <c r="I92" i="2"/>
  <c r="H92" i="2"/>
  <c r="I353" i="2" l="1"/>
  <c r="H353" i="2"/>
  <c r="G79" i="3"/>
  <c r="I91" i="2"/>
  <c r="H91" i="2"/>
  <c r="I511" i="2"/>
  <c r="H511" i="2"/>
  <c r="I198" i="2"/>
  <c r="H198" i="2"/>
  <c r="I90" i="2"/>
  <c r="H90" i="2"/>
  <c r="I509" i="2"/>
  <c r="H509" i="2"/>
  <c r="I510" i="2"/>
  <c r="H510" i="2"/>
  <c r="G78" i="3"/>
  <c r="I508" i="2"/>
  <c r="H508" i="2"/>
  <c r="I417" i="2"/>
  <c r="H417" i="2"/>
  <c r="G77" i="3"/>
  <c r="I507" i="2"/>
  <c r="H507" i="2"/>
  <c r="I89" i="2"/>
  <c r="H89" i="2"/>
  <c r="I244" i="2"/>
  <c r="H244" i="2"/>
  <c r="I88" i="2"/>
  <c r="H88" i="2"/>
  <c r="I87" i="2"/>
  <c r="H87" i="2"/>
  <c r="G76" i="3"/>
  <c r="I197" i="2"/>
  <c r="H197" i="2"/>
  <c r="I86" i="2"/>
  <c r="H86" i="2"/>
  <c r="G75" i="3"/>
  <c r="I297" i="2"/>
  <c r="H297" i="2"/>
  <c r="I196" i="2"/>
  <c r="H196" i="2"/>
  <c r="I506" i="2"/>
  <c r="H506" i="2"/>
  <c r="G74" i="3"/>
  <c r="I85" i="2"/>
  <c r="H85" i="2"/>
  <c r="G73" i="3"/>
  <c r="I416" i="2"/>
  <c r="H416" i="2"/>
  <c r="I84" i="2"/>
  <c r="H84" i="2"/>
  <c r="I195" i="2"/>
  <c r="H195" i="2"/>
  <c r="G72" i="3"/>
  <c r="I83" i="2"/>
  <c r="H83" i="2"/>
  <c r="I505" i="2"/>
  <c r="H505" i="2"/>
  <c r="I296" i="2"/>
  <c r="H296" i="2"/>
  <c r="I295" i="2"/>
  <c r="H295" i="2"/>
  <c r="I504" i="2"/>
  <c r="H504" i="2"/>
  <c r="I82" i="2"/>
  <c r="H82" i="2"/>
  <c r="G71" i="3"/>
  <c r="I503" i="2"/>
  <c r="H503" i="2"/>
  <c r="I502" i="2"/>
  <c r="H502" i="2"/>
  <c r="I81" i="2"/>
  <c r="H81" i="2"/>
  <c r="G70" i="3" l="1"/>
  <c r="I80" i="2"/>
  <c r="H80" i="2"/>
  <c r="I243" i="2"/>
  <c r="H243" i="2"/>
  <c r="I501" i="2"/>
  <c r="H501" i="2"/>
  <c r="I352" i="2"/>
  <c r="H352" i="2"/>
  <c r="I294" i="2"/>
  <c r="H294" i="2"/>
  <c r="I500" i="2"/>
  <c r="H500" i="2"/>
  <c r="I415" i="2"/>
  <c r="H415" i="2"/>
  <c r="I79" i="2"/>
  <c r="H79" i="2"/>
  <c r="G69" i="3"/>
  <c r="I78" i="2"/>
  <c r="H78" i="2"/>
  <c r="G68" i="3"/>
  <c r="I293" i="2" l="1"/>
  <c r="H293" i="2"/>
  <c r="I292" i="2"/>
  <c r="H292" i="2"/>
  <c r="I414" i="2"/>
  <c r="H414" i="2"/>
  <c r="I499" i="2"/>
  <c r="H499" i="2"/>
  <c r="I77" i="2"/>
  <c r="H77" i="2"/>
  <c r="G67" i="3"/>
  <c r="G66" i="3"/>
  <c r="I76" i="2"/>
  <c r="H76" i="2"/>
  <c r="I194" i="2"/>
  <c r="H194" i="2"/>
  <c r="G65" i="3"/>
  <c r="I75" i="2"/>
  <c r="H75" i="2"/>
  <c r="G64" i="3"/>
  <c r="I74" i="2"/>
  <c r="H74" i="2"/>
  <c r="I73" i="2" l="1"/>
  <c r="H73" i="2"/>
  <c r="G63" i="3"/>
  <c r="G62" i="3"/>
  <c r="I72" i="2"/>
  <c r="H72" i="2"/>
  <c r="I413" i="2"/>
  <c r="H413" i="2"/>
  <c r="I291" i="2" l="1"/>
  <c r="H291" i="2"/>
  <c r="I290" i="2"/>
  <c r="H290" i="2"/>
  <c r="I193" i="2"/>
  <c r="H193" i="2"/>
  <c r="I71" i="2"/>
  <c r="H71" i="2"/>
  <c r="G61" i="3"/>
  <c r="I192" i="2"/>
  <c r="H192" i="2"/>
  <c r="I498" i="2" l="1"/>
  <c r="H498" i="2"/>
  <c r="G60" i="3"/>
  <c r="I70" i="2"/>
  <c r="H70" i="2"/>
  <c r="I497" i="2"/>
  <c r="H497" i="2"/>
  <c r="I496" i="2"/>
  <c r="H496" i="2"/>
  <c r="I495" i="2"/>
  <c r="H495" i="2"/>
  <c r="I494" i="2"/>
  <c r="H494" i="2"/>
  <c r="G59" i="3"/>
  <c r="I69" i="2"/>
  <c r="H69" i="2"/>
  <c r="I289" i="2"/>
  <c r="H289" i="2"/>
  <c r="I412" i="2" l="1"/>
  <c r="H412" i="2"/>
  <c r="I68" i="2"/>
  <c r="H68" i="2"/>
  <c r="I351" i="2"/>
  <c r="H351" i="2"/>
  <c r="G58" i="3"/>
  <c r="I191" i="2" l="1"/>
  <c r="H191" i="2"/>
  <c r="I67" i="2"/>
  <c r="H67" i="2"/>
  <c r="I66" i="2"/>
  <c r="H66" i="2"/>
  <c r="I411" i="2"/>
  <c r="H411" i="2"/>
  <c r="I65" i="2"/>
  <c r="H65" i="2"/>
  <c r="G57" i="3"/>
  <c r="I288" i="2"/>
  <c r="H288" i="2"/>
  <c r="I64" i="2" l="1"/>
  <c r="H64" i="2"/>
  <c r="I63" i="2" l="1"/>
  <c r="H63" i="2"/>
  <c r="G56" i="3"/>
  <c r="I493" i="2"/>
  <c r="H493" i="2"/>
  <c r="G55" i="3"/>
  <c r="I62" i="2"/>
  <c r="H62" i="2"/>
  <c r="I492" i="2"/>
  <c r="H492" i="2"/>
  <c r="I287" i="2"/>
  <c r="H287" i="2"/>
  <c r="I61" i="2"/>
  <c r="H61" i="2"/>
  <c r="G54" i="3"/>
  <c r="I60" i="2"/>
  <c r="H60" i="2"/>
  <c r="G53" i="3"/>
  <c r="I286" i="2"/>
  <c r="H286" i="2"/>
  <c r="I59" i="2"/>
  <c r="H59" i="2"/>
  <c r="I58" i="2"/>
  <c r="H58" i="2"/>
  <c r="I57" i="2"/>
  <c r="H57" i="2"/>
  <c r="I285" i="2"/>
  <c r="H285" i="2"/>
  <c r="I410" i="2"/>
  <c r="H410" i="2"/>
  <c r="I350" i="2"/>
  <c r="H350" i="2"/>
  <c r="I190" i="2"/>
  <c r="H190" i="2"/>
  <c r="G52" i="3" l="1"/>
  <c r="G51" i="3"/>
  <c r="G50" i="3"/>
  <c r="I242" i="2"/>
  <c r="H242" i="2"/>
  <c r="I56" i="2"/>
  <c r="H56" i="2"/>
  <c r="G49" i="3"/>
  <c r="G48" i="3"/>
  <c r="I55" i="2"/>
  <c r="H55" i="2"/>
  <c r="G47" i="3"/>
  <c r="I409" i="2"/>
  <c r="H409" i="2"/>
  <c r="I284" i="2"/>
  <c r="H284" i="2"/>
  <c r="I54" i="2"/>
  <c r="H54" i="2"/>
  <c r="I491" i="2" l="1"/>
  <c r="H491" i="2"/>
  <c r="I490" i="2"/>
  <c r="H490" i="2"/>
  <c r="I489" i="2"/>
  <c r="H489" i="2"/>
  <c r="I488" i="2"/>
  <c r="H488" i="2"/>
  <c r="I53" i="2"/>
  <c r="H53" i="2"/>
  <c r="I487" i="2"/>
  <c r="H487" i="2"/>
  <c r="I486" i="2"/>
  <c r="H486" i="2"/>
  <c r="I383" i="2"/>
  <c r="H383" i="2"/>
  <c r="I408" i="2"/>
  <c r="H408" i="2"/>
  <c r="I485" i="2"/>
  <c r="H485" i="2"/>
  <c r="I283" i="2"/>
  <c r="H283" i="2"/>
  <c r="I52" i="2"/>
  <c r="H52" i="2"/>
  <c r="G46" i="3"/>
  <c r="G45" i="3"/>
  <c r="I51" i="2"/>
  <c r="H51" i="2"/>
  <c r="I407" i="2"/>
  <c r="H407" i="2"/>
  <c r="I406" i="2"/>
  <c r="H406" i="2"/>
  <c r="G44" i="3"/>
  <c r="I50" i="2"/>
  <c r="H50" i="2"/>
  <c r="I49" i="2"/>
  <c r="H49" i="2"/>
  <c r="G43" i="3"/>
  <c r="I484" i="2"/>
  <c r="H484" i="2"/>
  <c r="I483" i="2"/>
  <c r="H483" i="2"/>
  <c r="G41" i="3"/>
  <c r="I48" i="2"/>
  <c r="H48" i="2"/>
  <c r="I47" i="2"/>
  <c r="H47" i="2"/>
  <c r="I282" i="2"/>
  <c r="H282" i="2"/>
  <c r="I382" i="2"/>
  <c r="H382" i="2"/>
  <c r="I482" i="2"/>
  <c r="H482" i="2"/>
  <c r="I46" i="2"/>
  <c r="H46" i="2"/>
  <c r="G42" i="3"/>
  <c r="I349" i="2"/>
  <c r="H349" i="2"/>
  <c r="I45" i="2"/>
  <c r="H45" i="2"/>
  <c r="G40" i="3"/>
  <c r="G39" i="3"/>
  <c r="I189" i="2"/>
  <c r="H189" i="2"/>
  <c r="I44" i="2"/>
  <c r="H44" i="2"/>
  <c r="I43" i="2"/>
  <c r="H43" i="2"/>
  <c r="I481" i="2"/>
  <c r="H481" i="2"/>
  <c r="I480" i="2"/>
  <c r="H480" i="2"/>
  <c r="I348" i="2"/>
  <c r="H348" i="2"/>
  <c r="I42" i="2"/>
  <c r="H42" i="2"/>
  <c r="G38" i="3"/>
  <c r="I405" i="2"/>
  <c r="H405" i="2"/>
  <c r="G37" i="3"/>
  <c r="I41" i="2"/>
  <c r="H41" i="2"/>
  <c r="I281" i="2"/>
  <c r="H281" i="2"/>
  <c r="G36" i="3"/>
  <c r="I40" i="2"/>
  <c r="H40" i="2"/>
  <c r="G35" i="3"/>
  <c r="I381" i="2"/>
  <c r="H381" i="2"/>
  <c r="I241" i="2"/>
  <c r="H241" i="2"/>
  <c r="I39" i="2"/>
  <c r="H39" i="2"/>
  <c r="I404" i="2"/>
  <c r="H404" i="2"/>
  <c r="G34" i="3"/>
  <c r="I38" i="2"/>
  <c r="H38" i="2"/>
  <c r="I347" i="2"/>
  <c r="H347" i="2"/>
  <c r="G33" i="3"/>
  <c r="I37" i="2"/>
  <c r="H37" i="2"/>
  <c r="I280" i="2"/>
  <c r="H280" i="2"/>
  <c r="I188" i="2"/>
  <c r="H188" i="2"/>
  <c r="G32" i="3"/>
  <c r="I36" i="2"/>
  <c r="H36" i="2"/>
  <c r="I346" i="2"/>
  <c r="H346" i="2"/>
  <c r="I187" i="2" l="1"/>
  <c r="H187" i="2"/>
  <c r="G31" i="3"/>
  <c r="I35" i="2"/>
  <c r="H35" i="2"/>
  <c r="I34" i="2"/>
  <c r="H34" i="2"/>
  <c r="G30" i="3"/>
  <c r="I279" i="2"/>
  <c r="H279" i="2"/>
  <c r="G29" i="3"/>
  <c r="I33" i="2"/>
  <c r="H33" i="2"/>
  <c r="I32" i="2"/>
  <c r="H32" i="2"/>
  <c r="I479" i="2"/>
  <c r="H479" i="2"/>
  <c r="G28" i="3"/>
  <c r="I31" i="2"/>
  <c r="H31" i="2"/>
  <c r="I278" i="2"/>
  <c r="H278" i="2"/>
  <c r="I345" i="2"/>
  <c r="H345" i="2"/>
  <c r="G27" i="3"/>
  <c r="I30" i="2"/>
  <c r="H30" i="2"/>
  <c r="G26" i="3"/>
  <c r="I29" i="2"/>
  <c r="H29" i="2"/>
  <c r="G25" i="3"/>
  <c r="I478" i="2"/>
  <c r="H478" i="2"/>
  <c r="I240" i="2"/>
  <c r="H240" i="2"/>
  <c r="I186" i="2"/>
  <c r="H186" i="2"/>
  <c r="I28" i="2"/>
  <c r="H28" i="2"/>
  <c r="I403" i="2"/>
  <c r="H403" i="2"/>
  <c r="I402" i="2"/>
  <c r="H402" i="2"/>
  <c r="I380" i="2" l="1"/>
  <c r="H380" i="2"/>
  <c r="I477" i="2"/>
  <c r="H477" i="2"/>
  <c r="I476" i="2"/>
  <c r="H476" i="2"/>
  <c r="G24" i="3"/>
  <c r="I27" i="2"/>
  <c r="H27" i="2"/>
  <c r="G23" i="3"/>
  <c r="I379" i="2"/>
  <c r="H379" i="2"/>
  <c r="I26" i="2" l="1"/>
  <c r="H26" i="2"/>
  <c r="G22" i="3"/>
  <c r="I25" i="2"/>
  <c r="H25" i="2"/>
  <c r="I475" i="2"/>
  <c r="H475" i="2"/>
  <c r="G21" i="3"/>
  <c r="I474" i="2" l="1"/>
  <c r="H474" i="2"/>
  <c r="I24" i="2"/>
  <c r="H24" i="2"/>
  <c r="I401" i="2"/>
  <c r="H401" i="2"/>
  <c r="I473" i="2"/>
  <c r="H473" i="2"/>
  <c r="I23" i="2"/>
  <c r="H23" i="2"/>
  <c r="I400" i="2"/>
  <c r="H400" i="2"/>
  <c r="I22" i="2"/>
  <c r="H22" i="2"/>
  <c r="G20" i="3"/>
  <c r="G19" i="3"/>
  <c r="I239" i="2"/>
  <c r="H239" i="2"/>
  <c r="I21" i="2"/>
  <c r="H21" i="2"/>
  <c r="I472" i="2" l="1"/>
  <c r="H472" i="2"/>
  <c r="G18" i="3"/>
  <c r="I238" i="2"/>
  <c r="H238" i="2"/>
  <c r="I185" i="2"/>
  <c r="H185" i="2"/>
  <c r="I20" i="2"/>
  <c r="H20" i="2"/>
  <c r="I471" i="2" l="1"/>
  <c r="H471" i="2"/>
  <c r="G17" i="3"/>
  <c r="I19" i="2"/>
  <c r="H19" i="2"/>
  <c r="I470" i="2" l="1"/>
  <c r="H470" i="2"/>
  <c r="G16" i="3"/>
  <c r="I18" i="2"/>
  <c r="H18" i="2"/>
  <c r="I469" i="2"/>
  <c r="H469" i="2"/>
  <c r="I184" i="2"/>
  <c r="H184" i="2"/>
  <c r="I17" i="2"/>
  <c r="H17" i="2"/>
  <c r="I16" i="2"/>
  <c r="H16" i="2"/>
  <c r="I15" i="2" l="1"/>
  <c r="H15" i="2"/>
  <c r="G15" i="3"/>
  <c r="I468" i="2"/>
  <c r="H468" i="2"/>
  <c r="I237" i="2"/>
  <c r="H237" i="2"/>
  <c r="I277" i="2"/>
  <c r="H277" i="2"/>
  <c r="I14" i="2"/>
  <c r="H14" i="2"/>
  <c r="G14" i="3"/>
  <c r="I467" i="2" l="1"/>
  <c r="H467" i="2"/>
  <c r="I466" i="2"/>
  <c r="H466" i="2"/>
  <c r="G13" i="3" l="1"/>
  <c r="G145" i="3" l="1"/>
  <c r="I13" i="2"/>
  <c r="H13" i="2"/>
  <c r="I399" i="2" l="1"/>
  <c r="H399" i="2"/>
  <c r="I175" i="2" l="1"/>
  <c r="I597" i="2" l="1"/>
  <c r="I457" i="2" l="1"/>
  <c r="I603" i="2" s="1"/>
  <c r="I584" i="2" l="1"/>
  <c r="I444" i="2" l="1"/>
  <c r="I336" i="2"/>
  <c r="I370" i="2" l="1"/>
  <c r="I268" i="2" l="1"/>
  <c r="I229" i="2"/>
  <c r="I390" i="2"/>
  <c r="I447" i="2" l="1"/>
  <c r="F601" i="2" l="1"/>
  <c r="I605" i="2" l="1"/>
</calcChain>
</file>

<file path=xl/sharedStrings.xml><?xml version="1.0" encoding="utf-8"?>
<sst xmlns="http://schemas.openxmlformats.org/spreadsheetml/2006/main" count="1349" uniqueCount="579">
  <si>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</si>
  <si>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</si>
  <si>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</si>
  <si>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</si>
  <si>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</si>
  <si>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</si>
  <si>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</si>
  <si>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</si>
  <si>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</si>
  <si>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</si>
  <si>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</si>
  <si>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</si>
  <si>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</si>
  <si>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</si>
  <si>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</si>
  <si>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</si>
  <si>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</si>
  <si>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DAX</t>
  </si>
  <si>
    <t>Initialer</t>
  </si>
  <si>
    <t>Stopkurs</t>
  </si>
  <si>
    <t>in RE*</t>
  </si>
  <si>
    <t>ohne Geb.</t>
  </si>
  <si>
    <t>Indizes außer DAX</t>
  </si>
  <si>
    <t>Zinsen</t>
  </si>
  <si>
    <t>Währungen</t>
  </si>
  <si>
    <t>Energie</t>
  </si>
  <si>
    <t>Aktien</t>
  </si>
  <si>
    <t xml:space="preserve">Kurs 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</si>
  <si>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</si>
  <si>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</si>
  <si>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</si>
  <si>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</si>
  <si>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Rendite Hebelprodukte:</t>
  </si>
  <si>
    <t>wenn je Trade 1 % des Depots riskiert wurde in RE:</t>
  </si>
  <si>
    <t>Performance</t>
  </si>
  <si>
    <t>Gew./Verl.</t>
  </si>
  <si>
    <t>unrealsierte</t>
  </si>
  <si>
    <t xml:space="preserve">gesamte </t>
  </si>
  <si>
    <t>G/V (in RE)</t>
  </si>
  <si>
    <t xml:space="preserve">Gesamt-Rendite </t>
  </si>
  <si>
    <t>ohne Gebühren</t>
  </si>
  <si>
    <t>Metalle + sonst. Rohstoffe</t>
  </si>
  <si>
    <t>HAACK-DAILY-Gesamtperformance 2012</t>
  </si>
  <si>
    <t>Positionstrading-Engagements 2012</t>
  </si>
  <si>
    <t>Weekly-Sektion-Engagements 2012</t>
  </si>
  <si>
    <t>Kummulierter Gewinn 2012 in Risiko-Einheiten (RE)</t>
  </si>
  <si>
    <t>Kumulierter Gewinn 2012 in Risiko-Einheiten (RE)</t>
  </si>
  <si>
    <t>Gesamter  Gewinn 2012 in Risiko-Einheiten (RE)</t>
  </si>
  <si>
    <t>HAACK-DAILY Engagements 2012 in Stillhalter-Positionen</t>
  </si>
  <si>
    <t>Durchschn. Gewinn Optionen 2012</t>
  </si>
  <si>
    <t>Kumulierter Gewinn Optionen 2012</t>
  </si>
  <si>
    <t>21.12.+02.01.</t>
  </si>
  <si>
    <t>HSCE-WAVE XXL-Put (Dt.Bk.), 11.760/11.170 - DE0L11</t>
  </si>
  <si>
    <t>Commerzbank Mini Future-Short (BNP), 2,01/1,93 - BP1XGQ</t>
  </si>
  <si>
    <t>SAP long/DAX short Alpha-Turbo (DZ Bk.) Hebel 10-DZ2S7Y</t>
  </si>
  <si>
    <t>DAX-WAVE-XXL-Put (Dt.Bk.), 6551/6410 - DE2C6V</t>
  </si>
  <si>
    <t>DAX-WAVE-Put (Dt.Bk.), 01/12, 6150 - DE75NR</t>
  </si>
  <si>
    <t>DAX-Call Febr./6400 (Stillhalter)</t>
  </si>
  <si>
    <t>Euro Bund-Turbo-Call (T&amp;B), 03/12, 134,50 % - TB788X</t>
  </si>
  <si>
    <t>Euro/Dollar BEST Ultd.-Turbo-Bear (Co.Bk.), 1,3512 -CK6J1Z</t>
  </si>
  <si>
    <t>Deutsche Bk. open end Turbo-Bear (Citi), 37,17 - CG8HF7</t>
  </si>
  <si>
    <t>DAX-WAVE-Put (Dt.Bk.), 02/12, 6375 - DE8RVX</t>
  </si>
  <si>
    <t>DAX-Call Febr./6500 (Stillhalter)</t>
  </si>
  <si>
    <t>IBEX 35-WAVE XXL-Put (Dt.Bk.), 9793/9490 - DE2A3D</t>
  </si>
  <si>
    <t>DAX-WAVE-Call (Dt.Bk.), 01/12, 5875 - DE8UDC</t>
  </si>
  <si>
    <t>DAX-Put Febr./5500 (Stillhalter)</t>
  </si>
  <si>
    <t>DAX-WAVE-Call (Dt.Bk.), 01/12, 6000 - DE8VQN</t>
  </si>
  <si>
    <t>Gold Mini Future-Long (BNP), 1390/1425 - BN8BSP</t>
  </si>
  <si>
    <t>DAX-WAVE-Put (Dt.Bk.), 01/12, 6300 - DE2DJJ</t>
  </si>
  <si>
    <t>Eurostoxx50-Mini-Short (Citi), 2534/2500- CG8UJ1</t>
  </si>
  <si>
    <t>Eurostoxx50-WAVE-XXL-Put (Dt.Bk.), 2626/2570 - DE7UK7</t>
  </si>
  <si>
    <t>DAX-WAVE-Put (Dt.Bk.), 01/12, 6250 - DE2DJS</t>
  </si>
  <si>
    <t>Appple-Mini-Short (Citi), 536/524- CT0T3G</t>
  </si>
  <si>
    <t>Euro Bund-Turbo-Call (T&amp;B), 03/12, 135,00 % - TB788Y</t>
  </si>
  <si>
    <t>DAX-Call Febr./6600 (Stillhalter)</t>
  </si>
  <si>
    <t>DAX-WAVE-Put (Dt.Bk.), 01/12, 6350 - DE2C9Q</t>
  </si>
  <si>
    <t>Nasdaq 100-WAVE-Ultd. -Put (Dt.Bk.),2435 - DB3WQ6</t>
  </si>
  <si>
    <t>DAX-WAVE-Put (Dt.Bk.), 01/12, 6425 - DE2C90</t>
  </si>
  <si>
    <t>Euro Bund-Turbo-Call (T&amp;B), 03/12, 137,00 % - TB9FM0</t>
  </si>
  <si>
    <t>Linde BEST Ultd.-Turbo-Bear (Co.Bk.), 129,80 -CK06X4</t>
  </si>
  <si>
    <t>DAX-WAVE-Put (Dt.Bk.), 02/12, 6325 - DE8RVV</t>
  </si>
  <si>
    <t>DAX-WAVE-Put (Dt.Bk.), 02/12, 6475 - DE8RW1</t>
  </si>
  <si>
    <t>DAX-Call März/7000 (Stillhalter)</t>
  </si>
  <si>
    <t>DAX-WAVE-Put (Dt.Bk.), 02/12, 6475 - DE8RW6</t>
  </si>
  <si>
    <t>Commerzbank-Turbo-Bear (Citi), 03/12, 2,10- CT3LL0</t>
  </si>
  <si>
    <t>DAX-WAVE-Call (Dt.Bk.), 02/12, 6200 - DE2E9N</t>
  </si>
  <si>
    <t>Eurostoxx50-WAVE-XXL-Put (Dt.Bk.), 2631/2570 - DE7UK6</t>
  </si>
  <si>
    <t>WTI Crude Oil Ultd.-Turbo-Short (BNP), 105,6 - BN89XK</t>
  </si>
  <si>
    <t>DAX-WAVE-Put (Dt.Bk.), 02/12, 6625 - DE8RW7</t>
  </si>
  <si>
    <t>Bayer-Turbo-Bear (UBS), 04/12, 61,00- UU08CU</t>
  </si>
  <si>
    <t>DAX-Call März/6800 (Stillhalter)</t>
  </si>
  <si>
    <t>Euro Bund BEST Ultd.-Turbo-Bear (Co.Bk.), 142,48 -CK2QYF</t>
  </si>
  <si>
    <t>DAX-Put März./6000 (Stillhalter)</t>
  </si>
  <si>
    <t>DAX-WAVE-Call (Dt.Bk.), 02/12, 6300 - DE2AH6</t>
  </si>
  <si>
    <t>IBEX 35-WAVE XXL-Put (Dt.Bk.), 9213/8930 - DE2UDC</t>
  </si>
  <si>
    <t>WTI Crude Oil Ultd.-Turbo-Short (BNP), 105,63- BN89XK</t>
  </si>
  <si>
    <t>Metro-Turbo-Bear (UBS), 04/12, 33,00- UU08QH</t>
  </si>
  <si>
    <t xml:space="preserve">  </t>
  </si>
  <si>
    <t>DAX-WAVE-Call (Dt.Bk.), 02/12, 6450 - DE9D39</t>
  </si>
  <si>
    <t>Adidas BEST Ultd.-Turbo-Bull (Co.Bk.), 48,18 -CK6HRE</t>
  </si>
  <si>
    <t>BASF-Mini-Long (Citi), 47,36/48,77 - CT2Q68</t>
  </si>
  <si>
    <t>BMW-WAVE-XXL-Call (Dt.Bk.), 51,12/53,70 - DE87B1</t>
  </si>
  <si>
    <t>K+S Ultd.-Turbo-Bull (Co.Bk.), 31,22/3,33 -CK63Q1Y</t>
  </si>
  <si>
    <t>SAP-Mini-Long (Citi), 37,32/38,43 - CT1C6S</t>
  </si>
  <si>
    <t>Gold Mini Future-Long (BNP), 1580/1619 - BN2PDC</t>
  </si>
  <si>
    <t>DAX-WAVE-Call (Dt.Bk.), 02/12, 6550 - DE9FFW</t>
  </si>
  <si>
    <t>DAX-Put März./6200 (Stillhalter)</t>
  </si>
  <si>
    <t>Euro/Dollar BEST Ultd.-Turbo-Bull (Co.Bk.), 1,2712 -CK6RGT</t>
  </si>
  <si>
    <t>DAX-WAVE-Put (Dt.Bk.), 02/12, 6750 - DE8RWC</t>
  </si>
  <si>
    <t>DAX-WAVE-Put (Dt.Bk.), 02/12, 6950 - DE8RWL</t>
  </si>
  <si>
    <t>DAX-Call März/7400 (Stillhalter)</t>
  </si>
  <si>
    <t>USD/JPY Mini Future-Long (BNP), 72,17/72,89 - BP0HRK</t>
  </si>
  <si>
    <t>USD/JPY Mini Future-Long (BNP), 72,06/72,78 - BP0HRK</t>
  </si>
  <si>
    <t>DAX-WAVE-Put (Dt.Bk.), 02/12, 7000 - DE8RWN</t>
  </si>
  <si>
    <t>Euro/Dollar BEST Ultd.-Turbo-Bull (Co.Bk.), 1,2816 -CK6RVA</t>
  </si>
  <si>
    <t>DAX-WAVE-Put (Dt.Bk.), 02/12, 6900 - DE8RWJ</t>
  </si>
  <si>
    <t>DAX-Call März/7100 (Stillhalter)</t>
  </si>
  <si>
    <t>DAX-Call März/7200 (Stillhalter)</t>
  </si>
  <si>
    <t>S&amp;P 500-WAVE-Put (Dt.Bk.), 03/12, 1400 - DE1WLV</t>
  </si>
  <si>
    <t>Silber-Turbo-Short (BNP), 03/12, 36,50;  BNP2QA5</t>
  </si>
  <si>
    <t>DAX-WAVE-Call (Dt.Bk.), 02/12, 6575 - DE9FG0</t>
  </si>
  <si>
    <t>Silber-Turbo-Short (BNP), 03/12, 36,00;  BNP2QA6</t>
  </si>
  <si>
    <t>Eurostoxx50-WAVE-Ultd.-Put (Dt.Bk.), 2594 - DE7UHU</t>
  </si>
  <si>
    <t>EUR/JPY Mini Future-Long (BNP), 98,00/98,98 - BP22UE</t>
  </si>
  <si>
    <t>AUD/JPY Mini Future-Long (BNP),  75,52/76,27- BP2VW2</t>
  </si>
  <si>
    <t>Nat. Gas Mini Future-Long (BNP), 1,98/2,22- BP2VLN</t>
  </si>
  <si>
    <t>Fielmann Ultd.-Turbo-Bull (Co.Bk.), 61,58/65,66 -CK3BD9</t>
  </si>
  <si>
    <t>DAX-WAVE-Call (Dt.Bk.), 02/12, 6600- DE9FG5</t>
  </si>
  <si>
    <t>DAX-Put März./6400 (Stillhalter)</t>
  </si>
  <si>
    <t>03.+ 16.02.</t>
  </si>
  <si>
    <t>Metro-open end Turbo-Bear(Citi), 33,86 - CT2ZDZ</t>
  </si>
  <si>
    <t>DAX-WAVE-Put (Dt.Bk.), 03/12, 7150 - DE1XK6</t>
  </si>
  <si>
    <t>Silber-Turbo-Long (BNP), 06/12, 31,00 BP2WBD</t>
  </si>
  <si>
    <t>Gold-Turbo-Long (BNP), 06/12, 1700 - BP2XP3</t>
  </si>
  <si>
    <t>DAX-Put März./6600 (Stillhalter)</t>
  </si>
  <si>
    <t>DAX-WAVE-Call (Dt.Bk.), 03/12, 6700- DE9QAU</t>
  </si>
  <si>
    <t>Euro Bund-Mini-Fut-Short (T&amp;B), 139,50/139,01 - TB38GM</t>
  </si>
  <si>
    <t>EUR/USD Mini Future-Long (BNP), 1,2950/1,3080 - BP290Y</t>
  </si>
  <si>
    <t>Euro Bund-Mini-Fut-Short (T&amp;B), 142,94/142,44 - TB9GWR</t>
  </si>
  <si>
    <t>DAX-WAVE-Call (Dt.Bk.), 03/12, 6600- DE9FG5</t>
  </si>
  <si>
    <t>DAX-WAVE-Put (Dt.Bk.), 03/12, 7000 - DE1XK0</t>
  </si>
  <si>
    <t>03.+ 27.02.</t>
  </si>
  <si>
    <t>DAX-WAVE-Put (Dt.Bk.), 03/12, 7075 - DE1XK3</t>
  </si>
  <si>
    <t>S&amp;P 500-WAVE-Put (Dt.Bk.), 03/12, 1425 - DE1WLD</t>
  </si>
  <si>
    <t>DAX-Call April/7400 (Stillhalter)</t>
  </si>
  <si>
    <t>Gold-Turbo-Long (BNP), 06/12, 1740 - BP3AAV</t>
  </si>
  <si>
    <t>DAX-Put April/6400 (Stillhalter)</t>
  </si>
  <si>
    <t>Gold Mini Future-Long (BNP), 1616/1656 - BN2XQH</t>
  </si>
  <si>
    <t>EUR/JPY Turbo-Bull (Co.Bk.), 12/12, 104,00 - CK7EQ4</t>
  </si>
  <si>
    <t>WTI Crude Oil Ultd.-Turbo-Long (BNP), 99,73 - BP27ZQ</t>
  </si>
  <si>
    <t>DAX-WAVE-Ultd.-Call (Dt.Bk.), 6603 - DE9FA8 (Break-Special)</t>
  </si>
  <si>
    <t>DAX-WAVE-Put (Dt.Bk.), 03/12, 7050 - DE1XK2</t>
  </si>
  <si>
    <t>Lufthansa Turbo-Bear (Citi), 11,40 - CT4H5M</t>
  </si>
  <si>
    <t>Sixt-Mini-Fut-Long (T&amp;B), 13,18/13,84 - TB32AH</t>
  </si>
  <si>
    <t>AUD/JPY Mini Future-Long (BNP),  78,36/79,14- BP2VW5</t>
  </si>
  <si>
    <t>DAX-WAVE-Put (Dt.Bk.), 03/12, 6975 - DE1XJZ</t>
  </si>
  <si>
    <t>DAX-Put April/6200 (Stillhalter)</t>
  </si>
  <si>
    <t>03.02+07.03.</t>
  </si>
  <si>
    <t>USD/JPY Mini Future-Long (BNP), 75,63/76,39 - BP24DW</t>
  </si>
  <si>
    <t>DAX-WAVE-Call (Dt.Bk.), 03/12, 6750- DE90B7</t>
  </si>
  <si>
    <t>DAX-WAVE-Call (Dt.Bk.), 03/12, 6400- DE9AL6</t>
  </si>
  <si>
    <t>WTI Crude Oil Mini-Future-Long (BNP), 97,62/101,52 - BP29PA</t>
  </si>
  <si>
    <t>Allianz Turbo-Bull (Citi), 05/12, 80,00 - CT4WV5</t>
  </si>
  <si>
    <t>DAX-WAVE-Call (Dt.Bk.), 03/12, 6500- DE9FFP</t>
  </si>
  <si>
    <t>Euro/Dollar BEST Ultd.-Turbo-Bull (Co.Bk.), 1,2810 -CK6RVB</t>
  </si>
  <si>
    <t>Silber Mini Future-Long (BNP), 29,79/30,68 - BP2WBU</t>
  </si>
  <si>
    <t>DAX-WAVE-Call (Dt.Bk.), 03/12, 6775- DE9830</t>
  </si>
  <si>
    <t>EUR/USD Turbo-Short (BNP), 05/12, 1,3450 - BP3CPX</t>
  </si>
  <si>
    <t>HSCE-WAVE XXL-Put (Dt.Bk.), 12.414/11.790 - DE970S</t>
  </si>
  <si>
    <t>Silber Turbo-Put (BNP), 06/12, 34,90 - BP3DAB</t>
  </si>
  <si>
    <t>DAX-WAVE-Put (Dt.Bk.), 03/12, 7350 - DE1XKE</t>
  </si>
  <si>
    <t>Aareal Bk. Ultd.-Turbo-Bear (Co.Bk.), 18,20/17,00 - CK7L4L</t>
  </si>
  <si>
    <t>AUD/JPY Mini Future-Short (BNP),  92,22/91,30- BN74QC</t>
  </si>
  <si>
    <t>DAX-Call April/7300 (Stillhalter)</t>
  </si>
  <si>
    <t>Euro Bund-Turbo-Call (T&amp;B), 06/12, 133,50 % - TB33S7</t>
  </si>
  <si>
    <t>Brent Crude Oil Ultd.-Turbo-Long (BNP), 111,94 - BP24J0</t>
  </si>
  <si>
    <t>DAX-WAVE-Put (Dt.Bk.), 03/12, 7275 - DE1XK/B</t>
  </si>
  <si>
    <t>DAX-Put April/6500 (Stillhalter)</t>
  </si>
  <si>
    <t>DAX-WAVE-Call (Dt.Bk.), 03/12, 6875 - DE92CJ</t>
  </si>
  <si>
    <t>DAX-Put Mail/6500 (Stillhalter)</t>
  </si>
  <si>
    <t>DAX-Put Mail/6600 (Stillhalter)</t>
  </si>
  <si>
    <t>EUR/USD Turbo-Bull (Co.Bk.), 06/12, 1,3000 - CK73CV</t>
  </si>
  <si>
    <t>T-Bond BEST Ultd.-Turbo-Bear (Co.Bk.), 145,49 -CK3LWP</t>
  </si>
  <si>
    <t>DAX-Put Mail/6400 (Stillhalter)</t>
  </si>
  <si>
    <t>DAX-WAVE-Call (Dt.Bk.), 05/12, 6775 - DE9831</t>
  </si>
  <si>
    <t>BMW-open end-Turbo-Long (Citi), 53,45 - CT3JW7</t>
  </si>
  <si>
    <t>AUD/JPY Mini Future-Short (BNP),  91,18/90,27- BP3JLS</t>
  </si>
  <si>
    <t>DAX-Call Mai/7400 (Stillhalter)</t>
  </si>
  <si>
    <t>DAX-WAVE-Put (Dt.Bk.), 05/12, 7225 - DE8ZTN</t>
  </si>
  <si>
    <t>Aixtron BEST-Ultd.Turbo-Bear (Co.Bk.), 15,07 - CK47R7</t>
  </si>
  <si>
    <t>DAX-Call Mai/7500 (Stillhalter)</t>
  </si>
  <si>
    <t>DAX-WAVE-Put (Dt.Bk.), 05/12, 7350 - DE8ZTT</t>
  </si>
  <si>
    <t>HSCE-WAVE XXL-Put (Dt.Bk.), 12.405/11.790 - DE970S</t>
  </si>
  <si>
    <t>DAX-WAVE-Ultd.-Put (Dt.Bk.), 7484 - DB3UC6 (Konso.-Special)</t>
  </si>
  <si>
    <t>EUR/USD Turbo-Call (Vontobel), 06/12, 1,2925 - VT34UB</t>
  </si>
  <si>
    <t>SAP-WAVE-XXL-Call (Dt.Bk.), 42,21/44,25 - DE89EZU</t>
  </si>
  <si>
    <t>DAX-Turbo-Call (Vontobel), 05/12, 6750 - VT4FDP</t>
  </si>
  <si>
    <t>DAX-WAVE-Call (Dt.Bk.), 05/12, 6700 - DE97ZR</t>
  </si>
  <si>
    <t>Gold-Turbo-Long (BNP), 06/12, 1605 - BP3C89</t>
  </si>
  <si>
    <t>Adidas Ultd.-Turbo-Long (BNP), 51,33 - BP2NFD</t>
  </si>
  <si>
    <t>Brent Crude BEST-Ultd.-Turbo-Long (Co.Bk.), 113,57 - CK6YVH</t>
  </si>
  <si>
    <t>Infineon- open end Turbo-Call (Vontobel), 6,95 - VT352Q</t>
  </si>
  <si>
    <t>HSCE-WAVE XXL-Put (Dt.Bk.), 11.622/11.040 - DE0HKX</t>
  </si>
  <si>
    <t>DAX-WAVE-Put (Dt.Bk.), 05/12, 7200 - DE8ZTM</t>
  </si>
  <si>
    <t>Nasdaq 100-Turbo-Put (Vontobel), 06/12, 2875 - VT390Q</t>
  </si>
  <si>
    <t>EUR/JPY Mini Future-Short (BNP),  113,15/112,02- BN91N8</t>
  </si>
  <si>
    <t>DAX-WAVE-Put (Dt.Bk.), 05/12, 7175 - DE0ABR</t>
  </si>
  <si>
    <t>AUD/JPY Mini Future-Short (BNP),  90,14/89,23 - BN74QB</t>
  </si>
  <si>
    <t>Siemens-Turbo-Put (Vontobel), 09/12, 83,00 - VT4JLA</t>
  </si>
  <si>
    <t>DAX-Turbo-Put (Vontobel), 05/12, 7250 - VT39UU</t>
  </si>
  <si>
    <t>IBEX-WAVE-XXL-Put (Dt.Bk.), 9144/8870 - DE9MBM</t>
  </si>
  <si>
    <t>SAP-WAVE-XXL-Call (Dt.Bk.), 42,24/44,35 - DE89EZU</t>
  </si>
  <si>
    <t>EUR/USD Turbo-Short (BNP), 06/12, 1,3525 - BP219J</t>
  </si>
  <si>
    <t>DAX-WAVE-Put (Dt.Bk.), 06/12, 6925 - DE9Z74</t>
  </si>
  <si>
    <t>DAX-Call Mai/7100 (Stillhalter)</t>
  </si>
  <si>
    <t>DAX-Call Mai/7000 (Stillhalter)</t>
  </si>
  <si>
    <t>DAX-WAVE-Put (Dt.Bk.), 06/12, 6750 - DE9ZMZ</t>
  </si>
  <si>
    <t>Gold Mini Future-Long (BNP), 1577/1616 - BN3PG2</t>
  </si>
  <si>
    <t>Brent Crude OIl Mini Future-Long (BNP), 108,28/112,61 - BP24D6</t>
  </si>
  <si>
    <t>Dt. Post-WAVE-XXL-Call (Dt.Bk.), 11,58/12,15 - DE9AHA</t>
  </si>
  <si>
    <t>DAX-WAVE-Call (Dt.Bk.), 06/12, 6400 - DE9AL7</t>
  </si>
  <si>
    <t>S&amp;P 500-WAVE-Put (Dt.Bk.), 07/12, 1425 - DE8YW5</t>
  </si>
  <si>
    <t>DAX-WAVE-Put (Dt.Bk.), 06/12, 6875 - DE9Z7C</t>
  </si>
  <si>
    <t>EUR/JPY Mini Future-Short (BNP),  110,57/109,47- BP3NCG</t>
  </si>
  <si>
    <t>Metro-open end Turbo-Bear(Citi), 34,00 - CT4X41</t>
  </si>
  <si>
    <t>Dt. Bank-Turbo-Bear(Citi),  05/12, 40,00 - CT4WYU</t>
  </si>
  <si>
    <t>DAX-WAVE-Put (Dt.Bk.), 06/12, 6950 - DE9YKS</t>
  </si>
  <si>
    <t>DAX-WAVE-Put (Dt.Bk.), 06/12, 6750 - DX0BR7</t>
  </si>
  <si>
    <t>DAX-WAVE-Put (Dt.Bk.), 06/12, 6825 - DE9ZW7</t>
  </si>
  <si>
    <t>Infineon-Turbo-Bear(Citi),  06/12, 40,00 - CT4413</t>
  </si>
  <si>
    <t>Euro Bund-Turbo-Call (T&amp;B), 06/12, 137,50 % - TB3DQ1</t>
  </si>
  <si>
    <t>Silber Turbo-Short (BNP), 06/12, 34,00 - BP3FFB</t>
  </si>
  <si>
    <t>EUR/USD Turbo-Short (BNP), 06/12, 1,3400 - BP3CPZ</t>
  </si>
  <si>
    <t>DAX-WAVE-Put (Dt.Bk.), 06/12, 7000 - DE9YKJ</t>
  </si>
  <si>
    <t>K+S Ultd.-Turbo-Long (BNP), 30,53 - BP0GND</t>
  </si>
  <si>
    <t>Eurosstoxx50 Mini Future-Short (BNP), 2493/2468 - BP3PAS</t>
  </si>
  <si>
    <t>IBEX-WAVE-XXL-Put (Dt.Bk.), 7840/7600 - DX0D9U</t>
  </si>
  <si>
    <t>AUD/JPY Mini Future-Short (BNP),  86,95/86,09 - BP3Q72</t>
  </si>
  <si>
    <t>Gold Mini Future-Long (BNP), 1531/1569 - BP2J13</t>
  </si>
  <si>
    <t>Centrotherm Ultd.-Turbo-Bear (Co.Bk.), 11,00/10,00 -CK82Q5</t>
  </si>
  <si>
    <t>EUR/USD Turbo-Long (BNP), 06/12, 1,2925 - BP217X</t>
  </si>
  <si>
    <t>DAX-WAVE-Put (Dt.Bk.), 06/12, 6800 - DX0FA6</t>
  </si>
  <si>
    <t>HSCE-WAVE XXL-Put (Dt.Bk.), 11.860/11.270 - DE0E03</t>
  </si>
  <si>
    <t>Nasdaq 100-WAVE XXL-Put (Dt.Bk.), 2775/2720- DX0FDU</t>
  </si>
  <si>
    <t>DAX-Call Juni/7200 (Stillhalter)</t>
  </si>
  <si>
    <t>BASF-open end Turbo-Bear (UBS), 69,72 - UB6Z80</t>
  </si>
  <si>
    <t>IBEX-WAVE-XXL-Put (Dt.Bk.), 7837/7600 - DX0D9U</t>
  </si>
  <si>
    <t>AUD/JPY Mini Future-Short (BNP),  86,86/85,99 - BP3Q72</t>
  </si>
  <si>
    <t>DAX-WAVE-Put (Dt.Bk.), 06/12, 6900 - DE9Z78</t>
  </si>
  <si>
    <t>Fresenius-open end Turbo-Call  (UBS), 58,65/59,35 - UB5XCK</t>
  </si>
  <si>
    <t>DAX-Call Juni/7000 (Stillhalter)</t>
  </si>
  <si>
    <t>DAX-Turbo-Bear (Citi), 06/12, 6870 - CT5G8C</t>
  </si>
  <si>
    <t>DAX-Turbo-Bull (Co.Bk.), 05/12, 6550 - CK8GAF</t>
  </si>
  <si>
    <t>WTI Crude Oil Mini Future-Long (BNP), 91,02/94,67 - BP1WB9</t>
  </si>
  <si>
    <t>DAX-Put Juni/6000 (Stillhalter)</t>
  </si>
  <si>
    <t>DAX-Put Mai/6000 (Stillhalter)</t>
  </si>
  <si>
    <t>DAX-Put Juni/6200 (Stillhalter)</t>
  </si>
  <si>
    <t>DAX-open end-Call (Vontobel), 6211 - VT321S</t>
  </si>
  <si>
    <t>EUR/USD BEST-Ultd.-Turbo-Bull (Co.Bk.), 1,2805 -CK6RGS</t>
  </si>
  <si>
    <t>Nikkei-WAVE-Put (Dt.Bk.), 07/12, 10.200 - DE0JDE</t>
  </si>
  <si>
    <t>DAX-Turbo-Call (Vontobel), 06/12, 6625 - VT4YNX</t>
  </si>
  <si>
    <t>DAX-Put Juni/6400 (Stillhalter)</t>
  </si>
  <si>
    <t>Euro Bund BEST Ultd.-Turbo-Bear (Co.Bk.), 143,89 -CK82ET</t>
  </si>
  <si>
    <t>DAX-WAVE-Call (Dt.Bk.), 06/12, 6650 - DX0HRK</t>
  </si>
  <si>
    <t>DAX-WAVE-Call (Dt.Bk.), 06/12, 6575- DX0H67</t>
  </si>
  <si>
    <t>Dt. Lufthansa-WAVE-Call (Dt.Bk.), 06/12, 8,80- DE9WRL</t>
  </si>
  <si>
    <t>DAX-Turbo-Call (Vontobel), 05/12, 6450 - VT37EV</t>
  </si>
  <si>
    <t>DAX-WAVE-Put (Dt.Bk.), 06/12, 6750 - DX0QD1</t>
  </si>
  <si>
    <t>Silber Turbo-Put (BNP), 06/12, 33,70- BP3FKV</t>
  </si>
  <si>
    <t>DAX-Turbo-Call (Vontobel), 06/12, 6300 - VT3256</t>
  </si>
  <si>
    <t>DAX-Turbo-Put (Vontobel), 06/12, 6675 - VT42QM</t>
  </si>
  <si>
    <t>DAX-Call Juni/6900 (Stillhalter)</t>
  </si>
  <si>
    <t>Beiersdorf-Turbo-Put (Vontobel), 09/12, 59,00 - VT4Y1Z</t>
  </si>
  <si>
    <t>Gold Bugs-Index Future-Long (G.S:), 318/340 - GS3YTP</t>
  </si>
  <si>
    <t>Euro Bund BEST Ultd.-Turbo-Bear (Co.Bk.), 145,68 -CK82EQ</t>
  </si>
  <si>
    <t>Gold Long-Mini Future (Vontobel), 1406/1425 - VT1E9F</t>
  </si>
  <si>
    <t>WTI Crude Oil Call-Sprinter (Vontobel), 84,64 - VT3ATH</t>
  </si>
  <si>
    <t>IBEX-WAVE-XXL-Call (Dt.Bk.), 4337/4470 - DX0KM8</t>
  </si>
  <si>
    <t>DAX-Turbo-Put (Vontobel), 08/12,6700 - VT42NR (Sell-off-Special)</t>
  </si>
  <si>
    <t>SAP-open end-Turbo-Bull (Citi), 37,85 - CT02B7</t>
  </si>
  <si>
    <t>EUR/USD Mini Future-Long (BNP), 1,2118/1,2239 - BN5RDL</t>
  </si>
  <si>
    <t>Allianz-Mini-Long (Citi), 64,87/66,73 - CT2Q5Y</t>
  </si>
  <si>
    <t>DAX-WAVE-Call (Dt.Bk.), 06/12, 6300- DE9AMJ</t>
  </si>
  <si>
    <t>S&amp;P 500-WAVE-Call (Dt.Bk.), 07/12, 1250 - DE8YVW</t>
  </si>
  <si>
    <t>Gold Long-Mini Future (Vontobel), 1471/1490 - VT1R2J</t>
  </si>
  <si>
    <t>DAX open end Turbo-Call (Vontobel), 5873 - VT321N</t>
  </si>
  <si>
    <t>21.+24.05.</t>
  </si>
  <si>
    <t>Dt. Bank-WAVE-Call (Dt.Bk.), 09/12, 24 - DX0MT0</t>
  </si>
  <si>
    <t>S&amp;P 500-Turbo-Call (Vontobel), 06/12, 1350 - VT4FN4</t>
  </si>
  <si>
    <t>S&amp;P500-Turbo-Call (Vontobel), 12/12, 1320 - VT4NVU</t>
  </si>
  <si>
    <t>S&amp;P500-Turbo-Call (Vontobel), 09/12, 1280 - VT4LGU</t>
  </si>
  <si>
    <t>VW Vz open end Turbo-Call (Citi),  110,08 - CT2L68</t>
  </si>
  <si>
    <t>Eurostxx50-Ultd.-Turbo-Bull (Co.Bk.), 1984/2009 -CK5PCM</t>
  </si>
  <si>
    <t xml:space="preserve">DAX-Put (UBS), 06/12,6350 -UU0EJD (Absicherungs-Special) </t>
  </si>
  <si>
    <t>SMI-Sprinter-Put-open end (Vontobel), 6100 - VT47EL</t>
  </si>
  <si>
    <t>DAX-Turbo-Call (Vontobel), 07/12, 5750 - VT45MZ</t>
  </si>
  <si>
    <t>DAX-Put Juli/5000 (Stillhalter)</t>
  </si>
  <si>
    <t>IBEX-WAVE-XXL-Call (Dt.Bk.), 5757/5920 - DE7688</t>
  </si>
  <si>
    <t>Gold Mini Future-Long (BNP), 1502/1540 - BP4BAE</t>
  </si>
  <si>
    <t>EUR/USD Mini Future-Long (BNP), 1,2084/1,2205 - BN2E6T</t>
  </si>
  <si>
    <t>04.+ 05.06.</t>
  </si>
  <si>
    <t>DAX-WAVE-Call (Dt.Bk.), 07/12, 5825- DE8UE0</t>
  </si>
  <si>
    <t>DAX-Put Juli/5200 (Stillhalter)</t>
  </si>
  <si>
    <t>Euro Bund BEST Ultd.-Turbo-Bear (Co.Bk.), 148,02 -CK8YEE</t>
  </si>
  <si>
    <t>EStoxx50 long/DAX short Alpha-Turbo (DZ Bk.) Hebel 10-DZ2R8W</t>
  </si>
  <si>
    <t>S&amp;P 500 Long-Mini Future (Vontobel), 1214/1238 - VT3ZZ</t>
  </si>
  <si>
    <t>DAX-Turbo-Call (Vontobel), 08/12, 5875 - VT441Z</t>
  </si>
  <si>
    <t>AUD/JPY Mini Future-Long (BNP),  73,99/74,73 - BP4FVM</t>
  </si>
  <si>
    <t>Silber Long-Mini Future (Vontobel),  24,49/24,96 - VT3X8G</t>
  </si>
  <si>
    <t>DAX-Turbo-Call (Vontobel), 07/12, 5900 - VT42N8</t>
  </si>
  <si>
    <t>Dt. Bank-Turbo-Call (DZ Bk.), 08/12, 23,50 - DZ9CYJ</t>
  </si>
  <si>
    <t>E.On-Turbo-Call (Vontobel), 09/12, 13,00 - VT48BD</t>
  </si>
  <si>
    <t>DAX-Put Juli/5400 (Stillhalter)</t>
  </si>
  <si>
    <t>SMI-Short Mini-Future (Vontobel), 6319/6198 - VT0HZY</t>
  </si>
  <si>
    <t>DAX-Call Juli/6800 (Stillhalter)</t>
  </si>
  <si>
    <t>EUR/USD Turbo-Short (BNP), 09/12, 1,2800 - BP4A8W</t>
  </si>
  <si>
    <t>DAX-WAVE-Put (Dt.Bk.), 06/12, 6300 - DX00M6</t>
  </si>
  <si>
    <t>S&amp;P500-Turbo-Bear (Citi), 10/12, 1370 - CT5WYR</t>
  </si>
  <si>
    <t>DAX-Call Juli/6600 (Stillhalter)</t>
  </si>
  <si>
    <t>Euro Bund-Sprinter-open end-Call (Vont.),  141,72 % - VT43EP</t>
  </si>
  <si>
    <t>Allianz -Turbo-Bear (Citi), 07/12, 77,00 - CT59LR</t>
  </si>
  <si>
    <t>EUR/USD Turbo-Call (Vontobel), 09/12, 1,2300 - VT5BM7</t>
  </si>
  <si>
    <t>DAX-Turbo-Call (Vontobel), 07/12, 6000 - VT5AXV</t>
  </si>
  <si>
    <t>Euro Bund-Sprinter-open end-Put (Vont.),  146,46 % - VT43EL</t>
  </si>
  <si>
    <t>Gold Mini Future-Long (BNP), 1511/1549 - BP4DYQ</t>
  </si>
  <si>
    <t>DAX-WAVE-XXL-Call (Dt.Bk.), 5488/5600 - DE714J</t>
  </si>
  <si>
    <t>AUD/JPY Mini Future-Long (BNP),  74,98/75,73 - BP4FVN</t>
  </si>
  <si>
    <t>S&amp;P 500-Sprinter-open end-Call (Vont.),  1255 - VT3XZP</t>
  </si>
  <si>
    <t>DAX-Turbo-Put (Vontobel), 07/12, 6425 - VT48AC</t>
  </si>
  <si>
    <t>DAX-Turbo-Put (Vontobel), 07/12, 6550 - VT43LF</t>
  </si>
  <si>
    <t>AUD/JPY Mini Future-Long (BNP),  76,00/76,76 - BP4KN3</t>
  </si>
  <si>
    <t>Nasdaq 100-WAVE-Call (Dt.Bk.), 2500- DX03XC</t>
  </si>
  <si>
    <t>DAX-WAVE-Call (Dt.Bk.), 08/12, 6075- DX036Z</t>
  </si>
  <si>
    <t>DAX-Put Juli/5600 (Stillhalter)</t>
  </si>
  <si>
    <t>EUR/USD Ultd.Turbo-Long (BNP), 1,2333 - BP4E0X</t>
  </si>
  <si>
    <t>K+S -Turbo-Bull (Citi), 01/13, 29,00 - CT54R9</t>
  </si>
  <si>
    <t>Nasdaq 100-WAVE-Call (Dt.Bk.), 2520- DX08GG</t>
  </si>
  <si>
    <t>DAX-Turbo-Call (Vontobel), 08/12, 6150 - VT5ESY</t>
  </si>
  <si>
    <t>DAX-Put Juli/6000 (Stillhalter)</t>
  </si>
  <si>
    <t>Bayer-WAVE-XXL-Call (Dt.Bk.), 46,05/48,30 - DX037Y</t>
  </si>
  <si>
    <t>DAX-Call Aug/6600 (Stillhalter)</t>
  </si>
  <si>
    <t>DAX-Turbo-Put (Vontobel), 08/12, 6350 - VT5F6U</t>
  </si>
  <si>
    <t>Silber Turbo-Put (Vontobel), 09/12, 29,60- VT5EZW</t>
  </si>
  <si>
    <t>S&amp;P 500-WAVE-Put (Dt.Bk.), 08/12, 1380 - DX08PN</t>
  </si>
  <si>
    <t>Lufthansa-Turbo-Put (Vontobel), 12/12, 9,75 - VT5D5N</t>
  </si>
  <si>
    <t>MDAX-WAVE-Put (Dt.Bk.), 01/13, 11.000 - DX0769</t>
  </si>
  <si>
    <t>DAX-WAVE-Call (Dt.Bk.), 08/12, 6150- DX03TK</t>
  </si>
  <si>
    <t>EUR/USD Turbo-Put (Vontobel), 12/12, 1,2675- VT5FX8</t>
  </si>
  <si>
    <t>DAX-Turbo-Put (Vontobel), 09/12, 6325 - VT5GBG</t>
  </si>
  <si>
    <t>Nat. Gas Ultd.-Turbo-Bear (Co.Bk.), 3,98/3,74 -CK6HFC</t>
  </si>
  <si>
    <t>DAX-Turbo-Put (Vontobel), 08/12, 6500 - VT4419</t>
  </si>
  <si>
    <t>DAX-Call Aug/6800 (Stillhalter)</t>
  </si>
  <si>
    <t>Euro Bund BEST Ultd.-Turbo-Bull (Co.Bk.), 138,71 -CK81ZY</t>
  </si>
  <si>
    <t>EUR/USD Turbo-Put (Vontobel), 12/12, 1,2685- VT5FXP</t>
  </si>
  <si>
    <t>VW Vz.-Turbo-Bear (Citi), 01/13, 135,00 - CT6CN4</t>
  </si>
  <si>
    <t>DAX-Turbo-Put (Vontobel), 07/12, 6700 - VT42P5</t>
  </si>
  <si>
    <t>BTP Ultd.-Turbo-Bear (Co.Bk.), 106,67/106,22 -CK7HTG</t>
  </si>
  <si>
    <t>DAX-WAVE-Put (Dt.Bk.), 08/12, 6700 - DX0PUA</t>
  </si>
  <si>
    <t>DAX-Call Aug/7000 (Stillhalter)</t>
  </si>
  <si>
    <t>E.On Long-Mini-Future (Vontobel), 12,97/13,65- VT4ESA</t>
  </si>
  <si>
    <t>Brent Crude Oil Mini Future-Short (BNP), 111,28/106,82 - BP4A5W</t>
  </si>
  <si>
    <t>DAX-Turbo-Call (Vontobel), 08/12, 6225 - VT5J2W</t>
  </si>
  <si>
    <t>Infineon Short-Mini-Future (Vontobel), 6,15/5,84- VT5JKN</t>
  </si>
  <si>
    <t>DAX-WAVE-Put (Dt.Bk.), 08/12, 6575 - DX1FNL</t>
  </si>
  <si>
    <t>EUR/USD Turbo-Put (Vontobel), 12/12, 1,2705- VT5FXX</t>
  </si>
  <si>
    <t>DAX-Turbo-Put (Vontobel), 08/12, 6650 - VT42NP</t>
  </si>
  <si>
    <t>DAX-Turbo-Call (Vontobel), 011/12, 6350 - VT5N5C</t>
  </si>
  <si>
    <t>Nasdaq 100-Turbo-Call (Vont.), 2500-VT5CU5</t>
  </si>
  <si>
    <t>Turbo Put Euro-Bund (Vontobel) 148,00; 17.08.12 VT496G</t>
  </si>
  <si>
    <t>EUR/USD Turbo-Put (Vontobel), 09/12, 1,2495- VT5N8N</t>
  </si>
  <si>
    <t>Gold-Turbo-Long (BNP), 09/12, 1470 - BP3WY5</t>
  </si>
  <si>
    <t>DAX-WAVE-Call (Dt.Bk.), 6050 - DX03TM</t>
  </si>
  <si>
    <t>DAX-Turbo-Call (Vontobel), 10/12, 6525 - VT5W8D</t>
  </si>
  <si>
    <t>AUD/JPY Mini Future-Long (BNP),  77,89/78,67 - BP4KN5</t>
  </si>
  <si>
    <t>DAX-Put Sept./6400 (Stillhalter)</t>
  </si>
  <si>
    <t>EUR/USD Turbo-Put (Vontobel), 03/13, 1,2710- VT5PUT</t>
  </si>
  <si>
    <t>S&amp;P 500-Turbo-Call (Vontobel), 03/13, 1310 - VT5KZY</t>
  </si>
  <si>
    <t>SAP-open end-Turbo-Bull (Citi), 43,89 - CT36TE</t>
  </si>
  <si>
    <t>BASF-Long-Mini-Future (Vontobel), 51,78/54,39 - VT5RHS</t>
  </si>
  <si>
    <t>Dt.Bk. short/DAX long Alpha-Turbo (DZ Bk.) Hebel 10-DZ4ZZN</t>
  </si>
  <si>
    <t>Co.Bk. short/DAX long Alpha-Turbo (DZ Bk.) Hebel 5-DZ4ZXS</t>
  </si>
  <si>
    <t>DAX-Turbo-Call (Vontobel), 09/12, 6600 - VT5XRM</t>
  </si>
  <si>
    <t>DAX-Put Sept./6200 (Stillhalter)</t>
  </si>
  <si>
    <t>DAX-Put Sept./6000 (Stillhalter)</t>
  </si>
  <si>
    <t>DAX-Turbo-Call (Vontobel), 10/12, 6450 - VT5W8G</t>
  </si>
  <si>
    <t>Brent Crude Oil-Ultd.-Turbo-Long (BNP), 97,84 - BP4VLD</t>
  </si>
  <si>
    <t>Bayer-Long-Mini-Future (Vontobel), 52,18/54,79 - VT5J5W</t>
  </si>
  <si>
    <t>Euro-Bund Turbo-Call(Vontobel) 08/12, 141,20 %, VT5KLW</t>
  </si>
  <si>
    <t>K+S -Turbo-Bull (Citi), 09/12, 34,00 - CZ0AUB</t>
  </si>
  <si>
    <t>DAX-WAVE-Call (Dt.Bk.), 10/12, 6750 - DX11TX</t>
  </si>
  <si>
    <t>DAX-Call Sept./7400 (Stillhalter)</t>
  </si>
  <si>
    <t>DAX-Turbo-Put (Vontobel), 09/12, 7100 - VT4LL5</t>
  </si>
  <si>
    <t>Platin Turbo-Put (Vontobel), 12/12, 1500 - VT5MG0</t>
  </si>
  <si>
    <t>Euro/$-Turbo-Put (Vontobel), 12/12, 1,2630 - VT5N7V</t>
  </si>
  <si>
    <t>DAX-Turbo-Put (Vontobel), 09/12, 7175 - VT4HJR</t>
  </si>
  <si>
    <t>DAX-WAVE-XXL-Call (Dt.Bk.), 6271/6390 - DX1SEP</t>
  </si>
  <si>
    <t>DAX-WAVE-Call (Dt.Bk.), 10/12, 6725 - DX11TS</t>
  </si>
  <si>
    <t>Gold Mini Future-Long (BNP), 1528/1566 - BP4ZGU</t>
  </si>
  <si>
    <t>Weizen Ultd.-Turbo-Bear (Co.Bk.), 1008/982 -CK1DGG</t>
  </si>
  <si>
    <t>EUR/USD Turbo-Call (Vontobel), 12/12, 1,2120- VT5XAT</t>
  </si>
  <si>
    <t>Dt. Lufthansa Turbo-Call (Vontobel), 12/12, 8,75- VT5L2W</t>
  </si>
  <si>
    <t>DAX-Put Sept./6500 (Stillhalter)</t>
  </si>
  <si>
    <t>DAX-Turbo-Call (Vontobel), 09/12, 6800 - VT507L</t>
  </si>
  <si>
    <t>Dt. Telekom Long-Mini-Future (Vontobel), 8,23/8,62 - VT5Q0K</t>
  </si>
  <si>
    <t>Euro Bund BEST Ultd.-Turbo-Bear (Co.Bk.), 146,24 -CK8YEC (halb.-Pos.)</t>
  </si>
  <si>
    <t>Silber open end-Turbo-Call (UBS), 26,60- UU2P01</t>
  </si>
  <si>
    <t>HSCE Ultd.-Turbo-Bear (Co.Bk.), 10.549/10.299 -CK932B</t>
  </si>
  <si>
    <t>DAX-Call Okt./7600 (Stillhalter)</t>
  </si>
  <si>
    <t>Daimler-Mini-Short (Citi), 46,60/45,29 - CT44L4</t>
  </si>
  <si>
    <t>DAX-Turbo-Put (Vontobel), 09/12, 72225 - VT4A3Y</t>
  </si>
  <si>
    <t>Euro Bund-Sprinter-open end-Call (Vont.),  139,32 % - VT4UQW</t>
  </si>
  <si>
    <t>DAX-Turbo-Put (Vontobel), 09/12, 7200 - VT4A3X</t>
  </si>
  <si>
    <t>S&amp;P 500-Turbo-Put (Vontobel), 09/12, 1460 - VT4LG9</t>
  </si>
  <si>
    <t>DAX-Call Okt./7500 (Stillhalter)</t>
  </si>
  <si>
    <t>EUR/USD Turbo-Long (BNP), 07/12, 1,2200 - BP422M</t>
  </si>
  <si>
    <t>AUD/JPY Mini Future-Long (BNP),  85,09/84,24 - BP3Q72</t>
  </si>
  <si>
    <t>Infineon-Turbo-Put (Vontobel), 12/12, 6,50 - VT5L21</t>
  </si>
  <si>
    <t>DAX-Turbo-Call (Vontobel), 12/12, 6800 - VT5075</t>
  </si>
  <si>
    <t>DAX-Put Sept./6600 (Stillhalter)</t>
  </si>
  <si>
    <t>DAX-Call Okt./7400 (Stillhalter)</t>
  </si>
  <si>
    <t>Nikkei-WAVE-Ultd.-Put (Dt.Bk.), 9465 - DX0PJ4</t>
  </si>
  <si>
    <t>USD/JPY Turbo-Put (Vontobel), 12/12, 80,00- VT5RQ2</t>
  </si>
  <si>
    <t>DAX-Turbo-Put (Vontobel), 09/12, 7150 - VT4K27</t>
  </si>
  <si>
    <t>S&amp;P 500-Sprinter-open end-Put (Vont.),  1475 - VT391J</t>
  </si>
  <si>
    <t>BASF-Turbo-Put (Vont.), 12/12, 67,00 - VT5DSP</t>
  </si>
  <si>
    <t>Linde-Turbo-Bear (Citi), 12/12, 130,00 - CT58SF</t>
  </si>
  <si>
    <t>MDAX-Open end-Turbo-Put (Vont.), 11.497 - VT39SE</t>
  </si>
  <si>
    <t>DAX-Turbo-Put (Vontobel), 10/12, 7175 - VT5YFY</t>
  </si>
  <si>
    <t>VW-WAVE-Put (Dt.Bk.), 12/12, 150,00 - DX0YRK</t>
  </si>
  <si>
    <t>Brent Crude Oil-Ultd.-Turbo-Short (BNP), 120,90 - BP3LE9</t>
  </si>
  <si>
    <t>BTP-Sprinter-open end-Call (Vont.),  99,60 % - VT6AJN</t>
  </si>
  <si>
    <t>DAX-WAVE-Call (Dt.Bk.), 10/12, 6950 - DX2JLC</t>
  </si>
  <si>
    <t>DAX-Put Okt./6800 (Stillhalter)</t>
  </si>
  <si>
    <t>Infineon-Mini-Fut.-Short (Vontobel), 6,63/6,30 - VT5YPH</t>
  </si>
  <si>
    <t>DAX-Turbo-Put (Vontobel), 11/12, 7390 - VT55EU</t>
  </si>
  <si>
    <t>Platin-Sprinter-open end-Put (Vont.), 1660 - VT5RU7</t>
  </si>
  <si>
    <t>Euro Bund-Sprinter-open end-Call (Vont.),  136,82 % - VT4RD0</t>
  </si>
  <si>
    <t>AUD/JPY Mini Future-Short (BNP),  84,81/83,97 - BP3Q72</t>
  </si>
  <si>
    <t>AUD/JPY WAVE XXL-Put (Dt.Bk.),  84,11/83,50 - DX2EC9</t>
  </si>
  <si>
    <t>DAX-Turbo-Call (Vontobel), 10/12, 7130 - VT6BDE</t>
  </si>
  <si>
    <t>DAX-WAVE-Put (Dt.Bk.), 10/12, 7500 - DX1UXM</t>
  </si>
  <si>
    <t>DAX-Put (Vontobel), 10/12, 7300 - VT6BH7 (Special)</t>
  </si>
  <si>
    <t>HSCE WAVE XXL-Put (Dt.Bk.), 10.657/10.120 -DX0UJ9</t>
  </si>
  <si>
    <t>DAX-WAVE-Call (Dt.Bk.), 10/12, 7200 - DX2NV5</t>
  </si>
  <si>
    <t>$/Yen-Sprinter-open end-Put (Vont.), 81,21, VT4WT6</t>
  </si>
  <si>
    <t>Gold-WAVE-XXL-Call (Dt.Bk.), 1602/1646 - DX2CU9</t>
  </si>
  <si>
    <t>Eurostoxx50-Long-Mini-Future (Vont.), 2107/2147, VT5SW5</t>
  </si>
  <si>
    <t>EUR/USD Turbo-Long (BNP),12/12, 1,2575 - BP5FW9</t>
  </si>
  <si>
    <t>DAX-Turbo-Call (Vontobel), 10/12, 7170 - VT6CF8</t>
  </si>
  <si>
    <t>VW Vz.-Turbo-Call (Vontobel), 12/12, 141,00 - VT6D2L</t>
  </si>
  <si>
    <t>DAX-Turbo-Put (Vontobel), 11/12, 7530 - VT6BCS</t>
  </si>
  <si>
    <t>S&amp;P 500-Turbo-Put (Vontobel), 12/12, 1520 - VT4MUU</t>
  </si>
  <si>
    <t>HSCE WAVE XXL-Put (Dt.Bk.), 10.702/10.170 -DX0UJ9</t>
  </si>
  <si>
    <t>HSCE WAVE XXL-Put (Dt.Bk.), 10.646/10.110 -DX0UJ9</t>
  </si>
  <si>
    <t>Euro Bund-Sprinter-open end-Call (Vont.),  136,95 % - VT4RD0</t>
  </si>
  <si>
    <t>Lanxess-Turbo-Put (Vontobel), 12/12, 74,00 - VT6ETD</t>
  </si>
  <si>
    <t>DAX-Turbo-Put (Vontobel), 11/12, 7620 - VT6BCJ</t>
  </si>
  <si>
    <t>Dt. Bank-Mini-Long (Citi), 26,22/27,00 - CT7WZ7</t>
  </si>
  <si>
    <t>BMW open end-Turbo-Call (Vont.), 49,83, VT3U01</t>
  </si>
  <si>
    <t>DAX-WAVE-Put (Dt.Bk.), 11/12, 7550 - DX1UXP</t>
  </si>
  <si>
    <t>BTP-Sprinter-open end-Call (Vont.),  100,88 % - VT6AZ4</t>
  </si>
  <si>
    <t>DAX-Put Okt./7100 (Stillhalter)</t>
  </si>
  <si>
    <t>DAX-Turbo-Call (Vontobel), 10/12, 7110 - VT6BDM</t>
  </si>
  <si>
    <t>Eurostoxx50 WAVE XXL-Call (Dt.Bk.), 2103/2150 -DX1BH7</t>
  </si>
  <si>
    <t>DAX-Put Nov./6800 (Stillhalter)</t>
  </si>
  <si>
    <t>Euro Bund-Sprinter-open end-Call (Vont.),  139,32 % - VT6GBF</t>
  </si>
  <si>
    <t>AUD/JPY WAVE XXL-Put (Dt.Bk.),  83,43/82,70 - DX2TRS</t>
  </si>
  <si>
    <t>Nasdaq 100 WAVE-Ultd.-Put (Dt.Bk.), 2968 - DE9CUS</t>
  </si>
  <si>
    <t>DAX-Put (Vontobel), 12/12, 6800 - VT3DT5 (Special)</t>
  </si>
  <si>
    <t>DAX-Turbo-Put (Vontobel), 10/12, 7500 - VT6CF2</t>
  </si>
  <si>
    <t>01-+02.10</t>
  </si>
  <si>
    <t>DAX-Call Nov./7600 (Stillhalter)</t>
  </si>
  <si>
    <t>Silber Turbo-Short (BNP), 12/12, 37,00 - BP3UJD</t>
  </si>
  <si>
    <t>BASF-Turbo-Put (Vontobel), 12/12, 71,00 - VT52F7</t>
  </si>
  <si>
    <t>DAX-Turbo-Call (Vontobel), 10/12, 7180 - VT6CGD</t>
  </si>
  <si>
    <t>Gold-Turbo-Call (Vontobel), 12/12, 1745 - VT6JT5</t>
  </si>
  <si>
    <t>AUD/USD-WAVE-Put (Dt.Bk.), 12/12, 1,0600 - DX2SJV</t>
  </si>
  <si>
    <t>Euro Bund-Turbo-Call (Vont.),  139,00 % - VT6FH5</t>
  </si>
  <si>
    <t>DAX-Turbo-Call (Vontobel), 12/12, 7180 - VT6BE8</t>
  </si>
  <si>
    <t>Brent Crude Oil Turbo-Long (BNP), 101,28 - BP4ZN1</t>
  </si>
  <si>
    <t>DAX-Turbo-Call (Vontobel), 11/12, 7050 - VT6BEH</t>
  </si>
  <si>
    <t>S&amp;P 500-Mini-Future-Long (Vontobel), 1328/1355 - VT5XJ5</t>
  </si>
  <si>
    <t>DAX WAVE XXL-Call (Dt.Bk.), 6902/7040 -DX2KRE</t>
  </si>
  <si>
    <t>DAX-WAVE-Put (Dt.Bk.), 11/12, 7475 - DX22KT</t>
  </si>
  <si>
    <t>DAX-Turbo-Call (Vont.), 03/13, 7000, VT6BDC</t>
  </si>
  <si>
    <t>LPKF-Laser Endlos-Turbo-Call (L&amp;S), 10,44, LS2ZZP</t>
  </si>
  <si>
    <t>K+S Turbo-Bear (Citi), 03/13 - CT8B6L</t>
  </si>
  <si>
    <t>DAX-Turbo-Call (Vontobel), 11/12, 7210 - VT6SWC</t>
  </si>
  <si>
    <t>S&amp;P 500-Turbo-Call (Vontobel), 06/13, 1400 - VT6J24</t>
  </si>
  <si>
    <t>Gold Mini Future-Long (BNP), 1648/1689 - BP5EP1</t>
  </si>
  <si>
    <t>DAX-Put Nov./7000 (Stillhalter)</t>
  </si>
  <si>
    <t>18. + 19.10.</t>
  </si>
  <si>
    <t>EUR/USD-Turbo-Call (Vontobel), 12/12, 1,2720 - VT6B8N</t>
  </si>
  <si>
    <t>Daimler-Turbo-Call (Vontobel), 06/13, 36,00 - VT6N1J</t>
  </si>
  <si>
    <t>Euro Bund-Sprinter-open end-Put (Vont.), 143,76, VT44A2</t>
  </si>
  <si>
    <t>AUD/JPY-WAVE-Ultd.-Call (Dt.Bk.),80,09 - DX3D42</t>
  </si>
  <si>
    <t>Münch.Rück-Turbo-Call (Vont.), 06/13, 40, VT6S5D</t>
  </si>
  <si>
    <t>Lufthansa BEST-Ultd.-Turbo-Bull (Co.Bk.), 9,83 -CZ16MZ</t>
  </si>
  <si>
    <t>Allianz-Sprinter-open end-Call (Vont.), 87,13, VT6ACW</t>
  </si>
  <si>
    <t>EUR/JPY-Turbo-Call (Vontobel), 03/13, 101,50 - VT6TT2</t>
  </si>
  <si>
    <t>HSCE-Ultd.-Turbo-Bull (Co.Bk.), 9025/9300 -CZ1BRE</t>
  </si>
  <si>
    <t>24.-26.10</t>
  </si>
  <si>
    <t>USD/JPY-Turbo-Call (Vontobel), 06/13, 78,50 - VT6U4J</t>
  </si>
  <si>
    <t>S&amp;P 500-Turbo-Call (Vontobel), 03/13, 1350 - VT5XKM</t>
  </si>
  <si>
    <t>AUD/JPY-WAVE-XXL-Call (Dt.Bk.),80,20/81,00 - DX3DX4</t>
  </si>
  <si>
    <t>S&amp;P 500 Sprinter-open end-Put (Vont.), 1500, VT4C0P</t>
  </si>
  <si>
    <t>Silber WAVE-Put (Dt.Bk.), 36,00 -DX136L</t>
  </si>
  <si>
    <t>Allianz.-Turbo-Call (Vontobel), 06/13, 90,00 - VT6NZZ</t>
  </si>
  <si>
    <t>Infineon Short-Mini-Future (Vont.), 6,30/6,01, VT5YPJ</t>
  </si>
  <si>
    <t>K+S open end-Put (Vont.), 42,28, VT3KWG</t>
  </si>
  <si>
    <t>Euro Bund BEST Ultd.-Turbo-Bull (Co.Bk.), 139,25 - CZ1BB3</t>
  </si>
  <si>
    <t>DAX-Turbo-Put (Vontobel), 12/12, 7480 - VT6G55</t>
  </si>
  <si>
    <t>DAX-Call Dez./7600 (Stillhalter)</t>
  </si>
  <si>
    <t>29.+31.10.</t>
  </si>
  <si>
    <t>WTI Crude Oil WAVE XXL-Put (Dt.Bk.),97,16/94,36 -DX2X70</t>
  </si>
  <si>
    <t>BMW-Turbo-Call (Vontobel), 06/13, 57,00 - VT6RAT</t>
  </si>
  <si>
    <t>Daimler BEST Ultd.-Turbo-Bear (Co.Bk.), 40,50 - CZ1BMW</t>
  </si>
  <si>
    <t>EUR/JPY-Turbo-Call (Vontobel), 06/13, 100,50 - VT6S0K</t>
  </si>
  <si>
    <t>DAX-Turbo-Call (Vontobel), 01/13, 7210 - VT6ZXG</t>
  </si>
  <si>
    <t>DAX-Put Dez./7000 (Stillhalter)</t>
  </si>
  <si>
    <t>Dt. Post-WAVE-XXL-Call (Dt.Bk.), 13,62/14,30 - DX1TZP</t>
  </si>
  <si>
    <t>DAX-Turbo-Call (Vontobel), 12/12, 7070 - VT6BFA</t>
  </si>
  <si>
    <t>Gold-WAVE-XXL-Call (Dt.Bk.), 1643/1692 - DX3WWJ</t>
  </si>
  <si>
    <t>AUD/JPY-WAVE-Ultd.-Call (Dt.Bk.),79,51 - DX3D40</t>
  </si>
  <si>
    <t>DAX-Turbo-Call (Vontobel), 12/12, 6990 - VT6BFD</t>
  </si>
  <si>
    <t>DAX-Put Dez./6800 (Stillhalter)</t>
  </si>
  <si>
    <t>DAX-Turbo-Call (Vontobel), 12/12, 6860 - VT55C1</t>
  </si>
  <si>
    <t>E.On-Turbo-Call (Vontobel), 06/13, 13,00 - VT65WW</t>
  </si>
  <si>
    <t>$/Yen WAVE-Ultd.-Call (Dt.Bk.), 77,51 - DE3R8A</t>
  </si>
  <si>
    <t>Euro Bund BEST Ultd.-Turbo-Bear (Co.Bk.), 144,21 - CZ1YS3</t>
  </si>
  <si>
    <t>Silber-Sprinter-open end-Put (Vont.), 29,98 - VT55SA</t>
  </si>
  <si>
    <t>DAX-Call Dez./7400 (Stillhalter)</t>
  </si>
  <si>
    <t>DAX-Turbo-Put (Vontobel), 12/12, 7320 - VT64ZY</t>
  </si>
  <si>
    <t>EUR/JPY-WAVE-Ultd.-Call (Dt.Bk.),100,69 - DX3051</t>
  </si>
  <si>
    <t>HSCE-WAVE-Ultd.-Call (Dt.Bk.),9260 - DX2WWQ</t>
  </si>
  <si>
    <t>S&amp;P 500 Turbo-Put (Vont.), 1460 - VT6XCU</t>
  </si>
  <si>
    <t>DAX Sprinter open end-Call (Vont.), 6855 - VT50ED</t>
  </si>
  <si>
    <t>Euro Bund-Sprinter-open end-Call (Vont.),  140,68 % - VT6YF5</t>
  </si>
  <si>
    <t>22. + 27.11.</t>
  </si>
  <si>
    <t xml:space="preserve">Infineon Sprinter open end-Put (Vont.), 7,27 - VT4Z99 </t>
  </si>
  <si>
    <t>Commerzbank Sprinter open end-Put (Vont.), 1,70 - VT4VKE</t>
  </si>
  <si>
    <t>EUR/JPY-WAVE-Ultd.-Call (Dt.Bk.),101,69 - DX3055</t>
  </si>
  <si>
    <t>Palladium-Ultd. Turbo-Long (BNP), 567 - BP4Y3H</t>
  </si>
  <si>
    <t>21. +28.11.</t>
  </si>
  <si>
    <t>Silber Turbo-Call (Vont.), 06/13, 32,00 - VT650M</t>
  </si>
  <si>
    <t xml:space="preserve">Nikkei Turbo-Call (Vont.), 06/13, 7500 - VT6JZ6 </t>
  </si>
  <si>
    <t>DAX-Turbo-Call (Vontobel), 12/12, 7190 - VT68G7</t>
  </si>
  <si>
    <t>DAX-Put Jan./7000 (Stillhalter)</t>
  </si>
  <si>
    <t>Bayer Turbo-Call (Vont.), 03/13, 63,00 - VT6H9U (halbe Pos.)</t>
  </si>
  <si>
    <t>nachkauf ,65</t>
  </si>
  <si>
    <t>HSCE WAVE XXL-Put (Dt.Bk.), 11.605/11.040 -DX0E02</t>
  </si>
  <si>
    <t>Euro Bund-Sprinter-open end-Call (Vont.),  141,35 % - VT6ZCD</t>
  </si>
  <si>
    <t>DAX-Call Jan./7800 (Stillhalter)</t>
  </si>
  <si>
    <t>DAX-Turbo-Put (Vontobel), 01/13, 7640 - VT6CGA</t>
  </si>
  <si>
    <t>Gold-Turbo-Short (BNP), 06/13, 1605 - BP52XF</t>
  </si>
  <si>
    <t>EUR/USD-WAVE-Ultd.-Call (Dt.Bk.),1,2682- DX30Z8</t>
  </si>
  <si>
    <t>S&amp;P 500-Turbo-Put (Vontobel), 03/13, 1470 - VT6RPD</t>
  </si>
  <si>
    <t>S&amp;P 500-Turbo-Put (Vontobel), 09/12, 1440 - VT4MUZ</t>
  </si>
  <si>
    <t>WTI  Crude Oil Mini-Future-Long (BNP), 76,93/80,01 - BN2TCM</t>
  </si>
  <si>
    <t>DAX-Turbo-Put (Vontobel), 01/13, 7670 - VT6PGV</t>
  </si>
  <si>
    <t>AUD/USD-WAVE-Ultd.-Put (Dt.Bk.),1,0617-  DX32JZ</t>
  </si>
  <si>
    <t>Silber-Turbo-Put (Vontobel), 03/13, 36,00 - VT6AY2</t>
  </si>
  <si>
    <t>Eurostoxx50 Turbo-Put (Vontobel), 03/13, 2700 - VT5SET</t>
  </si>
  <si>
    <t>DAX-Call Jan./7700 (Stillhalter)</t>
  </si>
  <si>
    <t>DAX-Turbo-Put (Vontobel), 01/13, 7690 - VT6PGZ</t>
  </si>
  <si>
    <t>EUR/USD-WAVE-XXL-Put (Dt.Bk.),1,3411/1,3300- DE90LU</t>
  </si>
  <si>
    <t>S&amp;P 500-Turbo-Put (Vontobel), 03/13, 1490 - VT5KZD</t>
  </si>
  <si>
    <t>WTI Crude Oil WAVE-Ultd.-Put (Dt.Bk.),94,97-  DX2X5A</t>
  </si>
  <si>
    <t>DAX-Turbo-Put (Vontobel), 01/13, 7790 - VT6PGH</t>
  </si>
  <si>
    <t>Silber Mini-Future-Short (BNP), 39,19/38,02 - BP06TA</t>
  </si>
  <si>
    <t>DAX-Turbo-Call (Vontobel), 01/13, 7440 - VT7AWU</t>
  </si>
  <si>
    <t>DAX-Put Jan./7300 (Stillhalter)</t>
  </si>
  <si>
    <t>FMC Open end-Turbo-Bull (Citi),  46,88 - CG98S2</t>
  </si>
  <si>
    <t>AUD/USD-WAVE-Ultd.-Put (Dt.Bk.),1,0728-  DX32K0</t>
  </si>
  <si>
    <t>E.On open end-Turbo-Call (UBS.), 12,50 - UU4MFG</t>
  </si>
  <si>
    <t>S&amp;P 500 Turbo-Put (Vont.), 06/13, 1590 - VT6J3W (halbe Pos.)</t>
  </si>
  <si>
    <t>Gebührne</t>
  </si>
  <si>
    <t>Gesamter Gewinn 2012 in %, wenn je Trade 1 % des Depots (1 RE) riskiert wurden</t>
  </si>
  <si>
    <t>Kummulierter Gewinn 2012 in %, wenn je Trade 1 % des Depots (1 RE) riskiert wurden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</si>
</sst>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0" fontId="4" fillId="0" borderId="8" xfId="1" applyNumberFormat="1" applyFont="1" applyBorder="1"/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10" fontId="4" fillId="0" borderId="11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4" fontId="4" fillId="0" borderId="11" xfId="0" applyNumberFormat="1" applyFont="1" applyBorder="1"/>
    <xf numFmtId="0" fontId="11" fillId="0" borderId="1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0" fontId="12" fillId="0" borderId="11" xfId="0" applyNumberFormat="1" applyFont="1" applyBorder="1"/>
    <xf numFmtId="2" fontId="12" fillId="0" borderId="10" xfId="0" applyNumberFormat="1" applyFont="1" applyFill="1" applyBorder="1" applyAlignment="1">
      <alignment horizontal="right"/>
    </xf>
    <xf numFmtId="9" fontId="13" fillId="0" borderId="10" xfId="0" applyNumberFormat="1" applyFont="1" applyFill="1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1"/>
  <sheetViews>
    <sheetView tabSelected="1" topLeftCell="A577" zoomScaleNormal="100" workbookViewId="0">
      <selection activeCell="C603" sqref="C603"/>
    </sheetView>
  </sheetViews>
  <sheetFormatPr baseColWidth="10" defaultRowHeight="15" x14ac:dyDescent="0.25"/>
  <cols>
    <col min="1" max="1" width="7" style="62" customWidth="1"/>
    <col min="2" max="2" width="12.5703125" style="62" customWidth="1"/>
    <col min="3" max="3" width="55" style="62" customWidth="1"/>
    <col min="4" max="8" width="11.42578125" style="62"/>
    <col min="9" max="9" width="14" style="62" customWidth="1"/>
    <col min="10" max="16384" width="11.42578125" style="62"/>
  </cols>
  <sheetData>
    <row r="1" spans="2:11" ht="21" customHeight="1" thickBot="1" x14ac:dyDescent="0.3"/>
    <row r="2" spans="2:11" ht="33" customHeight="1" thickBot="1" x14ac:dyDescent="0.3">
      <c r="B2" s="1"/>
      <c r="C2" s="58" t="s">
        <v>42</v>
      </c>
      <c r="D2" s="2"/>
      <c r="E2" s="2"/>
      <c r="F2" s="3"/>
      <c r="G2" s="2"/>
      <c r="H2" s="2"/>
      <c r="I2" s="4"/>
    </row>
    <row r="3" spans="2:11" x14ac:dyDescent="0.25">
      <c r="B3" s="5"/>
      <c r="C3" s="56" t="s">
        <v>1</v>
      </c>
      <c r="D3" s="86" t="s">
        <v>1</v>
      </c>
      <c r="E3" s="6"/>
      <c r="F3" s="7"/>
      <c r="G3" s="8"/>
      <c r="H3" s="8"/>
      <c r="I3" s="9"/>
    </row>
    <row r="4" spans="2:11" x14ac:dyDescent="0.25">
      <c r="B4" s="10"/>
      <c r="C4" s="13" t="s">
        <v>30</v>
      </c>
      <c r="D4" s="57"/>
      <c r="E4" s="57"/>
      <c r="F4" s="12"/>
      <c r="G4" s="13"/>
      <c r="H4" s="13"/>
      <c r="I4" s="14"/>
    </row>
    <row r="5" spans="2:11" ht="15.75" thickBot="1" x14ac:dyDescent="0.3">
      <c r="B5" s="10"/>
      <c r="C5" s="29"/>
      <c r="D5" s="57"/>
      <c r="E5" s="57"/>
      <c r="F5" s="12"/>
      <c r="G5" s="13"/>
      <c r="H5" s="75" t="s">
        <v>1</v>
      </c>
      <c r="I5" s="90" t="s">
        <v>1</v>
      </c>
    </row>
    <row r="6" spans="2:11" ht="36" customHeight="1" thickBot="1" x14ac:dyDescent="0.3">
      <c r="B6" s="1"/>
      <c r="C6" s="59" t="s">
        <v>43</v>
      </c>
      <c r="D6" s="2"/>
      <c r="E6" s="2"/>
      <c r="F6" s="3"/>
      <c r="G6" s="2"/>
      <c r="H6" s="2"/>
      <c r="I6" s="4"/>
    </row>
    <row r="7" spans="2:11" x14ac:dyDescent="0.25">
      <c r="B7" s="5"/>
      <c r="C7" s="63"/>
      <c r="D7" s="6"/>
      <c r="E7" s="6"/>
      <c r="F7" s="7"/>
      <c r="G7" s="8"/>
      <c r="H7" s="8"/>
      <c r="I7" s="9"/>
    </row>
    <row r="8" spans="2:11" x14ac:dyDescent="0.25">
      <c r="B8" s="10"/>
      <c r="C8" s="74" t="s">
        <v>17</v>
      </c>
      <c r="D8" s="13"/>
      <c r="E8" s="13"/>
      <c r="F8" s="23"/>
      <c r="G8" s="11"/>
      <c r="H8" s="24"/>
      <c r="I8" s="14"/>
    </row>
    <row r="9" spans="2:11" x14ac:dyDescent="0.25">
      <c r="B9" s="65" t="s">
        <v>2</v>
      </c>
      <c r="C9" s="66" t="s">
        <v>3</v>
      </c>
      <c r="D9" s="66" t="s">
        <v>2</v>
      </c>
      <c r="E9" s="66" t="s">
        <v>18</v>
      </c>
      <c r="F9" s="67" t="s">
        <v>4</v>
      </c>
      <c r="G9" s="66" t="s">
        <v>4</v>
      </c>
      <c r="H9" s="66" t="s">
        <v>5</v>
      </c>
      <c r="I9" s="68" t="s">
        <v>5</v>
      </c>
    </row>
    <row r="10" spans="2:11" x14ac:dyDescent="0.25">
      <c r="B10" s="65" t="s">
        <v>6</v>
      </c>
      <c r="C10" s="69"/>
      <c r="D10" s="66" t="s">
        <v>7</v>
      </c>
      <c r="E10" s="66" t="s">
        <v>19</v>
      </c>
      <c r="F10" s="67" t="s">
        <v>6</v>
      </c>
      <c r="G10" s="66" t="s">
        <v>8</v>
      </c>
      <c r="H10" s="66" t="s">
        <v>11</v>
      </c>
      <c r="I10" s="68" t="s">
        <v>20</v>
      </c>
    </row>
    <row r="11" spans="2:11" x14ac:dyDescent="0.25">
      <c r="B11" s="65"/>
      <c r="C11" s="66" t="s">
        <v>29</v>
      </c>
      <c r="D11" s="66"/>
      <c r="E11" s="66"/>
      <c r="F11" s="67"/>
      <c r="G11" s="66"/>
      <c r="H11" s="66"/>
      <c r="I11" s="68"/>
    </row>
    <row r="12" spans="2:11" x14ac:dyDescent="0.25">
      <c r="B12" s="65"/>
      <c r="C12" s="66"/>
      <c r="D12" s="66"/>
      <c r="E12" s="66"/>
      <c r="F12" s="67"/>
      <c r="G12" s="66"/>
      <c r="H12" s="66"/>
      <c r="I12" s="68"/>
    </row>
    <row r="13" spans="2:11" x14ac:dyDescent="0.25">
      <c r="B13" s="10">
        <v>40910</v>
      </c>
      <c r="C13" s="13" t="s">
        <v>56</v>
      </c>
      <c r="D13" s="16">
        <v>2.4500000000000002</v>
      </c>
      <c r="E13" s="16">
        <v>1.71</v>
      </c>
      <c r="F13" s="12">
        <v>37258</v>
      </c>
      <c r="G13" s="25">
        <v>1.59</v>
      </c>
      <c r="H13" s="18">
        <f t="shared" ref="H13:H26" si="0">(G13/D13-1)</f>
        <v>-0.3510204081632653</v>
      </c>
      <c r="I13" s="84">
        <f t="shared" ref="I13:I26" si="1">(G13-D13)/(D13-E13)</f>
        <v>-1.1621621621621621</v>
      </c>
      <c r="K13" s="62" t="s">
        <v>1</v>
      </c>
    </row>
    <row r="14" spans="2:11" x14ac:dyDescent="0.25">
      <c r="B14" s="10">
        <v>40911</v>
      </c>
      <c r="C14" s="13" t="s">
        <v>61</v>
      </c>
      <c r="D14" s="16">
        <v>2.39</v>
      </c>
      <c r="E14" s="16">
        <v>1.78</v>
      </c>
      <c r="F14" s="12">
        <v>40912</v>
      </c>
      <c r="G14" s="25">
        <v>2.94</v>
      </c>
      <c r="H14" s="18">
        <f t="shared" si="0"/>
        <v>0.23012552301255229</v>
      </c>
      <c r="I14" s="84">
        <f t="shared" si="1"/>
        <v>0.90163934426229464</v>
      </c>
      <c r="K14" s="62" t="s">
        <v>1</v>
      </c>
    </row>
    <row r="15" spans="2:11" x14ac:dyDescent="0.25">
      <c r="B15" s="10">
        <v>40913</v>
      </c>
      <c r="C15" s="13" t="s">
        <v>64</v>
      </c>
      <c r="D15" s="16">
        <v>2.25</v>
      </c>
      <c r="E15" s="16">
        <v>1.61</v>
      </c>
      <c r="F15" s="12">
        <v>40548</v>
      </c>
      <c r="G15" s="25">
        <v>2.57</v>
      </c>
      <c r="H15" s="18">
        <f t="shared" si="0"/>
        <v>0.14222222222222225</v>
      </c>
      <c r="I15" s="84">
        <f t="shared" si="1"/>
        <v>0.49999999999999983</v>
      </c>
      <c r="K15" s="62" t="s">
        <v>1</v>
      </c>
    </row>
    <row r="16" spans="2:11" x14ac:dyDescent="0.25">
      <c r="B16" s="10">
        <v>40914</v>
      </c>
      <c r="C16" s="13" t="s">
        <v>66</v>
      </c>
      <c r="D16" s="16">
        <v>1.33</v>
      </c>
      <c r="E16" s="16">
        <v>0.76</v>
      </c>
      <c r="F16" s="12">
        <v>40914</v>
      </c>
      <c r="G16" s="25">
        <v>1.65</v>
      </c>
      <c r="H16" s="18">
        <f t="shared" si="0"/>
        <v>0.24060150375939826</v>
      </c>
      <c r="I16" s="84">
        <f t="shared" si="1"/>
        <v>0.56140350877192946</v>
      </c>
      <c r="K16" s="62" t="s">
        <v>1</v>
      </c>
    </row>
    <row r="17" spans="2:11" x14ac:dyDescent="0.25">
      <c r="B17" s="10">
        <v>40914</v>
      </c>
      <c r="C17" s="13" t="s">
        <v>68</v>
      </c>
      <c r="D17" s="16">
        <v>2.61</v>
      </c>
      <c r="E17" s="16">
        <v>1.8</v>
      </c>
      <c r="F17" s="12">
        <v>40552</v>
      </c>
      <c r="G17" s="25">
        <v>2.8</v>
      </c>
      <c r="H17" s="18">
        <f t="shared" si="0"/>
        <v>7.2796934865900331E-2</v>
      </c>
      <c r="I17" s="84">
        <f t="shared" si="1"/>
        <v>0.23456790123456789</v>
      </c>
      <c r="K17" s="62" t="s">
        <v>1</v>
      </c>
    </row>
    <row r="18" spans="2:11" x14ac:dyDescent="0.25">
      <c r="B18" s="10">
        <v>40917</v>
      </c>
      <c r="C18" s="13" t="s">
        <v>71</v>
      </c>
      <c r="D18" s="16">
        <v>2.1</v>
      </c>
      <c r="E18" s="16">
        <v>1.4</v>
      </c>
      <c r="F18" s="12">
        <v>40918</v>
      </c>
      <c r="G18" s="25">
        <v>1.4</v>
      </c>
      <c r="H18" s="18">
        <f t="shared" si="0"/>
        <v>-0.33333333333333337</v>
      </c>
      <c r="I18" s="84">
        <f t="shared" si="1"/>
        <v>-1</v>
      </c>
      <c r="K18" s="62" t="s">
        <v>1</v>
      </c>
    </row>
    <row r="19" spans="2:11" x14ac:dyDescent="0.25">
      <c r="B19" s="10">
        <v>40919</v>
      </c>
      <c r="C19" s="13" t="s">
        <v>75</v>
      </c>
      <c r="D19" s="16">
        <v>2.15</v>
      </c>
      <c r="E19" s="16">
        <v>1.63</v>
      </c>
      <c r="F19" s="12">
        <v>40920</v>
      </c>
      <c r="G19" s="25">
        <v>2.0499999999999998</v>
      </c>
      <c r="H19" s="18">
        <f t="shared" si="0"/>
        <v>-4.6511627906976827E-2</v>
      </c>
      <c r="I19" s="84">
        <f t="shared" si="1"/>
        <v>-0.19230769230769248</v>
      </c>
      <c r="K19" s="62" t="s">
        <v>1</v>
      </c>
    </row>
    <row r="20" spans="2:11" x14ac:dyDescent="0.25">
      <c r="B20" s="10">
        <v>40920</v>
      </c>
      <c r="C20" s="13" t="s">
        <v>77</v>
      </c>
      <c r="D20" s="16">
        <v>2.3199999999999998</v>
      </c>
      <c r="E20" s="16">
        <v>1.62</v>
      </c>
      <c r="F20" s="12">
        <v>40556</v>
      </c>
      <c r="G20" s="25">
        <v>2.0699999999999998</v>
      </c>
      <c r="H20" s="18">
        <f t="shared" si="0"/>
        <v>-0.10775862068965514</v>
      </c>
      <c r="I20" s="84">
        <f t="shared" si="1"/>
        <v>-0.35714285714285726</v>
      </c>
      <c r="K20" s="62" t="s">
        <v>1</v>
      </c>
    </row>
    <row r="21" spans="2:11" x14ac:dyDescent="0.25">
      <c r="B21" s="10">
        <v>40924</v>
      </c>
      <c r="C21" s="13" t="s">
        <v>80</v>
      </c>
      <c r="D21" s="16">
        <v>2.1800000000000002</v>
      </c>
      <c r="E21" s="16">
        <v>1.4</v>
      </c>
      <c r="F21" s="12">
        <v>40924</v>
      </c>
      <c r="G21" s="25">
        <v>1.8</v>
      </c>
      <c r="H21" s="18">
        <f t="shared" si="0"/>
        <v>-0.17431192660550465</v>
      </c>
      <c r="I21" s="84">
        <f t="shared" si="1"/>
        <v>-0.48717948717948717</v>
      </c>
      <c r="K21" s="62" t="s">
        <v>1</v>
      </c>
    </row>
    <row r="22" spans="2:11" x14ac:dyDescent="0.25">
      <c r="B22" s="10">
        <v>40925</v>
      </c>
      <c r="C22" s="13" t="s">
        <v>81</v>
      </c>
      <c r="D22" s="16">
        <v>1.78</v>
      </c>
      <c r="E22" s="16">
        <v>1.29</v>
      </c>
      <c r="F22" s="12">
        <v>40926</v>
      </c>
      <c r="G22" s="25">
        <v>1.74</v>
      </c>
      <c r="H22" s="18">
        <f t="shared" si="0"/>
        <v>-2.2471910112359605E-2</v>
      </c>
      <c r="I22" s="84">
        <f t="shared" si="1"/>
        <v>-8.1632653061224567E-2</v>
      </c>
      <c r="K22" s="62" t="s">
        <v>1</v>
      </c>
    </row>
    <row r="23" spans="2:11" x14ac:dyDescent="0.25">
      <c r="B23" s="10">
        <v>40931</v>
      </c>
      <c r="C23" s="13" t="s">
        <v>83</v>
      </c>
      <c r="D23" s="16">
        <v>2.2000000000000002</v>
      </c>
      <c r="E23" s="16">
        <v>1.32</v>
      </c>
      <c r="F23" s="12">
        <v>40931</v>
      </c>
      <c r="G23" s="25">
        <v>2.0499999999999998</v>
      </c>
      <c r="H23" s="18">
        <f t="shared" si="0"/>
        <v>-6.8181818181818343E-2</v>
      </c>
      <c r="I23" s="84">
        <f t="shared" si="1"/>
        <v>-0.17045454545454583</v>
      </c>
      <c r="K23" s="62" t="s">
        <v>1</v>
      </c>
    </row>
    <row r="24" spans="2:11" x14ac:dyDescent="0.25">
      <c r="B24" s="10">
        <v>40932</v>
      </c>
      <c r="C24" s="13" t="s">
        <v>85</v>
      </c>
      <c r="D24" s="16">
        <v>2.14</v>
      </c>
      <c r="E24" s="16">
        <v>1.48</v>
      </c>
      <c r="F24" s="12">
        <v>40932</v>
      </c>
      <c r="G24" s="25">
        <v>1.92</v>
      </c>
      <c r="H24" s="18">
        <f t="shared" si="0"/>
        <v>-0.10280373831775713</v>
      </c>
      <c r="I24" s="84">
        <f t="shared" si="1"/>
        <v>-0.33333333333333354</v>
      </c>
      <c r="K24" s="62" t="s">
        <v>1</v>
      </c>
    </row>
    <row r="25" spans="2:11" x14ac:dyDescent="0.25">
      <c r="B25" s="10">
        <v>40933</v>
      </c>
      <c r="C25" s="13" t="s">
        <v>88</v>
      </c>
      <c r="D25" s="16">
        <v>2.0299999999999998</v>
      </c>
      <c r="E25" s="16">
        <v>1.26</v>
      </c>
      <c r="F25" s="12">
        <v>40933</v>
      </c>
      <c r="G25" s="25">
        <v>1.92</v>
      </c>
      <c r="H25" s="18">
        <f t="shared" si="0"/>
        <v>-5.4187192118226535E-2</v>
      </c>
      <c r="I25" s="84">
        <f t="shared" si="1"/>
        <v>-0.14285714285714274</v>
      </c>
      <c r="K25" s="62" t="s">
        <v>1</v>
      </c>
    </row>
    <row r="26" spans="2:11" x14ac:dyDescent="0.25">
      <c r="B26" s="10">
        <v>40934</v>
      </c>
      <c r="C26" s="13" t="s">
        <v>88</v>
      </c>
      <c r="D26" s="16">
        <v>2.06</v>
      </c>
      <c r="E26" s="16">
        <v>1.34</v>
      </c>
      <c r="F26" s="12">
        <v>40934</v>
      </c>
      <c r="G26" s="25">
        <v>1.34</v>
      </c>
      <c r="H26" s="18">
        <f t="shared" si="0"/>
        <v>-0.34951456310679607</v>
      </c>
      <c r="I26" s="84">
        <f t="shared" si="1"/>
        <v>-1</v>
      </c>
      <c r="K26" s="62" t="s">
        <v>1</v>
      </c>
    </row>
    <row r="27" spans="2:11" x14ac:dyDescent="0.25">
      <c r="B27" s="10">
        <v>40935</v>
      </c>
      <c r="C27" s="13" t="s">
        <v>93</v>
      </c>
      <c r="D27" s="16">
        <v>2.15</v>
      </c>
      <c r="E27" s="16">
        <v>1.59</v>
      </c>
      <c r="F27" s="12">
        <v>40938</v>
      </c>
      <c r="G27" s="25">
        <v>1.59</v>
      </c>
      <c r="H27" s="18">
        <f t="shared" ref="H27:H52" si="2">(G27/D27-1)</f>
        <v>-0.26046511627906965</v>
      </c>
      <c r="I27" s="84">
        <f t="shared" ref="I27:I52" si="3">(G27-D27)/(D27-E27)</f>
        <v>-1</v>
      </c>
      <c r="K27" s="62" t="s">
        <v>1</v>
      </c>
    </row>
    <row r="28" spans="2:11" x14ac:dyDescent="0.25">
      <c r="B28" s="10">
        <v>40940</v>
      </c>
      <c r="C28" s="13" t="s">
        <v>108</v>
      </c>
      <c r="D28" s="16">
        <v>1.84</v>
      </c>
      <c r="E28" s="16">
        <v>1.1000000000000001</v>
      </c>
      <c r="F28" s="12">
        <v>40940</v>
      </c>
      <c r="G28" s="25">
        <v>1.45</v>
      </c>
      <c r="H28" s="18">
        <f t="shared" si="2"/>
        <v>-0.21195652173913049</v>
      </c>
      <c r="I28" s="84">
        <f t="shared" si="3"/>
        <v>-0.5270270270270272</v>
      </c>
      <c r="K28" s="62" t="s">
        <v>1</v>
      </c>
    </row>
    <row r="29" spans="2:11" x14ac:dyDescent="0.25">
      <c r="B29" s="10">
        <v>40942</v>
      </c>
      <c r="C29" s="13" t="s">
        <v>98</v>
      </c>
      <c r="D29" s="16">
        <v>2.19</v>
      </c>
      <c r="E29" s="16">
        <v>1.6</v>
      </c>
      <c r="F29" s="12">
        <v>40945</v>
      </c>
      <c r="G29" s="25">
        <v>3.24</v>
      </c>
      <c r="H29" s="18">
        <f t="shared" si="2"/>
        <v>0.47945205479452069</v>
      </c>
      <c r="I29" s="84">
        <f t="shared" si="3"/>
        <v>1.7796610169491534</v>
      </c>
      <c r="K29" s="62" t="s">
        <v>1</v>
      </c>
    </row>
    <row r="30" spans="2:11" x14ac:dyDescent="0.25">
      <c r="B30" s="10">
        <v>40945</v>
      </c>
      <c r="C30" s="13" t="s">
        <v>105</v>
      </c>
      <c r="D30" s="16">
        <v>2.34</v>
      </c>
      <c r="E30" s="16">
        <v>1.6</v>
      </c>
      <c r="F30" s="12">
        <v>40946</v>
      </c>
      <c r="G30" s="25">
        <v>1.59</v>
      </c>
      <c r="H30" s="18">
        <f t="shared" si="2"/>
        <v>-0.32051282051282048</v>
      </c>
      <c r="I30" s="84">
        <f t="shared" si="3"/>
        <v>-1.0135135135135136</v>
      </c>
      <c r="K30" s="62" t="s">
        <v>1</v>
      </c>
    </row>
    <row r="31" spans="2:11" x14ac:dyDescent="0.25">
      <c r="B31" s="10">
        <v>40947</v>
      </c>
      <c r="C31" s="13" t="s">
        <v>109</v>
      </c>
      <c r="D31" s="16">
        <v>1.65</v>
      </c>
      <c r="E31" s="16">
        <v>1.23</v>
      </c>
      <c r="F31" s="12">
        <v>40947</v>
      </c>
      <c r="G31" s="25">
        <v>1.77</v>
      </c>
      <c r="H31" s="18">
        <f t="shared" si="2"/>
        <v>7.2727272727272751E-2</v>
      </c>
      <c r="I31" s="84">
        <f t="shared" si="3"/>
        <v>0.28571428571428603</v>
      </c>
      <c r="K31" s="62" t="s">
        <v>1</v>
      </c>
    </row>
    <row r="32" spans="2:11" x14ac:dyDescent="0.25">
      <c r="B32" s="10">
        <v>40948</v>
      </c>
      <c r="C32" s="13" t="s">
        <v>113</v>
      </c>
      <c r="D32" s="16">
        <v>1.84</v>
      </c>
      <c r="E32" s="16">
        <v>1.24</v>
      </c>
      <c r="F32" s="12">
        <v>40949</v>
      </c>
      <c r="G32" s="25">
        <v>2.88</v>
      </c>
      <c r="H32" s="18">
        <f t="shared" si="2"/>
        <v>0.56521739130434767</v>
      </c>
      <c r="I32" s="84">
        <f t="shared" si="3"/>
        <v>1.7333333333333327</v>
      </c>
      <c r="K32" s="62" t="s">
        <v>1</v>
      </c>
    </row>
    <row r="33" spans="2:11" x14ac:dyDescent="0.25">
      <c r="B33" s="10">
        <v>40949</v>
      </c>
      <c r="C33" s="13" t="s">
        <v>115</v>
      </c>
      <c r="D33" s="16">
        <v>2.13</v>
      </c>
      <c r="E33" s="16">
        <v>1.54</v>
      </c>
      <c r="F33" s="12">
        <v>40952</v>
      </c>
      <c r="G33" s="25">
        <v>1.54</v>
      </c>
      <c r="H33" s="18">
        <f t="shared" si="2"/>
        <v>-0.27699530516431925</v>
      </c>
      <c r="I33" s="84">
        <f t="shared" si="3"/>
        <v>-1</v>
      </c>
      <c r="K33" s="62" t="s">
        <v>1</v>
      </c>
    </row>
    <row r="34" spans="2:11" x14ac:dyDescent="0.25">
      <c r="B34" s="10">
        <v>40952</v>
      </c>
      <c r="C34" s="13" t="s">
        <v>115</v>
      </c>
      <c r="D34" s="16">
        <v>1.77</v>
      </c>
      <c r="E34" s="16">
        <v>1.46</v>
      </c>
      <c r="F34" s="12">
        <v>40953</v>
      </c>
      <c r="G34" s="25">
        <v>1.81</v>
      </c>
      <c r="H34" s="18">
        <f t="shared" si="2"/>
        <v>2.2598870056497189E-2</v>
      </c>
      <c r="I34" s="84">
        <f t="shared" si="3"/>
        <v>0.12903225806451621</v>
      </c>
      <c r="K34" s="62" t="s">
        <v>1</v>
      </c>
    </row>
    <row r="35" spans="2:11" x14ac:dyDescent="0.25">
      <c r="B35" s="10">
        <v>40953</v>
      </c>
      <c r="C35" s="13" t="s">
        <v>115</v>
      </c>
      <c r="D35" s="16">
        <v>1.9</v>
      </c>
      <c r="E35" s="16">
        <v>1.57</v>
      </c>
      <c r="F35" s="12">
        <v>40953</v>
      </c>
      <c r="G35" s="25">
        <v>1.57</v>
      </c>
      <c r="H35" s="18">
        <f t="shared" si="2"/>
        <v>-0.17368421052631566</v>
      </c>
      <c r="I35" s="84">
        <f t="shared" si="3"/>
        <v>-1</v>
      </c>
      <c r="K35" s="62" t="s">
        <v>1</v>
      </c>
    </row>
    <row r="36" spans="2:11" x14ac:dyDescent="0.25">
      <c r="B36" s="10">
        <v>40954</v>
      </c>
      <c r="C36" s="13" t="s">
        <v>120</v>
      </c>
      <c r="D36" s="16">
        <v>2.37</v>
      </c>
      <c r="E36" s="16">
        <v>1.91</v>
      </c>
      <c r="F36" s="12">
        <v>40954</v>
      </c>
      <c r="G36" s="25">
        <v>1.91</v>
      </c>
      <c r="H36" s="18">
        <f t="shared" si="2"/>
        <v>-0.19409282700421948</v>
      </c>
      <c r="I36" s="84">
        <f t="shared" si="3"/>
        <v>-1</v>
      </c>
      <c r="K36" s="62" t="s">
        <v>1</v>
      </c>
    </row>
    <row r="37" spans="2:11" x14ac:dyDescent="0.25">
      <c r="B37" s="10">
        <v>40956</v>
      </c>
      <c r="C37" s="13" t="s">
        <v>127</v>
      </c>
      <c r="D37" s="16">
        <v>2.13</v>
      </c>
      <c r="E37" s="16">
        <v>1.59</v>
      </c>
      <c r="F37" s="12">
        <v>40959</v>
      </c>
      <c r="G37" s="25">
        <v>3.15</v>
      </c>
      <c r="H37" s="18">
        <f t="shared" si="2"/>
        <v>0.47887323943661975</v>
      </c>
      <c r="I37" s="84">
        <f t="shared" si="3"/>
        <v>1.8888888888888895</v>
      </c>
      <c r="K37" s="62" t="s">
        <v>1</v>
      </c>
    </row>
    <row r="38" spans="2:11" x14ac:dyDescent="0.25">
      <c r="B38" s="10">
        <v>40960</v>
      </c>
      <c r="C38" s="13" t="s">
        <v>131</v>
      </c>
      <c r="D38" s="16">
        <v>2.2000000000000002</v>
      </c>
      <c r="E38" s="16">
        <v>1.82</v>
      </c>
      <c r="F38" s="12">
        <v>40960</v>
      </c>
      <c r="G38" s="25">
        <v>2.4500000000000002</v>
      </c>
      <c r="H38" s="18">
        <f t="shared" si="2"/>
        <v>0.11363636363636354</v>
      </c>
      <c r="I38" s="84">
        <f t="shared" si="3"/>
        <v>0.65789473684210509</v>
      </c>
      <c r="K38" s="62" t="s">
        <v>1</v>
      </c>
    </row>
    <row r="39" spans="2:11" x14ac:dyDescent="0.25">
      <c r="B39" s="10">
        <v>40961</v>
      </c>
      <c r="C39" s="13" t="s">
        <v>135</v>
      </c>
      <c r="D39" s="16">
        <v>2.33</v>
      </c>
      <c r="E39" s="16">
        <v>1.78</v>
      </c>
      <c r="F39" s="12">
        <v>40961</v>
      </c>
      <c r="G39" s="25">
        <v>1.78</v>
      </c>
      <c r="H39" s="18">
        <f t="shared" si="2"/>
        <v>-0.23605150214592274</v>
      </c>
      <c r="I39" s="84">
        <f t="shared" si="3"/>
        <v>-1</v>
      </c>
      <c r="K39" s="62" t="s">
        <v>1</v>
      </c>
    </row>
    <row r="40" spans="2:11" x14ac:dyDescent="0.25">
      <c r="B40" s="10">
        <v>40961</v>
      </c>
      <c r="C40" s="13" t="s">
        <v>135</v>
      </c>
      <c r="D40" s="16">
        <v>1.58</v>
      </c>
      <c r="E40" s="16">
        <v>1.1000000000000001</v>
      </c>
      <c r="F40" s="12">
        <v>40962</v>
      </c>
      <c r="G40" s="25">
        <v>1.72</v>
      </c>
      <c r="H40" s="18">
        <f t="shared" si="2"/>
        <v>8.8607594936708889E-2</v>
      </c>
      <c r="I40" s="84">
        <f t="shared" si="3"/>
        <v>0.29166666666666646</v>
      </c>
      <c r="K40" s="62" t="s">
        <v>1</v>
      </c>
    </row>
    <row r="41" spans="2:11" x14ac:dyDescent="0.25">
      <c r="B41" s="10">
        <v>40962</v>
      </c>
      <c r="C41" s="13" t="s">
        <v>139</v>
      </c>
      <c r="D41" s="16">
        <v>1.92</v>
      </c>
      <c r="E41" s="16">
        <v>1.33</v>
      </c>
      <c r="F41" s="12">
        <v>40966</v>
      </c>
      <c r="G41" s="25">
        <v>2.34</v>
      </c>
      <c r="H41" s="18">
        <f t="shared" si="2"/>
        <v>0.21875</v>
      </c>
      <c r="I41" s="84">
        <f t="shared" si="3"/>
        <v>0.71186440677966112</v>
      </c>
      <c r="K41" s="62" t="s">
        <v>1</v>
      </c>
    </row>
    <row r="42" spans="2:11" x14ac:dyDescent="0.25">
      <c r="B42" s="10">
        <v>40966</v>
      </c>
      <c r="C42" s="13" t="s">
        <v>140</v>
      </c>
      <c r="D42" s="16">
        <v>2.15</v>
      </c>
      <c r="E42" s="16">
        <v>1.54</v>
      </c>
      <c r="F42" s="12">
        <v>40966</v>
      </c>
      <c r="G42" s="25">
        <v>1.93</v>
      </c>
      <c r="H42" s="18">
        <f t="shared" si="2"/>
        <v>-0.10232558139534886</v>
      </c>
      <c r="I42" s="84">
        <f t="shared" si="3"/>
        <v>-0.36065573770491804</v>
      </c>
      <c r="K42" s="62" t="s">
        <v>1</v>
      </c>
    </row>
    <row r="43" spans="2:11" x14ac:dyDescent="0.25">
      <c r="B43" s="10">
        <v>40967</v>
      </c>
      <c r="C43" s="13" t="s">
        <v>142</v>
      </c>
      <c r="D43" s="16">
        <v>2.17</v>
      </c>
      <c r="E43" s="16">
        <v>1.44</v>
      </c>
      <c r="F43" s="12">
        <v>40967</v>
      </c>
      <c r="G43" s="25">
        <v>2.12</v>
      </c>
      <c r="H43" s="18">
        <f t="shared" si="2"/>
        <v>-2.304147465437778E-2</v>
      </c>
      <c r="I43" s="84">
        <f t="shared" si="3"/>
        <v>-6.8493150684931267E-2</v>
      </c>
      <c r="K43" s="62" t="s">
        <v>1</v>
      </c>
    </row>
    <row r="44" spans="2:11" x14ac:dyDescent="0.25">
      <c r="B44" s="10">
        <v>40967</v>
      </c>
      <c r="C44" s="13" t="s">
        <v>142</v>
      </c>
      <c r="D44" s="16">
        <v>2.34</v>
      </c>
      <c r="E44" s="16">
        <v>1.84</v>
      </c>
      <c r="F44" s="12">
        <v>40968</v>
      </c>
      <c r="G44" s="25">
        <v>1.78</v>
      </c>
      <c r="H44" s="18">
        <f t="shared" si="2"/>
        <v>-0.23931623931623924</v>
      </c>
      <c r="I44" s="84">
        <f t="shared" si="3"/>
        <v>-1.1200000000000001</v>
      </c>
      <c r="K44" s="62" t="s">
        <v>1</v>
      </c>
    </row>
    <row r="45" spans="2:11" x14ac:dyDescent="0.25">
      <c r="B45" s="10">
        <v>40968</v>
      </c>
      <c r="C45" s="13" t="s">
        <v>135</v>
      </c>
      <c r="D45" s="16">
        <v>2.2000000000000002</v>
      </c>
      <c r="E45" s="16">
        <v>1.69</v>
      </c>
      <c r="F45" s="12">
        <v>40968</v>
      </c>
      <c r="G45" s="25">
        <v>2.17</v>
      </c>
      <c r="H45" s="18">
        <f t="shared" si="2"/>
        <v>-1.363636363636378E-2</v>
      </c>
      <c r="I45" s="84">
        <f t="shared" si="3"/>
        <v>-5.882352941176517E-2</v>
      </c>
      <c r="K45" s="62" t="s">
        <v>1</v>
      </c>
    </row>
    <row r="46" spans="2:11" x14ac:dyDescent="0.25">
      <c r="B46" s="10">
        <v>40968</v>
      </c>
      <c r="C46" s="13" t="s">
        <v>135</v>
      </c>
      <c r="D46" s="16">
        <v>2.36</v>
      </c>
      <c r="E46" s="16">
        <v>1.74</v>
      </c>
      <c r="F46" s="12">
        <v>40968</v>
      </c>
      <c r="G46" s="25">
        <v>1.74</v>
      </c>
      <c r="H46" s="18">
        <f t="shared" si="2"/>
        <v>-0.26271186440677963</v>
      </c>
      <c r="I46" s="84">
        <f t="shared" si="3"/>
        <v>-1</v>
      </c>
      <c r="K46" s="62" t="s">
        <v>1</v>
      </c>
    </row>
    <row r="47" spans="2:11" x14ac:dyDescent="0.25">
      <c r="B47" s="10">
        <v>40970</v>
      </c>
      <c r="C47" s="13" t="s">
        <v>159</v>
      </c>
      <c r="D47" s="16">
        <v>2.23</v>
      </c>
      <c r="E47" s="16">
        <v>1.53</v>
      </c>
      <c r="F47" s="12">
        <v>40973</v>
      </c>
      <c r="G47" s="25">
        <v>1.4</v>
      </c>
      <c r="H47" s="18">
        <f t="shared" si="2"/>
        <v>-0.37219730941704043</v>
      </c>
      <c r="I47" s="84">
        <f t="shared" si="3"/>
        <v>-1.1857142857142859</v>
      </c>
      <c r="K47" s="62" t="s">
        <v>1</v>
      </c>
    </row>
    <row r="48" spans="2:11" x14ac:dyDescent="0.25">
      <c r="B48" s="10">
        <v>40969</v>
      </c>
      <c r="C48" s="13" t="s">
        <v>150</v>
      </c>
      <c r="D48" s="16">
        <v>3.28</v>
      </c>
      <c r="E48" s="16">
        <v>2.42</v>
      </c>
      <c r="F48" s="12">
        <v>40973</v>
      </c>
      <c r="G48" s="25">
        <v>2.71</v>
      </c>
      <c r="H48" s="18">
        <f t="shared" si="2"/>
        <v>-0.17378048780487798</v>
      </c>
      <c r="I48" s="84">
        <f t="shared" si="3"/>
        <v>-0.66279069767441856</v>
      </c>
      <c r="K48" s="62" t="s">
        <v>1</v>
      </c>
    </row>
    <row r="49" spans="2:11" x14ac:dyDescent="0.25">
      <c r="B49" s="10">
        <v>40973</v>
      </c>
      <c r="C49" s="13" t="s">
        <v>151</v>
      </c>
      <c r="D49" s="16">
        <v>2.25</v>
      </c>
      <c r="E49" s="16">
        <v>1.57</v>
      </c>
      <c r="F49" s="12">
        <v>40974</v>
      </c>
      <c r="G49" s="25">
        <v>2.98</v>
      </c>
      <c r="H49" s="18">
        <f t="shared" si="2"/>
        <v>0.32444444444444454</v>
      </c>
      <c r="I49" s="84">
        <f t="shared" si="3"/>
        <v>1.0735294117647061</v>
      </c>
      <c r="K49" s="62" t="s">
        <v>1</v>
      </c>
    </row>
    <row r="50" spans="2:11" x14ac:dyDescent="0.25">
      <c r="B50" s="10">
        <v>40974</v>
      </c>
      <c r="C50" s="13" t="s">
        <v>155</v>
      </c>
      <c r="D50" s="16">
        <v>2.2000000000000002</v>
      </c>
      <c r="E50" s="16">
        <v>1.59</v>
      </c>
      <c r="F50" s="12">
        <v>40974</v>
      </c>
      <c r="G50" s="25">
        <v>2.73</v>
      </c>
      <c r="H50" s="18">
        <f t="shared" si="2"/>
        <v>0.24090909090909074</v>
      </c>
      <c r="I50" s="84">
        <f t="shared" si="3"/>
        <v>0.86885245901639296</v>
      </c>
      <c r="K50" s="62" t="s">
        <v>1</v>
      </c>
    </row>
    <row r="51" spans="2:11" x14ac:dyDescent="0.25">
      <c r="B51" s="10">
        <v>40975</v>
      </c>
      <c r="C51" s="13" t="s">
        <v>160</v>
      </c>
      <c r="D51" s="16">
        <v>2.5099999999999998</v>
      </c>
      <c r="E51" s="16">
        <v>1.92</v>
      </c>
      <c r="F51" s="12">
        <v>40975</v>
      </c>
      <c r="G51" s="25">
        <v>2.83</v>
      </c>
      <c r="H51" s="18">
        <f t="shared" si="2"/>
        <v>0.12749003984063756</v>
      </c>
      <c r="I51" s="84">
        <f t="shared" si="3"/>
        <v>0.54237288135593287</v>
      </c>
      <c r="K51" s="62" t="s">
        <v>1</v>
      </c>
    </row>
    <row r="52" spans="2:11" x14ac:dyDescent="0.25">
      <c r="B52" s="10">
        <v>40976</v>
      </c>
      <c r="C52" s="13" t="s">
        <v>163</v>
      </c>
      <c r="D52" s="16">
        <v>2.35</v>
      </c>
      <c r="E52" s="16">
        <v>1.73</v>
      </c>
      <c r="F52" s="12">
        <v>40976</v>
      </c>
      <c r="G52" s="25">
        <v>2.66</v>
      </c>
      <c r="H52" s="18">
        <f t="shared" si="2"/>
        <v>0.13191489361702136</v>
      </c>
      <c r="I52" s="84">
        <f t="shared" si="3"/>
        <v>0.5</v>
      </c>
      <c r="K52" s="62" t="s">
        <v>1</v>
      </c>
    </row>
    <row r="53" spans="2:11" x14ac:dyDescent="0.25">
      <c r="B53" s="10">
        <v>40981</v>
      </c>
      <c r="C53" s="13" t="s">
        <v>166</v>
      </c>
      <c r="D53" s="16">
        <v>2.11</v>
      </c>
      <c r="E53" s="16">
        <v>1.56</v>
      </c>
      <c r="F53" s="12">
        <v>40981</v>
      </c>
      <c r="G53" s="25">
        <v>1.95</v>
      </c>
      <c r="H53" s="18">
        <f t="shared" ref="H53:H64" si="4">(G53/D53-1)</f>
        <v>-7.582938388625593E-2</v>
      </c>
      <c r="I53" s="84">
        <f t="shared" ref="I53:I64" si="5">(G53-D53)/(D53-E53)</f>
        <v>-0.29090909090909084</v>
      </c>
      <c r="K53" s="62" t="s">
        <v>1</v>
      </c>
    </row>
    <row r="54" spans="2:11" x14ac:dyDescent="0.25">
      <c r="B54" s="10">
        <v>40981</v>
      </c>
      <c r="C54" s="13" t="s">
        <v>131</v>
      </c>
      <c r="D54" s="16">
        <v>2.0099999999999998</v>
      </c>
      <c r="E54" s="16">
        <v>1.43</v>
      </c>
      <c r="F54" s="12">
        <v>40981</v>
      </c>
      <c r="G54" s="25">
        <v>1.43</v>
      </c>
      <c r="H54" s="18">
        <f t="shared" si="4"/>
        <v>-0.28855721393034817</v>
      </c>
      <c r="I54" s="84">
        <f t="shared" si="5"/>
        <v>-1</v>
      </c>
      <c r="K54" s="62" t="s">
        <v>1</v>
      </c>
    </row>
    <row r="55" spans="2:11" x14ac:dyDescent="0.25">
      <c r="B55" s="10">
        <v>40987</v>
      </c>
      <c r="C55" s="13" t="s">
        <v>170</v>
      </c>
      <c r="D55" s="16">
        <v>2.39</v>
      </c>
      <c r="E55" s="16">
        <v>1.71</v>
      </c>
      <c r="F55" s="12">
        <v>40987</v>
      </c>
      <c r="G55" s="25">
        <v>2.0299999999999998</v>
      </c>
      <c r="H55" s="18">
        <f t="shared" si="4"/>
        <v>-0.15062761506276168</v>
      </c>
      <c r="I55" s="84">
        <f t="shared" si="5"/>
        <v>-0.52941176470588269</v>
      </c>
      <c r="K55" s="62" t="s">
        <v>1</v>
      </c>
    </row>
    <row r="56" spans="2:11" x14ac:dyDescent="0.25">
      <c r="B56" s="10">
        <v>40988</v>
      </c>
      <c r="C56" s="13" t="s">
        <v>170</v>
      </c>
      <c r="D56" s="16">
        <v>2.44</v>
      </c>
      <c r="E56" s="16">
        <v>2.06</v>
      </c>
      <c r="F56" s="12">
        <v>40988</v>
      </c>
      <c r="G56" s="25">
        <v>3.27</v>
      </c>
      <c r="H56" s="18">
        <f t="shared" si="4"/>
        <v>0.3401639344262295</v>
      </c>
      <c r="I56" s="84">
        <f t="shared" si="5"/>
        <v>2.1842105263157903</v>
      </c>
      <c r="K56" s="62" t="s">
        <v>1</v>
      </c>
    </row>
    <row r="57" spans="2:11" x14ac:dyDescent="0.25">
      <c r="B57" s="10">
        <v>40988</v>
      </c>
      <c r="C57" s="13" t="s">
        <v>176</v>
      </c>
      <c r="D57" s="16">
        <v>2.12</v>
      </c>
      <c r="E57" s="16">
        <v>1.5</v>
      </c>
      <c r="F57" s="12">
        <v>40989</v>
      </c>
      <c r="G57" s="25">
        <v>1.99</v>
      </c>
      <c r="H57" s="18">
        <f t="shared" si="4"/>
        <v>-6.1320754716981174E-2</v>
      </c>
      <c r="I57" s="84">
        <f t="shared" si="5"/>
        <v>-0.20967741935483886</v>
      </c>
      <c r="K57" s="62" t="s">
        <v>1</v>
      </c>
    </row>
    <row r="58" spans="2:11" x14ac:dyDescent="0.25">
      <c r="B58" s="10">
        <v>40989</v>
      </c>
      <c r="C58" s="13" t="s">
        <v>178</v>
      </c>
      <c r="D58" s="16">
        <v>2.29</v>
      </c>
      <c r="E58" s="16">
        <v>1.86</v>
      </c>
      <c r="F58" s="12">
        <v>40989</v>
      </c>
      <c r="G58" s="25">
        <v>1.86</v>
      </c>
      <c r="H58" s="18">
        <f t="shared" si="4"/>
        <v>-0.18777292576419213</v>
      </c>
      <c r="I58" s="84">
        <f t="shared" si="5"/>
        <v>-1</v>
      </c>
      <c r="K58" s="62" t="s">
        <v>1</v>
      </c>
    </row>
    <row r="59" spans="2:11" x14ac:dyDescent="0.25">
      <c r="B59" s="10">
        <v>40989</v>
      </c>
      <c r="C59" s="13" t="s">
        <v>178</v>
      </c>
      <c r="D59" s="16">
        <v>1.77</v>
      </c>
      <c r="E59" s="16">
        <v>1.3</v>
      </c>
      <c r="F59" s="12">
        <v>40990</v>
      </c>
      <c r="G59" s="25">
        <v>1.57</v>
      </c>
      <c r="H59" s="18">
        <f t="shared" si="4"/>
        <v>-0.11299435028248583</v>
      </c>
      <c r="I59" s="84">
        <f t="shared" si="5"/>
        <v>-0.42553191489361697</v>
      </c>
      <c r="K59" s="62" t="s">
        <v>1</v>
      </c>
    </row>
    <row r="60" spans="2:11" x14ac:dyDescent="0.25">
      <c r="B60" s="10">
        <v>40990</v>
      </c>
      <c r="C60" s="13" t="s">
        <v>184</v>
      </c>
      <c r="D60" s="16">
        <v>2.31</v>
      </c>
      <c r="E60" s="16">
        <v>1.74</v>
      </c>
      <c r="F60" s="12">
        <v>40991</v>
      </c>
      <c r="G60" s="25">
        <v>2.1</v>
      </c>
      <c r="H60" s="18">
        <f t="shared" si="4"/>
        <v>-9.0909090909090939E-2</v>
      </c>
      <c r="I60" s="84">
        <f t="shared" si="5"/>
        <v>-0.36842105263157887</v>
      </c>
      <c r="K60" s="62" t="s">
        <v>1</v>
      </c>
    </row>
    <row r="61" spans="2:11" x14ac:dyDescent="0.25">
      <c r="B61" s="10">
        <v>40991</v>
      </c>
      <c r="C61" s="13" t="s">
        <v>184</v>
      </c>
      <c r="D61" s="16">
        <v>2.2200000000000002</v>
      </c>
      <c r="E61" s="16">
        <v>1.73</v>
      </c>
      <c r="F61" s="12">
        <v>40994</v>
      </c>
      <c r="G61" s="25">
        <v>2.75</v>
      </c>
      <c r="H61" s="18">
        <f t="shared" si="4"/>
        <v>0.23873873873873852</v>
      </c>
      <c r="I61" s="84">
        <f t="shared" si="5"/>
        <v>1.0816326530612237</v>
      </c>
      <c r="K61" s="62" t="s">
        <v>1</v>
      </c>
    </row>
    <row r="62" spans="2:11" x14ac:dyDescent="0.25">
      <c r="B62" s="10">
        <v>40994</v>
      </c>
      <c r="C62" s="13" t="s">
        <v>188</v>
      </c>
      <c r="D62" s="16">
        <v>2.4300000000000002</v>
      </c>
      <c r="E62" s="16">
        <v>1.76</v>
      </c>
      <c r="F62" s="12">
        <v>40994</v>
      </c>
      <c r="G62" s="25">
        <v>2.0299999999999998</v>
      </c>
      <c r="H62" s="18">
        <f t="shared" si="4"/>
        <v>-0.16460905349794253</v>
      </c>
      <c r="I62" s="84">
        <f t="shared" si="5"/>
        <v>-0.59701492537313472</v>
      </c>
      <c r="K62" s="62" t="s">
        <v>1</v>
      </c>
    </row>
    <row r="63" spans="2:11" x14ac:dyDescent="0.25">
      <c r="B63" s="10">
        <v>40995</v>
      </c>
      <c r="C63" s="13" t="s">
        <v>191</v>
      </c>
      <c r="D63" s="16">
        <v>2.42</v>
      </c>
      <c r="E63" s="16">
        <v>1.65</v>
      </c>
      <c r="F63" s="12">
        <v>40995</v>
      </c>
      <c r="G63" s="25">
        <v>2.16</v>
      </c>
      <c r="H63" s="18">
        <f t="shared" si="4"/>
        <v>-0.10743801652892548</v>
      </c>
      <c r="I63" s="84">
        <f t="shared" si="5"/>
        <v>-0.33766233766233739</v>
      </c>
      <c r="K63" s="62" t="s">
        <v>1</v>
      </c>
    </row>
    <row r="64" spans="2:11" x14ac:dyDescent="0.25">
      <c r="B64" s="10">
        <v>40995</v>
      </c>
      <c r="C64" s="13" t="s">
        <v>191</v>
      </c>
      <c r="D64" s="16">
        <v>2.54</v>
      </c>
      <c r="E64" s="16">
        <v>2.0099999999999998</v>
      </c>
      <c r="F64" s="12">
        <v>40996</v>
      </c>
      <c r="G64" s="25">
        <v>3.98</v>
      </c>
      <c r="H64" s="18">
        <f t="shared" si="4"/>
        <v>0.5669291338582676</v>
      </c>
      <c r="I64" s="84">
        <f t="shared" si="5"/>
        <v>2.7169811320754702</v>
      </c>
      <c r="K64" s="62" t="s">
        <v>1</v>
      </c>
    </row>
    <row r="65" spans="2:11" x14ac:dyDescent="0.25">
      <c r="B65" s="10">
        <v>40994</v>
      </c>
      <c r="C65" s="13" t="s">
        <v>193</v>
      </c>
      <c r="D65" s="16">
        <v>4.05</v>
      </c>
      <c r="E65" s="16">
        <v>2.64</v>
      </c>
      <c r="F65" s="12">
        <v>40997</v>
      </c>
      <c r="G65" s="25">
        <v>5.75</v>
      </c>
      <c r="H65" s="18">
        <f>(G65/D65-1)</f>
        <v>0.41975308641975317</v>
      </c>
      <c r="I65" s="84">
        <f>(G65-D65)/(D65-E65)</f>
        <v>1.2056737588652486</v>
      </c>
      <c r="K65" s="62" t="s">
        <v>1</v>
      </c>
    </row>
    <row r="66" spans="2:11" x14ac:dyDescent="0.25">
      <c r="B66" s="10">
        <v>40997</v>
      </c>
      <c r="C66" s="13" t="s">
        <v>196</v>
      </c>
      <c r="D66" s="16">
        <v>1.96</v>
      </c>
      <c r="E66" s="16">
        <v>1.37</v>
      </c>
      <c r="F66" s="12">
        <v>40997</v>
      </c>
      <c r="G66" s="25">
        <v>1.37</v>
      </c>
      <c r="H66" s="18">
        <f t="shared" ref="H66:H72" si="6">(G66/D66-1)</f>
        <v>-0.30102040816326525</v>
      </c>
      <c r="I66" s="84">
        <f t="shared" ref="I66:I72" si="7">(G66-D66)/(D66-E66)</f>
        <v>-1</v>
      </c>
      <c r="K66" s="62" t="s">
        <v>1</v>
      </c>
    </row>
    <row r="67" spans="2:11" x14ac:dyDescent="0.25">
      <c r="B67" s="10">
        <v>40997</v>
      </c>
      <c r="C67" s="13" t="s">
        <v>197</v>
      </c>
      <c r="D67" s="16">
        <v>2.2400000000000002</v>
      </c>
      <c r="E67" s="16">
        <v>1.6</v>
      </c>
      <c r="F67" s="12">
        <v>40998</v>
      </c>
      <c r="G67" s="25">
        <v>2.52</v>
      </c>
      <c r="H67" s="18">
        <f t="shared" si="6"/>
        <v>0.125</v>
      </c>
      <c r="I67" s="84">
        <f t="shared" si="7"/>
        <v>0.43749999999999961</v>
      </c>
      <c r="K67" s="62" t="s">
        <v>1</v>
      </c>
    </row>
    <row r="68" spans="2:11" x14ac:dyDescent="0.25">
      <c r="B68" s="10">
        <v>40998</v>
      </c>
      <c r="C68" s="13" t="s">
        <v>197</v>
      </c>
      <c r="D68" s="16">
        <v>2.44</v>
      </c>
      <c r="E68" s="16">
        <v>1.68</v>
      </c>
      <c r="F68" s="12">
        <v>41001</v>
      </c>
      <c r="G68" s="25">
        <v>3.28</v>
      </c>
      <c r="H68" s="18">
        <f t="shared" si="6"/>
        <v>0.34426229508196715</v>
      </c>
      <c r="I68" s="84">
        <f t="shared" si="7"/>
        <v>1.1052631578947367</v>
      </c>
      <c r="K68" s="62" t="s">
        <v>1</v>
      </c>
    </row>
    <row r="69" spans="2:11" x14ac:dyDescent="0.25">
      <c r="B69" s="10">
        <v>41001</v>
      </c>
      <c r="C69" s="13" t="s">
        <v>203</v>
      </c>
      <c r="D69" s="16">
        <v>1.99</v>
      </c>
      <c r="E69" s="16">
        <v>1.34</v>
      </c>
      <c r="F69" s="12">
        <v>41001</v>
      </c>
      <c r="G69" s="25">
        <v>2.4</v>
      </c>
      <c r="H69" s="18">
        <f t="shared" si="6"/>
        <v>0.20603015075376874</v>
      </c>
      <c r="I69" s="84">
        <f t="shared" si="7"/>
        <v>0.63076923076923075</v>
      </c>
      <c r="K69" s="62" t="s">
        <v>1</v>
      </c>
    </row>
    <row r="70" spans="2:11" x14ac:dyDescent="0.25">
      <c r="B70" s="10">
        <v>41001</v>
      </c>
      <c r="C70" s="13" t="s">
        <v>206</v>
      </c>
      <c r="D70" s="16">
        <v>2.39</v>
      </c>
      <c r="E70" s="16">
        <v>1.59</v>
      </c>
      <c r="F70" s="12">
        <v>41001</v>
      </c>
      <c r="G70" s="25">
        <v>1.59</v>
      </c>
      <c r="H70" s="18">
        <f t="shared" si="6"/>
        <v>-0.33472803347280333</v>
      </c>
      <c r="I70" s="84">
        <f t="shared" si="7"/>
        <v>-1</v>
      </c>
      <c r="K70" s="62" t="s">
        <v>1</v>
      </c>
    </row>
    <row r="71" spans="2:11" x14ac:dyDescent="0.25">
      <c r="B71" s="10">
        <v>41002</v>
      </c>
      <c r="C71" s="13" t="s">
        <v>209</v>
      </c>
      <c r="D71" s="16">
        <v>2.14</v>
      </c>
      <c r="E71" s="16">
        <v>1.64</v>
      </c>
      <c r="F71" s="12">
        <v>41003</v>
      </c>
      <c r="G71" s="25">
        <v>3.93</v>
      </c>
      <c r="H71" s="18">
        <f t="shared" si="6"/>
        <v>0.83644859813084116</v>
      </c>
      <c r="I71" s="84">
        <f t="shared" si="7"/>
        <v>3.5799999999999983</v>
      </c>
      <c r="K71" s="62" t="s">
        <v>1</v>
      </c>
    </row>
    <row r="72" spans="2:11" x14ac:dyDescent="0.25">
      <c r="B72" s="10">
        <v>41009</v>
      </c>
      <c r="C72" s="13" t="s">
        <v>213</v>
      </c>
      <c r="D72" s="16">
        <v>2.12</v>
      </c>
      <c r="E72" s="16">
        <v>1.49</v>
      </c>
      <c r="F72" s="12">
        <v>41009</v>
      </c>
      <c r="G72" s="25">
        <v>2.37</v>
      </c>
      <c r="H72" s="18">
        <f t="shared" si="6"/>
        <v>0.11792452830188682</v>
      </c>
      <c r="I72" s="84">
        <f t="shared" si="7"/>
        <v>0.39682539682539675</v>
      </c>
      <c r="K72" s="62" t="s">
        <v>1</v>
      </c>
    </row>
    <row r="73" spans="2:11" x14ac:dyDescent="0.25">
      <c r="B73" s="10">
        <v>41010</v>
      </c>
      <c r="C73" s="13" t="s">
        <v>216</v>
      </c>
      <c r="D73" s="16">
        <v>1.65</v>
      </c>
      <c r="E73" s="16">
        <v>1.07</v>
      </c>
      <c r="F73" s="12">
        <v>41010</v>
      </c>
      <c r="G73" s="25">
        <v>1.07</v>
      </c>
      <c r="H73" s="18">
        <f>(G73/D73-1)</f>
        <v>-0.35151515151515145</v>
      </c>
      <c r="I73" s="84">
        <f>(G73-D73)/(D73-E73)</f>
        <v>-1</v>
      </c>
      <c r="K73" s="62" t="s">
        <v>1</v>
      </c>
    </row>
    <row r="74" spans="2:11" x14ac:dyDescent="0.25">
      <c r="B74" s="10">
        <v>41010</v>
      </c>
      <c r="C74" s="13" t="s">
        <v>220</v>
      </c>
      <c r="D74" s="16">
        <v>2.65</v>
      </c>
      <c r="E74" s="16">
        <v>1.89</v>
      </c>
      <c r="F74" s="12">
        <v>41011</v>
      </c>
      <c r="G74" s="25">
        <v>3.09</v>
      </c>
      <c r="H74" s="18">
        <f>(G74/D74-1)</f>
        <v>0.16603773584905657</v>
      </c>
      <c r="I74" s="84">
        <f>(G74-D74)/(D74-E74)</f>
        <v>0.57894736842105254</v>
      </c>
      <c r="K74" s="62" t="s">
        <v>1</v>
      </c>
    </row>
    <row r="75" spans="2:11" x14ac:dyDescent="0.25">
      <c r="B75" s="10">
        <v>41011</v>
      </c>
      <c r="C75" s="13" t="s">
        <v>222</v>
      </c>
      <c r="D75" s="16">
        <v>1.89</v>
      </c>
      <c r="E75" s="16">
        <v>1.1299999999999999</v>
      </c>
      <c r="F75" s="12">
        <v>41011</v>
      </c>
      <c r="G75" s="25">
        <v>1.44</v>
      </c>
      <c r="H75" s="18">
        <f t="shared" ref="H75:H81" si="8">(G75/D75-1)</f>
        <v>-0.23809523809523814</v>
      </c>
      <c r="I75" s="84">
        <f t="shared" ref="I75:I81" si="9">(G75-D75)/(D75-E75)</f>
        <v>-0.59210526315789469</v>
      </c>
      <c r="K75" s="62" t="s">
        <v>1</v>
      </c>
    </row>
    <row r="76" spans="2:11" x14ac:dyDescent="0.25">
      <c r="B76" s="10">
        <v>40981</v>
      </c>
      <c r="C76" s="13" t="s">
        <v>226</v>
      </c>
      <c r="D76" s="16">
        <v>2.4500000000000002</v>
      </c>
      <c r="E76" s="16">
        <v>1.88</v>
      </c>
      <c r="F76" s="12">
        <v>41015</v>
      </c>
      <c r="G76" s="25">
        <v>3.69</v>
      </c>
      <c r="H76" s="18">
        <f t="shared" si="8"/>
        <v>0.50612244897959169</v>
      </c>
      <c r="I76" s="84">
        <f t="shared" si="9"/>
        <v>2.1754385964912264</v>
      </c>
      <c r="K76" s="62" t="s">
        <v>1</v>
      </c>
    </row>
    <row r="77" spans="2:11" x14ac:dyDescent="0.25">
      <c r="B77" s="10">
        <v>41015</v>
      </c>
      <c r="C77" s="13" t="s">
        <v>227</v>
      </c>
      <c r="D77" s="16">
        <v>1.58</v>
      </c>
      <c r="E77" s="16">
        <v>0.96</v>
      </c>
      <c r="F77" s="12">
        <v>41015</v>
      </c>
      <c r="G77" s="25">
        <v>1.43</v>
      </c>
      <c r="H77" s="18">
        <f t="shared" si="8"/>
        <v>-9.4936708860759556E-2</v>
      </c>
      <c r="I77" s="84">
        <f t="shared" si="9"/>
        <v>-0.24193548387096792</v>
      </c>
      <c r="K77" s="62" t="s">
        <v>1</v>
      </c>
    </row>
    <row r="78" spans="2:11" x14ac:dyDescent="0.25">
      <c r="B78" s="10">
        <v>41016</v>
      </c>
      <c r="C78" s="13" t="s">
        <v>228</v>
      </c>
      <c r="D78" s="16">
        <v>2.12</v>
      </c>
      <c r="E78" s="16">
        <v>1.48</v>
      </c>
      <c r="F78" s="12">
        <v>41016</v>
      </c>
      <c r="G78" s="25">
        <v>1.48</v>
      </c>
      <c r="H78" s="18">
        <f t="shared" si="8"/>
        <v>-0.30188679245283023</v>
      </c>
      <c r="I78" s="84">
        <f t="shared" si="9"/>
        <v>-1</v>
      </c>
      <c r="K78" s="62" t="s">
        <v>1</v>
      </c>
    </row>
    <row r="79" spans="2:11" x14ac:dyDescent="0.25">
      <c r="B79" s="10">
        <v>41017</v>
      </c>
      <c r="C79" s="13" t="s">
        <v>233</v>
      </c>
      <c r="D79" s="16">
        <v>2.46</v>
      </c>
      <c r="E79" s="16">
        <v>1.67</v>
      </c>
      <c r="F79" s="12">
        <v>41018</v>
      </c>
      <c r="G79" s="25">
        <v>2.3199999999999998</v>
      </c>
      <c r="H79" s="18">
        <f t="shared" si="8"/>
        <v>-5.6910569105691144E-2</v>
      </c>
      <c r="I79" s="84">
        <f t="shared" si="9"/>
        <v>-0.17721518987341786</v>
      </c>
      <c r="K79" s="62" t="s">
        <v>1</v>
      </c>
    </row>
    <row r="80" spans="2:11" x14ac:dyDescent="0.25">
      <c r="B80" s="10">
        <v>41019</v>
      </c>
      <c r="C80" s="13" t="s">
        <v>222</v>
      </c>
      <c r="D80" s="16">
        <v>1.95</v>
      </c>
      <c r="E80" s="16">
        <v>1.32</v>
      </c>
      <c r="F80" s="12">
        <v>41019</v>
      </c>
      <c r="G80" s="25">
        <v>1.7</v>
      </c>
      <c r="H80" s="18">
        <f t="shared" si="8"/>
        <v>-0.12820512820512819</v>
      </c>
      <c r="I80" s="84">
        <f t="shared" si="9"/>
        <v>-0.39682539682539691</v>
      </c>
      <c r="K80" s="62" t="s">
        <v>1</v>
      </c>
    </row>
    <row r="81" spans="2:11" x14ac:dyDescent="0.25">
      <c r="B81" s="10">
        <v>41019</v>
      </c>
      <c r="C81" s="13" t="s">
        <v>222</v>
      </c>
      <c r="D81" s="16">
        <v>1.32</v>
      </c>
      <c r="E81" s="16">
        <v>0.66</v>
      </c>
      <c r="F81" s="12">
        <v>41022</v>
      </c>
      <c r="G81" s="25">
        <v>1.9</v>
      </c>
      <c r="H81" s="18">
        <f t="shared" si="8"/>
        <v>0.43939393939393923</v>
      </c>
      <c r="I81" s="84">
        <f t="shared" si="9"/>
        <v>0.87878787878787856</v>
      </c>
      <c r="K81" s="62" t="s">
        <v>1</v>
      </c>
    </row>
    <row r="82" spans="2:11" x14ac:dyDescent="0.25">
      <c r="B82" s="10">
        <v>41022</v>
      </c>
      <c r="C82" s="13" t="s">
        <v>220</v>
      </c>
      <c r="D82" s="16">
        <v>1.86</v>
      </c>
      <c r="E82" s="16">
        <v>1.28</v>
      </c>
      <c r="F82" s="12">
        <v>41022</v>
      </c>
      <c r="G82" s="25">
        <v>1.28</v>
      </c>
      <c r="H82" s="18">
        <f t="shared" ref="H82:H91" si="10">(G82/D82-1)</f>
        <v>-0.31182795698924737</v>
      </c>
      <c r="I82" s="84">
        <f t="shared" ref="I82:I91" si="11">(G82-D82)/(D82-E82)</f>
        <v>-1</v>
      </c>
      <c r="K82" s="62" t="s">
        <v>1</v>
      </c>
    </row>
    <row r="83" spans="2:11" x14ac:dyDescent="0.25">
      <c r="B83" s="10">
        <v>41024</v>
      </c>
      <c r="C83" s="13" t="s">
        <v>241</v>
      </c>
      <c r="D83" s="16">
        <v>2.13</v>
      </c>
      <c r="E83" s="16">
        <v>1.54</v>
      </c>
      <c r="F83" s="12">
        <v>41024</v>
      </c>
      <c r="G83" s="25">
        <v>1.54</v>
      </c>
      <c r="H83" s="18">
        <f t="shared" si="10"/>
        <v>-0.27699530516431925</v>
      </c>
      <c r="I83" s="84">
        <f t="shared" si="11"/>
        <v>-1</v>
      </c>
      <c r="K83" s="62" t="s">
        <v>1</v>
      </c>
    </row>
    <row r="84" spans="2:11" x14ac:dyDescent="0.25">
      <c r="B84" s="10">
        <v>41025</v>
      </c>
      <c r="C84" s="13" t="s">
        <v>248</v>
      </c>
      <c r="D84" s="16">
        <v>1.96</v>
      </c>
      <c r="E84" s="16">
        <v>1.33</v>
      </c>
      <c r="F84" s="12">
        <v>41025</v>
      </c>
      <c r="G84" s="25">
        <v>2.37</v>
      </c>
      <c r="H84" s="18">
        <f t="shared" si="10"/>
        <v>0.20918367346938793</v>
      </c>
      <c r="I84" s="84">
        <f t="shared" si="11"/>
        <v>0.65079365079365115</v>
      </c>
      <c r="K84" s="62" t="s">
        <v>1</v>
      </c>
    </row>
    <row r="85" spans="2:11" x14ac:dyDescent="0.25">
      <c r="B85" s="10">
        <v>41025</v>
      </c>
      <c r="C85" s="13" t="s">
        <v>251</v>
      </c>
      <c r="D85" s="16">
        <v>2</v>
      </c>
      <c r="E85" s="16">
        <v>1.52</v>
      </c>
      <c r="F85" s="12">
        <v>41025</v>
      </c>
      <c r="G85" s="25">
        <v>1.52</v>
      </c>
      <c r="H85" s="18">
        <f t="shared" si="10"/>
        <v>-0.24</v>
      </c>
      <c r="I85" s="84">
        <f t="shared" si="11"/>
        <v>-1</v>
      </c>
      <c r="K85" s="62" t="s">
        <v>1</v>
      </c>
    </row>
    <row r="86" spans="2:11" x14ac:dyDescent="0.25">
      <c r="B86" s="10">
        <v>41026</v>
      </c>
      <c r="C86" s="13" t="s">
        <v>252</v>
      </c>
      <c r="D86" s="16">
        <v>1.64</v>
      </c>
      <c r="E86" s="16">
        <v>0.94</v>
      </c>
      <c r="F86" s="12">
        <v>41029</v>
      </c>
      <c r="G86" s="25">
        <v>2.57</v>
      </c>
      <c r="H86" s="18">
        <f t="shared" si="10"/>
        <v>0.56707317073170738</v>
      </c>
      <c r="I86" s="84">
        <f t="shared" si="11"/>
        <v>1.3285714285714285</v>
      </c>
      <c r="K86" s="62" t="s">
        <v>1</v>
      </c>
    </row>
    <row r="87" spans="2:11" x14ac:dyDescent="0.25">
      <c r="B87" s="10">
        <v>41031</v>
      </c>
      <c r="C87" s="13" t="s">
        <v>260</v>
      </c>
      <c r="D87" s="16">
        <v>2.17</v>
      </c>
      <c r="E87" s="16">
        <v>1.52</v>
      </c>
      <c r="F87" s="12">
        <v>41031</v>
      </c>
      <c r="G87" s="25">
        <v>1.47</v>
      </c>
      <c r="H87" s="18">
        <f t="shared" si="10"/>
        <v>-0.32258064516129026</v>
      </c>
      <c r="I87" s="84">
        <f t="shared" si="11"/>
        <v>-1.0769230769230771</v>
      </c>
      <c r="K87" s="62" t="s">
        <v>1</v>
      </c>
    </row>
    <row r="88" spans="2:11" x14ac:dyDescent="0.25">
      <c r="B88" s="10">
        <v>41031</v>
      </c>
      <c r="C88" s="13" t="s">
        <v>263</v>
      </c>
      <c r="D88" s="16">
        <v>1.0900000000000001</v>
      </c>
      <c r="E88" s="16">
        <v>0.6</v>
      </c>
      <c r="F88" s="12">
        <v>41032</v>
      </c>
      <c r="G88" s="25">
        <v>1.1200000000000001</v>
      </c>
      <c r="H88" s="18">
        <f t="shared" si="10"/>
        <v>2.7522935779816571E-2</v>
      </c>
      <c r="I88" s="84">
        <f t="shared" si="11"/>
        <v>6.1224489795918408E-2</v>
      </c>
      <c r="K88" s="62" t="s">
        <v>1</v>
      </c>
    </row>
    <row r="89" spans="2:11" x14ac:dyDescent="0.25">
      <c r="B89" s="10">
        <v>41032</v>
      </c>
      <c r="C89" s="13" t="s">
        <v>264</v>
      </c>
      <c r="D89" s="16">
        <v>2.16</v>
      </c>
      <c r="E89" s="16">
        <v>1.59</v>
      </c>
      <c r="F89" s="12">
        <v>41032</v>
      </c>
      <c r="G89" s="25">
        <v>1.57</v>
      </c>
      <c r="H89" s="18">
        <f t="shared" si="10"/>
        <v>-0.27314814814814814</v>
      </c>
      <c r="I89" s="84">
        <f t="shared" si="11"/>
        <v>-1.0350877192982457</v>
      </c>
      <c r="K89" s="62" t="s">
        <v>1</v>
      </c>
    </row>
    <row r="90" spans="2:11" x14ac:dyDescent="0.25">
      <c r="B90" s="10">
        <v>41033</v>
      </c>
      <c r="C90" s="13" t="s">
        <v>266</v>
      </c>
      <c r="D90" s="16">
        <v>1.85</v>
      </c>
      <c r="E90" s="16">
        <v>1.1499999999999999</v>
      </c>
      <c r="F90" s="12">
        <v>41033</v>
      </c>
      <c r="G90" s="25">
        <v>1.1499999999999999</v>
      </c>
      <c r="H90" s="18">
        <f t="shared" si="10"/>
        <v>-0.37837837837837851</v>
      </c>
      <c r="I90" s="84">
        <f t="shared" si="11"/>
        <v>-1</v>
      </c>
      <c r="K90" s="62" t="s">
        <v>1</v>
      </c>
    </row>
    <row r="91" spans="2:11" x14ac:dyDescent="0.25">
      <c r="B91" s="10">
        <v>41036</v>
      </c>
      <c r="C91" s="13" t="s">
        <v>267</v>
      </c>
      <c r="D91" s="16">
        <v>2</v>
      </c>
      <c r="E91" s="16">
        <v>1.21</v>
      </c>
      <c r="F91" s="12">
        <v>41037</v>
      </c>
      <c r="G91" s="25">
        <v>2</v>
      </c>
      <c r="H91" s="18">
        <f t="shared" si="10"/>
        <v>0</v>
      </c>
      <c r="I91" s="84">
        <f t="shared" si="11"/>
        <v>0</v>
      </c>
      <c r="K91" s="62" t="s">
        <v>1</v>
      </c>
    </row>
    <row r="92" spans="2:11" x14ac:dyDescent="0.25">
      <c r="B92" s="10">
        <v>41038</v>
      </c>
      <c r="C92" s="13" t="s">
        <v>269</v>
      </c>
      <c r="D92" s="16">
        <v>1.97</v>
      </c>
      <c r="E92" s="16">
        <v>1.32</v>
      </c>
      <c r="F92" s="12">
        <v>41038</v>
      </c>
      <c r="G92" s="25">
        <v>1.31</v>
      </c>
      <c r="H92" s="18">
        <f t="shared" ref="H92:H104" si="12">(G92/D92-1)</f>
        <v>-0.3350253807106599</v>
      </c>
      <c r="I92" s="84">
        <f t="shared" ref="I92:I104" si="13">(G92-D92)/(D92-E92)</f>
        <v>-1.0153846153846153</v>
      </c>
      <c r="K92" s="62" t="s">
        <v>1</v>
      </c>
    </row>
    <row r="93" spans="2:11" x14ac:dyDescent="0.25">
      <c r="B93" s="10">
        <v>41040</v>
      </c>
      <c r="C93" s="13" t="s">
        <v>270</v>
      </c>
      <c r="D93" s="16">
        <v>2.2200000000000002</v>
      </c>
      <c r="E93" s="16">
        <v>1.52</v>
      </c>
      <c r="F93" s="12">
        <v>41040</v>
      </c>
      <c r="G93" s="25">
        <v>1.52</v>
      </c>
      <c r="H93" s="18">
        <f t="shared" si="12"/>
        <v>-0.31531531531531531</v>
      </c>
      <c r="I93" s="84">
        <f t="shared" si="13"/>
        <v>-1</v>
      </c>
      <c r="K93" s="62" t="s">
        <v>1</v>
      </c>
    </row>
    <row r="94" spans="2:11" x14ac:dyDescent="0.25">
      <c r="B94" s="10">
        <v>41043</v>
      </c>
      <c r="C94" s="13" t="s">
        <v>282</v>
      </c>
      <c r="D94" s="16">
        <v>2.37</v>
      </c>
      <c r="E94" s="16">
        <v>1.69</v>
      </c>
      <c r="F94" s="12">
        <v>41043</v>
      </c>
      <c r="G94" s="25">
        <v>1.69</v>
      </c>
      <c r="H94" s="18">
        <f t="shared" si="12"/>
        <v>-0.28691983122362874</v>
      </c>
      <c r="I94" s="84">
        <f t="shared" si="13"/>
        <v>-1</v>
      </c>
      <c r="K94" s="62" t="s">
        <v>1</v>
      </c>
    </row>
    <row r="95" spans="2:11" x14ac:dyDescent="0.25">
      <c r="B95" s="10">
        <v>41050</v>
      </c>
      <c r="C95" s="13" t="s">
        <v>278</v>
      </c>
      <c r="D95" s="16">
        <v>3.5</v>
      </c>
      <c r="E95" s="16">
        <v>2.21</v>
      </c>
      <c r="F95" s="12">
        <v>41052</v>
      </c>
      <c r="G95" s="25">
        <v>3.73</v>
      </c>
      <c r="H95" s="18">
        <f t="shared" si="12"/>
        <v>6.5714285714285614E-2</v>
      </c>
      <c r="I95" s="84">
        <f t="shared" si="13"/>
        <v>0.17829457364341084</v>
      </c>
      <c r="K95" s="62" t="s">
        <v>1</v>
      </c>
    </row>
    <row r="96" spans="2:11" x14ac:dyDescent="0.25">
      <c r="B96" s="10">
        <v>41059</v>
      </c>
      <c r="C96" s="13" t="s">
        <v>293</v>
      </c>
      <c r="D96" s="16">
        <v>1.1499999999999999</v>
      </c>
      <c r="E96" s="16">
        <v>0.72</v>
      </c>
      <c r="F96" s="12">
        <v>41060</v>
      </c>
      <c r="G96" s="25">
        <v>1.52</v>
      </c>
      <c r="H96" s="18">
        <f t="shared" si="12"/>
        <v>0.32173913043478275</v>
      </c>
      <c r="I96" s="84">
        <f t="shared" si="13"/>
        <v>0.86046511627907019</v>
      </c>
      <c r="K96" s="62" t="s">
        <v>1</v>
      </c>
    </row>
    <row r="97" spans="2:11" x14ac:dyDescent="0.25">
      <c r="B97" s="10">
        <v>41064</v>
      </c>
      <c r="C97" s="13" t="s">
        <v>295</v>
      </c>
      <c r="D97" s="16">
        <v>2.39</v>
      </c>
      <c r="E97" s="16">
        <v>1.59</v>
      </c>
      <c r="F97" s="12">
        <v>41065</v>
      </c>
      <c r="G97" s="25">
        <v>2.5</v>
      </c>
      <c r="H97" s="18">
        <f t="shared" si="12"/>
        <v>4.6025104602510414E-2</v>
      </c>
      <c r="I97" s="84">
        <f t="shared" si="13"/>
        <v>0.13749999999999984</v>
      </c>
      <c r="K97" s="62" t="s">
        <v>1</v>
      </c>
    </row>
    <row r="98" spans="2:11" x14ac:dyDescent="0.25">
      <c r="B98" s="10">
        <v>41065</v>
      </c>
      <c r="C98" s="13" t="s">
        <v>301</v>
      </c>
      <c r="D98" s="16">
        <v>1.19</v>
      </c>
      <c r="E98" s="16">
        <v>0.44</v>
      </c>
      <c r="F98" s="12">
        <v>41066</v>
      </c>
      <c r="G98" s="25">
        <v>2.2200000000000002</v>
      </c>
      <c r="H98" s="18">
        <f t="shared" si="12"/>
        <v>0.86554621848739521</v>
      </c>
      <c r="I98" s="84">
        <f t="shared" si="13"/>
        <v>1.3733333333333337</v>
      </c>
      <c r="K98" s="62" t="s">
        <v>1</v>
      </c>
    </row>
    <row r="99" spans="2:11" x14ac:dyDescent="0.25">
      <c r="B99" s="10">
        <v>41064</v>
      </c>
      <c r="C99" s="13" t="s">
        <v>306</v>
      </c>
      <c r="D99" s="16">
        <v>1.89</v>
      </c>
      <c r="E99" s="16">
        <v>1.39</v>
      </c>
      <c r="F99" s="12">
        <v>41067</v>
      </c>
      <c r="G99" s="25">
        <v>2.75</v>
      </c>
      <c r="H99" s="18">
        <f t="shared" si="12"/>
        <v>0.45502645502645511</v>
      </c>
      <c r="I99" s="84">
        <f t="shared" si="13"/>
        <v>1.7200000000000002</v>
      </c>
      <c r="K99" s="62" t="s">
        <v>1</v>
      </c>
    </row>
    <row r="100" spans="2:11" x14ac:dyDescent="0.25">
      <c r="B100" s="10">
        <v>41068</v>
      </c>
      <c r="C100" s="13" t="s">
        <v>309</v>
      </c>
      <c r="D100" s="16">
        <v>1.98</v>
      </c>
      <c r="E100" s="16">
        <v>1.22</v>
      </c>
      <c r="F100" s="12">
        <v>41068</v>
      </c>
      <c r="G100" s="25">
        <v>2.29</v>
      </c>
      <c r="H100" s="18">
        <f t="shared" si="12"/>
        <v>0.15656565656565657</v>
      </c>
      <c r="I100" s="84">
        <f t="shared" si="13"/>
        <v>0.40789473684210531</v>
      </c>
      <c r="K100" s="62" t="s">
        <v>1</v>
      </c>
    </row>
    <row r="101" spans="2:11" x14ac:dyDescent="0.25">
      <c r="B101" s="10">
        <v>41071</v>
      </c>
      <c r="C101" s="13" t="s">
        <v>301</v>
      </c>
      <c r="D101" s="16">
        <v>2.63</v>
      </c>
      <c r="E101" s="16">
        <v>1.91</v>
      </c>
      <c r="F101" s="12">
        <v>41071</v>
      </c>
      <c r="G101" s="25">
        <v>2.04</v>
      </c>
      <c r="H101" s="18">
        <f t="shared" si="12"/>
        <v>-0.22433460076045619</v>
      </c>
      <c r="I101" s="84">
        <f t="shared" si="13"/>
        <v>-0.81944444444444431</v>
      </c>
      <c r="K101" s="62" t="s">
        <v>1</v>
      </c>
    </row>
    <row r="102" spans="2:11" x14ac:dyDescent="0.25">
      <c r="B102" s="10">
        <v>41071</v>
      </c>
      <c r="C102" s="13" t="s">
        <v>328</v>
      </c>
      <c r="D102" s="16">
        <v>2</v>
      </c>
      <c r="E102" s="16">
        <v>1.42</v>
      </c>
      <c r="F102" s="12">
        <v>41071</v>
      </c>
      <c r="G102" s="25">
        <v>2.79</v>
      </c>
      <c r="H102" s="18">
        <f t="shared" si="12"/>
        <v>0.39500000000000002</v>
      </c>
      <c r="I102" s="84">
        <f t="shared" si="13"/>
        <v>1.3620689655172413</v>
      </c>
      <c r="K102" s="62" t="s">
        <v>1</v>
      </c>
    </row>
    <row r="103" spans="2:11" x14ac:dyDescent="0.25">
      <c r="B103" s="10">
        <v>41072</v>
      </c>
      <c r="C103" s="13" t="s">
        <v>316</v>
      </c>
      <c r="D103" s="16">
        <v>1.86</v>
      </c>
      <c r="E103" s="16">
        <v>1.1499999999999999</v>
      </c>
      <c r="F103" s="12">
        <v>41072</v>
      </c>
      <c r="G103" s="25">
        <v>1.1499999999999999</v>
      </c>
      <c r="H103" s="18">
        <f t="shared" si="12"/>
        <v>-0.38172043010752699</v>
      </c>
      <c r="I103" s="84">
        <f t="shared" si="13"/>
        <v>-1</v>
      </c>
      <c r="K103" s="62" t="s">
        <v>1</v>
      </c>
    </row>
    <row r="104" spans="2:11" x14ac:dyDescent="0.25">
      <c r="B104" s="10">
        <v>41072</v>
      </c>
      <c r="C104" s="13" t="s">
        <v>316</v>
      </c>
      <c r="D104" s="16">
        <v>1.72</v>
      </c>
      <c r="E104" s="16">
        <v>1.1200000000000001</v>
      </c>
      <c r="F104" s="12">
        <v>41072</v>
      </c>
      <c r="G104" s="25">
        <v>1.32</v>
      </c>
      <c r="H104" s="18">
        <f t="shared" si="12"/>
        <v>-0.23255813953488369</v>
      </c>
      <c r="I104" s="84">
        <f t="shared" si="13"/>
        <v>-0.66666666666666663</v>
      </c>
      <c r="K104" s="62" t="s">
        <v>1</v>
      </c>
    </row>
    <row r="105" spans="2:11" x14ac:dyDescent="0.25">
      <c r="B105" s="10">
        <v>41073</v>
      </c>
      <c r="C105" s="13" t="s">
        <v>322</v>
      </c>
      <c r="D105" s="16">
        <v>1.78</v>
      </c>
      <c r="E105" s="16">
        <v>1.2</v>
      </c>
      <c r="F105" s="12">
        <v>41073</v>
      </c>
      <c r="G105" s="25">
        <v>1.2</v>
      </c>
      <c r="H105" s="18">
        <f>(G105/D105-1)</f>
        <v>-0.3258426966292135</v>
      </c>
      <c r="I105" s="84">
        <f>(G105-D105)/(D105-E105)</f>
        <v>-1</v>
      </c>
      <c r="K105" s="62" t="s">
        <v>1</v>
      </c>
    </row>
    <row r="106" spans="2:11" x14ac:dyDescent="0.25">
      <c r="B106" s="10">
        <v>41078</v>
      </c>
      <c r="C106" s="13" t="s">
        <v>329</v>
      </c>
      <c r="D106" s="16">
        <v>2.54</v>
      </c>
      <c r="E106" s="16">
        <v>1.83</v>
      </c>
      <c r="F106" s="12">
        <v>41079</v>
      </c>
      <c r="G106" s="25">
        <v>3.14</v>
      </c>
      <c r="H106" s="18">
        <f>(G106/D106-1)</f>
        <v>0.23622047244094491</v>
      </c>
      <c r="I106" s="84">
        <f>(G106-D106)/(D106-E106)</f>
        <v>0.84507042253521147</v>
      </c>
      <c r="K106" s="62" t="s">
        <v>1</v>
      </c>
    </row>
    <row r="107" spans="2:11" x14ac:dyDescent="0.25">
      <c r="B107" s="10">
        <v>41079</v>
      </c>
      <c r="C107" s="13" t="s">
        <v>332</v>
      </c>
      <c r="D107" s="16">
        <v>2.09</v>
      </c>
      <c r="E107" s="16">
        <v>1.51</v>
      </c>
      <c r="F107" s="12">
        <v>41079</v>
      </c>
      <c r="G107" s="25">
        <v>3.12</v>
      </c>
      <c r="H107" s="18">
        <f>(G107/D107-1)</f>
        <v>0.49282296650717727</v>
      </c>
      <c r="I107" s="84">
        <f>(G107-D107)/(D107-E107)</f>
        <v>1.7758620689655182</v>
      </c>
      <c r="K107" s="62" t="s">
        <v>1</v>
      </c>
    </row>
    <row r="108" spans="2:11" x14ac:dyDescent="0.25">
      <c r="B108" s="10">
        <v>41081</v>
      </c>
      <c r="C108" s="13" t="s">
        <v>337</v>
      </c>
      <c r="D108" s="16">
        <v>2.56</v>
      </c>
      <c r="E108" s="16">
        <v>1.98</v>
      </c>
      <c r="F108" s="12">
        <v>41081</v>
      </c>
      <c r="G108" s="25">
        <v>1.98</v>
      </c>
      <c r="H108" s="18">
        <f>(G108/D108-1)</f>
        <v>-0.2265625</v>
      </c>
      <c r="I108" s="84">
        <f>(G108-D108)/(D108-E108)</f>
        <v>-1</v>
      </c>
      <c r="K108" s="62" t="s">
        <v>1</v>
      </c>
    </row>
    <row r="109" spans="2:11" x14ac:dyDescent="0.25">
      <c r="B109" s="10">
        <v>41085</v>
      </c>
      <c r="C109" s="13" t="s">
        <v>341</v>
      </c>
      <c r="D109" s="16">
        <v>1.76</v>
      </c>
      <c r="E109" s="16">
        <v>1.1100000000000001</v>
      </c>
      <c r="F109" s="12">
        <v>41087</v>
      </c>
      <c r="G109" s="25">
        <v>2.11</v>
      </c>
      <c r="H109" s="18">
        <f t="shared" ref="H109:H114" si="14">(G109/D109-1)</f>
        <v>0.19886363636363624</v>
      </c>
      <c r="I109" s="84">
        <f t="shared" ref="I109:I114" si="15">(G109-D109)/(D109-E109)</f>
        <v>0.53846153846153832</v>
      </c>
      <c r="K109" s="62" t="s">
        <v>1</v>
      </c>
    </row>
    <row r="110" spans="2:11" x14ac:dyDescent="0.25">
      <c r="B110" s="10">
        <v>41088</v>
      </c>
      <c r="C110" s="13" t="s">
        <v>346</v>
      </c>
      <c r="D110" s="16">
        <v>1.88</v>
      </c>
      <c r="E110" s="16">
        <v>1.28</v>
      </c>
      <c r="F110" s="12">
        <v>41088</v>
      </c>
      <c r="G110" s="25">
        <v>1.28</v>
      </c>
      <c r="H110" s="18">
        <f t="shared" si="14"/>
        <v>-0.31914893617021267</v>
      </c>
      <c r="I110" s="84">
        <f t="shared" si="15"/>
        <v>-1</v>
      </c>
      <c r="K110" s="62" t="s">
        <v>1</v>
      </c>
    </row>
    <row r="111" spans="2:11" x14ac:dyDescent="0.25">
      <c r="B111" s="10">
        <v>41088</v>
      </c>
      <c r="C111" s="13" t="s">
        <v>348</v>
      </c>
      <c r="D111" s="16">
        <v>1.93</v>
      </c>
      <c r="E111" s="16">
        <v>1.36</v>
      </c>
      <c r="F111" s="12">
        <v>41088</v>
      </c>
      <c r="G111" s="25">
        <v>1.55</v>
      </c>
      <c r="H111" s="18">
        <f t="shared" si="14"/>
        <v>-0.19689119170984448</v>
      </c>
      <c r="I111" s="84">
        <f t="shared" si="15"/>
        <v>-0.66666666666666663</v>
      </c>
      <c r="K111" s="62" t="s">
        <v>1</v>
      </c>
    </row>
    <row r="112" spans="2:11" x14ac:dyDescent="0.25">
      <c r="B112" s="10">
        <v>41089</v>
      </c>
      <c r="C112" s="13" t="s">
        <v>350</v>
      </c>
      <c r="D112" s="16">
        <v>2.27</v>
      </c>
      <c r="E112" s="16">
        <v>1.74</v>
      </c>
      <c r="F112" s="12">
        <v>41089</v>
      </c>
      <c r="G112" s="25">
        <v>1.93</v>
      </c>
      <c r="H112" s="18">
        <f t="shared" si="14"/>
        <v>-0.14977973568281944</v>
      </c>
      <c r="I112" s="84">
        <f t="shared" si="15"/>
        <v>-0.64150943396226423</v>
      </c>
      <c r="K112" s="62" t="s">
        <v>1</v>
      </c>
    </row>
    <row r="113" spans="2:11" x14ac:dyDescent="0.25">
      <c r="B113" s="10">
        <v>41092</v>
      </c>
      <c r="C113" s="13" t="s">
        <v>355</v>
      </c>
      <c r="D113" s="16">
        <v>2.41</v>
      </c>
      <c r="E113" s="16">
        <v>1.82</v>
      </c>
      <c r="F113" s="12">
        <v>41092</v>
      </c>
      <c r="G113" s="25">
        <v>2.13</v>
      </c>
      <c r="H113" s="18">
        <f t="shared" si="14"/>
        <v>-0.11618257261410803</v>
      </c>
      <c r="I113" s="84">
        <f t="shared" si="15"/>
        <v>-0.47457627118644102</v>
      </c>
      <c r="K113" s="62" t="s">
        <v>1</v>
      </c>
    </row>
    <row r="114" spans="2:11" x14ac:dyDescent="0.25">
      <c r="B114" s="10">
        <v>41093</v>
      </c>
      <c r="C114" s="13" t="s">
        <v>357</v>
      </c>
      <c r="D114" s="16">
        <v>1.89</v>
      </c>
      <c r="E114" s="16">
        <v>1.37</v>
      </c>
      <c r="F114" s="12">
        <v>41093</v>
      </c>
      <c r="G114" s="25">
        <v>1.37</v>
      </c>
      <c r="H114" s="18">
        <f t="shared" si="14"/>
        <v>-0.27513227513227501</v>
      </c>
      <c r="I114" s="84">
        <f t="shared" si="15"/>
        <v>-1</v>
      </c>
      <c r="K114" s="62" t="s">
        <v>1</v>
      </c>
    </row>
    <row r="115" spans="2:11" x14ac:dyDescent="0.25">
      <c r="B115" s="10">
        <v>41099</v>
      </c>
      <c r="C115" s="13" t="s">
        <v>361</v>
      </c>
      <c r="D115" s="16">
        <v>1.89</v>
      </c>
      <c r="E115" s="16">
        <v>1.38</v>
      </c>
      <c r="F115" s="12">
        <v>41099</v>
      </c>
      <c r="G115" s="25">
        <v>1.99</v>
      </c>
      <c r="H115" s="18">
        <f t="shared" ref="H115:H129" si="16">(G115/D115-1)</f>
        <v>5.2910052910053018E-2</v>
      </c>
      <c r="I115" s="84">
        <f t="shared" ref="I115:I129" si="17">(G115-D115)/(D115-E115)</f>
        <v>0.19607843137254918</v>
      </c>
      <c r="K115" s="62" t="s">
        <v>1</v>
      </c>
    </row>
    <row r="116" spans="2:11" x14ac:dyDescent="0.25">
      <c r="B116" s="10">
        <v>41100</v>
      </c>
      <c r="C116" s="13" t="s">
        <v>363</v>
      </c>
      <c r="D116" s="16">
        <v>2.0299999999999998</v>
      </c>
      <c r="E116" s="16">
        <v>1.68</v>
      </c>
      <c r="F116" s="12">
        <v>41100</v>
      </c>
      <c r="G116" s="25">
        <v>1.68</v>
      </c>
      <c r="H116" s="18">
        <f t="shared" si="16"/>
        <v>-0.17241379310344818</v>
      </c>
      <c r="I116" s="84">
        <f t="shared" si="17"/>
        <v>-1</v>
      </c>
      <c r="K116" s="62" t="s">
        <v>1</v>
      </c>
    </row>
    <row r="117" spans="2:11" x14ac:dyDescent="0.25">
      <c r="B117" s="10">
        <v>41100</v>
      </c>
      <c r="C117" s="13" t="s">
        <v>365</v>
      </c>
      <c r="D117" s="16">
        <v>2</v>
      </c>
      <c r="E117" s="16">
        <v>1.39</v>
      </c>
      <c r="F117" s="12">
        <v>41101</v>
      </c>
      <c r="G117" s="25">
        <v>2.0699999999999998</v>
      </c>
      <c r="H117" s="18">
        <f t="shared" si="16"/>
        <v>3.499999999999992E-2</v>
      </c>
      <c r="I117" s="84">
        <f t="shared" si="17"/>
        <v>0.11475409836065546</v>
      </c>
    </row>
    <row r="118" spans="2:11" x14ac:dyDescent="0.25">
      <c r="B118" s="10">
        <v>41107</v>
      </c>
      <c r="C118" s="13" t="s">
        <v>366</v>
      </c>
      <c r="D118" s="16">
        <v>2.56</v>
      </c>
      <c r="E118" s="16">
        <v>1.91</v>
      </c>
      <c r="F118" s="12">
        <v>41109</v>
      </c>
      <c r="G118" s="25">
        <v>4.08</v>
      </c>
      <c r="H118" s="18">
        <f t="shared" si="16"/>
        <v>0.59375</v>
      </c>
      <c r="I118" s="84">
        <f t="shared" si="17"/>
        <v>2.3384615384615381</v>
      </c>
    </row>
    <row r="119" spans="2:11" x14ac:dyDescent="0.25">
      <c r="B119" s="10">
        <v>41114</v>
      </c>
      <c r="C119" s="13" t="s">
        <v>363</v>
      </c>
      <c r="D119" s="16">
        <v>2.2999999999999998</v>
      </c>
      <c r="E119" s="16">
        <v>1.7</v>
      </c>
      <c r="F119" s="12">
        <v>41115</v>
      </c>
      <c r="G119" s="25">
        <v>2.77</v>
      </c>
      <c r="H119" s="18">
        <f t="shared" si="16"/>
        <v>0.20434782608695667</v>
      </c>
      <c r="I119" s="84">
        <f t="shared" si="17"/>
        <v>0.78333333333333388</v>
      </c>
    </row>
    <row r="120" spans="2:11" x14ac:dyDescent="0.25">
      <c r="B120" s="10">
        <v>41115</v>
      </c>
      <c r="C120" s="13" t="s">
        <v>363</v>
      </c>
      <c r="D120" s="16">
        <v>1.56</v>
      </c>
      <c r="E120" s="16">
        <v>0.78</v>
      </c>
      <c r="F120" s="12">
        <v>41116</v>
      </c>
      <c r="G120" s="25">
        <v>0.78</v>
      </c>
      <c r="H120" s="18">
        <f t="shared" si="16"/>
        <v>-0.5</v>
      </c>
      <c r="I120" s="84">
        <f t="shared" si="17"/>
        <v>-1</v>
      </c>
    </row>
    <row r="121" spans="2:11" x14ac:dyDescent="0.25">
      <c r="B121" s="10">
        <v>41120</v>
      </c>
      <c r="C121" s="13" t="s">
        <v>372</v>
      </c>
      <c r="D121" s="16">
        <v>2.04</v>
      </c>
      <c r="E121" s="16">
        <v>1.33</v>
      </c>
      <c r="F121" s="12">
        <v>41120</v>
      </c>
      <c r="G121" s="25">
        <v>2.41</v>
      </c>
      <c r="H121" s="18">
        <f t="shared" si="16"/>
        <v>0.18137254901960786</v>
      </c>
      <c r="I121" s="84">
        <f t="shared" si="17"/>
        <v>0.52112676056338048</v>
      </c>
      <c r="K121" s="62" t="s">
        <v>1</v>
      </c>
    </row>
    <row r="122" spans="2:11" x14ac:dyDescent="0.25">
      <c r="B122" s="10">
        <v>41122</v>
      </c>
      <c r="C122" s="13" t="s">
        <v>381</v>
      </c>
      <c r="D122" s="16">
        <v>1.6</v>
      </c>
      <c r="E122" s="16">
        <v>0.85</v>
      </c>
      <c r="F122" s="12">
        <v>41123</v>
      </c>
      <c r="G122" s="25">
        <v>1.45</v>
      </c>
      <c r="H122" s="18">
        <f t="shared" si="16"/>
        <v>-9.3750000000000111E-2</v>
      </c>
      <c r="I122" s="84">
        <f t="shared" si="17"/>
        <v>-0.20000000000000015</v>
      </c>
      <c r="K122" s="62" t="s">
        <v>1</v>
      </c>
    </row>
    <row r="123" spans="2:11" x14ac:dyDescent="0.25">
      <c r="B123" s="10">
        <v>41123</v>
      </c>
      <c r="C123" s="13" t="s">
        <v>384</v>
      </c>
      <c r="D123" s="16">
        <v>2.16</v>
      </c>
      <c r="E123" s="16">
        <v>1.4</v>
      </c>
      <c r="F123" s="12">
        <v>41123</v>
      </c>
      <c r="G123" s="25">
        <v>1.35</v>
      </c>
      <c r="H123" s="18">
        <f t="shared" si="16"/>
        <v>-0.375</v>
      </c>
      <c r="I123" s="84">
        <f t="shared" si="17"/>
        <v>-1.0657894736842102</v>
      </c>
      <c r="K123" s="62" t="s">
        <v>1</v>
      </c>
    </row>
    <row r="124" spans="2:11" x14ac:dyDescent="0.25">
      <c r="B124" s="10">
        <v>41124</v>
      </c>
      <c r="C124" s="13" t="s">
        <v>384</v>
      </c>
      <c r="D124" s="16">
        <v>1.79</v>
      </c>
      <c r="E124" s="16">
        <v>1.0900000000000001</v>
      </c>
      <c r="F124" s="12">
        <v>41124</v>
      </c>
      <c r="G124" s="25">
        <v>2.77</v>
      </c>
      <c r="H124" s="18">
        <f t="shared" si="16"/>
        <v>0.54748603351955305</v>
      </c>
      <c r="I124" s="84">
        <f t="shared" si="17"/>
        <v>1.4000000000000001</v>
      </c>
      <c r="K124" s="62" t="s">
        <v>1</v>
      </c>
    </row>
    <row r="125" spans="2:11" x14ac:dyDescent="0.25">
      <c r="B125" s="10">
        <v>41128</v>
      </c>
      <c r="C125" s="13" t="s">
        <v>389</v>
      </c>
      <c r="D125" s="16">
        <v>2.2799999999999998</v>
      </c>
      <c r="E125" s="16">
        <v>1.76</v>
      </c>
      <c r="F125" s="12">
        <v>41128</v>
      </c>
      <c r="G125" s="25">
        <v>1.76</v>
      </c>
      <c r="H125" s="18">
        <f t="shared" si="16"/>
        <v>-0.22807017543859642</v>
      </c>
      <c r="I125" s="84">
        <f t="shared" si="17"/>
        <v>-1</v>
      </c>
    </row>
    <row r="126" spans="2:11" x14ac:dyDescent="0.25">
      <c r="B126" s="10">
        <v>41128</v>
      </c>
      <c r="C126" s="13" t="s">
        <v>391</v>
      </c>
      <c r="D126" s="16">
        <v>1.74</v>
      </c>
      <c r="E126" s="16">
        <v>1.1000000000000001</v>
      </c>
      <c r="F126" s="12">
        <v>41129</v>
      </c>
      <c r="G126" s="25">
        <v>1.6</v>
      </c>
      <c r="H126" s="18">
        <f t="shared" si="16"/>
        <v>-8.045977011494243E-2</v>
      </c>
      <c r="I126" s="84">
        <f t="shared" si="17"/>
        <v>-0.21874999999999989</v>
      </c>
    </row>
    <row r="127" spans="2:11" x14ac:dyDescent="0.25">
      <c r="B127" s="10">
        <v>41130</v>
      </c>
      <c r="C127" s="13" t="s">
        <v>394</v>
      </c>
      <c r="D127" s="16">
        <v>2.0299999999999998</v>
      </c>
      <c r="E127" s="16">
        <v>1.38</v>
      </c>
      <c r="F127" s="12">
        <v>41131</v>
      </c>
      <c r="G127" s="25">
        <v>2.6</v>
      </c>
      <c r="H127" s="18">
        <f t="shared" si="16"/>
        <v>0.28078817733990169</v>
      </c>
      <c r="I127" s="84">
        <f t="shared" si="17"/>
        <v>0.87692307692307747</v>
      </c>
    </row>
    <row r="128" spans="2:11" x14ac:dyDescent="0.25">
      <c r="B128" s="10">
        <v>41131</v>
      </c>
      <c r="C128" s="13" t="s">
        <v>396</v>
      </c>
      <c r="D128" s="16">
        <v>2.2200000000000002</v>
      </c>
      <c r="E128" s="16">
        <v>1.54</v>
      </c>
      <c r="F128" s="12">
        <v>41134</v>
      </c>
      <c r="G128" s="25">
        <v>2.4500000000000002</v>
      </c>
      <c r="H128" s="18">
        <f t="shared" si="16"/>
        <v>0.10360360360360366</v>
      </c>
      <c r="I128" s="84">
        <f t="shared" si="17"/>
        <v>0.33823529411764697</v>
      </c>
    </row>
    <row r="129" spans="2:11" x14ac:dyDescent="0.25">
      <c r="B129" s="10">
        <v>41135</v>
      </c>
      <c r="C129" s="13" t="s">
        <v>402</v>
      </c>
      <c r="D129" s="16">
        <v>1.9</v>
      </c>
      <c r="E129" s="16">
        <v>1.46</v>
      </c>
      <c r="F129" s="12">
        <v>41136</v>
      </c>
      <c r="G129" s="25">
        <v>1.31</v>
      </c>
      <c r="H129" s="18">
        <f t="shared" si="16"/>
        <v>-0.31052631578947365</v>
      </c>
      <c r="I129" s="84">
        <f t="shared" si="17"/>
        <v>-1.3409090909090908</v>
      </c>
      <c r="K129" s="62" t="s">
        <v>1</v>
      </c>
    </row>
    <row r="130" spans="2:11" x14ac:dyDescent="0.25">
      <c r="B130" s="10">
        <v>41136</v>
      </c>
      <c r="C130" s="13" t="s">
        <v>402</v>
      </c>
      <c r="D130" s="16">
        <v>1.71</v>
      </c>
      <c r="E130" s="16">
        <v>1.24</v>
      </c>
      <c r="F130" s="12">
        <v>41141</v>
      </c>
      <c r="G130" s="25">
        <v>2.57</v>
      </c>
      <c r="H130" s="18">
        <f t="shared" ref="H130:H140" si="18">(G130/D130-1)</f>
        <v>0.502923976608187</v>
      </c>
      <c r="I130" s="84">
        <f t="shared" ref="I130:I140" si="19">(G130-D130)/(D130-E130)</f>
        <v>1.8297872340425529</v>
      </c>
      <c r="K130" s="62" t="s">
        <v>1</v>
      </c>
    </row>
    <row r="131" spans="2:11" x14ac:dyDescent="0.25">
      <c r="B131" s="10">
        <v>41141</v>
      </c>
      <c r="C131" s="13" t="s">
        <v>409</v>
      </c>
      <c r="D131" s="16">
        <v>1.98</v>
      </c>
      <c r="E131" s="16">
        <v>1.25</v>
      </c>
      <c r="F131" s="12">
        <v>41142</v>
      </c>
      <c r="G131" s="25">
        <v>1.75</v>
      </c>
      <c r="H131" s="18">
        <f t="shared" si="18"/>
        <v>-0.11616161616161613</v>
      </c>
      <c r="I131" s="84">
        <f t="shared" si="19"/>
        <v>-0.31506849315068491</v>
      </c>
    </row>
    <row r="132" spans="2:11" x14ac:dyDescent="0.25">
      <c r="B132" s="10">
        <v>41142</v>
      </c>
      <c r="C132" s="13" t="s">
        <v>411</v>
      </c>
      <c r="D132" s="16">
        <v>1.57</v>
      </c>
      <c r="E132" s="16">
        <v>1.07</v>
      </c>
      <c r="F132" s="12">
        <v>41145</v>
      </c>
      <c r="G132" s="25">
        <v>2.52</v>
      </c>
      <c r="H132" s="18">
        <f t="shared" si="18"/>
        <v>0.60509554140127375</v>
      </c>
      <c r="I132" s="84">
        <f t="shared" si="19"/>
        <v>1.9</v>
      </c>
    </row>
    <row r="133" spans="2:11" x14ac:dyDescent="0.25">
      <c r="B133" s="10">
        <v>41149</v>
      </c>
      <c r="C133" s="13" t="s">
        <v>417</v>
      </c>
      <c r="D133" s="16">
        <v>2</v>
      </c>
      <c r="E133" s="16">
        <v>1.3</v>
      </c>
      <c r="F133" s="12">
        <v>41150</v>
      </c>
      <c r="G133" s="25">
        <v>1.7</v>
      </c>
      <c r="H133" s="18">
        <f t="shared" si="18"/>
        <v>-0.15000000000000002</v>
      </c>
      <c r="I133" s="84">
        <f t="shared" si="19"/>
        <v>-0.42857142857142866</v>
      </c>
    </row>
    <row r="134" spans="2:11" x14ac:dyDescent="0.25">
      <c r="B134" s="10">
        <v>41150</v>
      </c>
      <c r="C134" s="13" t="s">
        <v>417</v>
      </c>
      <c r="D134" s="16">
        <v>2.2999999999999998</v>
      </c>
      <c r="E134" s="16">
        <v>1.6</v>
      </c>
      <c r="F134" s="12">
        <v>41151</v>
      </c>
      <c r="G134" s="25">
        <v>1.6</v>
      </c>
      <c r="H134" s="18">
        <f t="shared" si="18"/>
        <v>-0.30434782608695643</v>
      </c>
      <c r="I134" s="84">
        <f t="shared" si="19"/>
        <v>-1</v>
      </c>
    </row>
    <row r="135" spans="2:11" x14ac:dyDescent="0.25">
      <c r="B135" s="10">
        <v>41155</v>
      </c>
      <c r="C135" s="13" t="s">
        <v>422</v>
      </c>
      <c r="D135" s="16">
        <v>1.64</v>
      </c>
      <c r="E135" s="16">
        <v>0.98</v>
      </c>
      <c r="F135" s="12">
        <v>41156</v>
      </c>
      <c r="G135" s="25">
        <v>1.64</v>
      </c>
      <c r="H135" s="18">
        <f t="shared" si="18"/>
        <v>0</v>
      </c>
      <c r="I135" s="84">
        <f t="shared" si="19"/>
        <v>0</v>
      </c>
    </row>
    <row r="136" spans="2:11" x14ac:dyDescent="0.25">
      <c r="B136" s="10">
        <v>41156</v>
      </c>
      <c r="C136" s="13" t="s">
        <v>422</v>
      </c>
      <c r="D136" s="16">
        <v>1.6</v>
      </c>
      <c r="E136" s="16">
        <v>0.96</v>
      </c>
      <c r="F136" s="12">
        <v>41157</v>
      </c>
      <c r="G136" s="25">
        <v>2.17</v>
      </c>
      <c r="H136" s="18">
        <f t="shared" si="18"/>
        <v>0.35624999999999996</v>
      </c>
      <c r="I136" s="84">
        <f t="shared" si="19"/>
        <v>0.89062499999999956</v>
      </c>
    </row>
    <row r="137" spans="2:11" x14ac:dyDescent="0.25">
      <c r="B137" s="10">
        <v>41157</v>
      </c>
      <c r="C137" s="13" t="s">
        <v>427</v>
      </c>
      <c r="D137" s="16">
        <v>2</v>
      </c>
      <c r="E137" s="16">
        <v>1.2</v>
      </c>
      <c r="F137" s="12">
        <v>41158</v>
      </c>
      <c r="G137" s="25">
        <v>1.39</v>
      </c>
      <c r="H137" s="18">
        <f t="shared" si="18"/>
        <v>-0.30500000000000005</v>
      </c>
      <c r="I137" s="84">
        <f t="shared" si="19"/>
        <v>-0.76250000000000007</v>
      </c>
    </row>
    <row r="138" spans="2:11" x14ac:dyDescent="0.25">
      <c r="B138" s="10">
        <v>41159</v>
      </c>
      <c r="C138" s="13" t="s">
        <v>431</v>
      </c>
      <c r="D138" s="16">
        <v>2.75</v>
      </c>
      <c r="E138" s="16">
        <v>2</v>
      </c>
      <c r="F138" s="12">
        <v>41162</v>
      </c>
      <c r="G138" s="25">
        <v>2.93</v>
      </c>
      <c r="H138" s="18">
        <f t="shared" si="18"/>
        <v>6.5454545454545432E-2</v>
      </c>
      <c r="I138" s="84">
        <f t="shared" si="19"/>
        <v>0.24000000000000021</v>
      </c>
    </row>
    <row r="139" spans="2:11" x14ac:dyDescent="0.25">
      <c r="B139" s="10">
        <v>41163</v>
      </c>
      <c r="C139" s="13" t="s">
        <v>434</v>
      </c>
      <c r="D139" s="16">
        <v>1.95</v>
      </c>
      <c r="E139" s="16">
        <v>1.4</v>
      </c>
      <c r="F139" s="12">
        <v>41163</v>
      </c>
      <c r="G139" s="25">
        <v>1.85</v>
      </c>
      <c r="H139" s="18">
        <f t="shared" si="18"/>
        <v>-5.1282051282051211E-2</v>
      </c>
      <c r="I139" s="84">
        <f t="shared" si="19"/>
        <v>-0.18181818181818157</v>
      </c>
    </row>
    <row r="140" spans="2:11" x14ac:dyDescent="0.25">
      <c r="B140" s="10">
        <v>41165</v>
      </c>
      <c r="C140" s="13" t="s">
        <v>439</v>
      </c>
      <c r="D140" s="16">
        <v>2.11</v>
      </c>
      <c r="E140" s="16">
        <v>1.41</v>
      </c>
      <c r="F140" s="12">
        <v>41165</v>
      </c>
      <c r="G140" s="25">
        <v>1.93</v>
      </c>
      <c r="H140" s="18">
        <f t="shared" si="18"/>
        <v>-8.5308056872037907E-2</v>
      </c>
      <c r="I140" s="84">
        <f t="shared" si="19"/>
        <v>-0.25714285714285706</v>
      </c>
    </row>
    <row r="141" spans="2:11" x14ac:dyDescent="0.25">
      <c r="B141" s="10">
        <v>41165</v>
      </c>
      <c r="C141" s="13" t="s">
        <v>440</v>
      </c>
      <c r="D141" s="16">
        <v>1.44</v>
      </c>
      <c r="E141" s="16">
        <v>0.64</v>
      </c>
      <c r="F141" s="12">
        <v>41166</v>
      </c>
      <c r="G141" s="25">
        <v>0.98</v>
      </c>
      <c r="H141" s="18">
        <f t="shared" ref="H141:H148" si="20">(G141/D141-1)</f>
        <v>-0.31944444444444442</v>
      </c>
      <c r="I141" s="84">
        <f t="shared" ref="I141:I148" si="21">(G141-D141)/(D141-E141)</f>
        <v>-0.57499999999999996</v>
      </c>
    </row>
    <row r="142" spans="2:11" x14ac:dyDescent="0.25">
      <c r="B142" s="10">
        <v>41165</v>
      </c>
      <c r="C142" s="13" t="s">
        <v>441</v>
      </c>
      <c r="D142" s="16">
        <v>1.3</v>
      </c>
      <c r="E142" s="16">
        <v>0.73</v>
      </c>
      <c r="F142" s="12">
        <v>41166</v>
      </c>
      <c r="G142" s="25">
        <v>1.01</v>
      </c>
      <c r="H142" s="18">
        <f t="shared" si="20"/>
        <v>-0.22307692307692306</v>
      </c>
      <c r="I142" s="84">
        <f t="shared" si="21"/>
        <v>-0.50877192982456143</v>
      </c>
    </row>
    <row r="143" spans="2:11" x14ac:dyDescent="0.25">
      <c r="B143" s="10">
        <v>41166</v>
      </c>
      <c r="C143" s="13" t="s">
        <v>443</v>
      </c>
      <c r="D143" s="16">
        <v>2.06</v>
      </c>
      <c r="E143" s="16">
        <v>1.41</v>
      </c>
      <c r="F143" s="12">
        <v>41170</v>
      </c>
      <c r="G143" s="25">
        <v>1.41</v>
      </c>
      <c r="H143" s="18">
        <f t="shared" si="20"/>
        <v>-0.31553398058252435</v>
      </c>
      <c r="I143" s="84">
        <f t="shared" si="21"/>
        <v>-1</v>
      </c>
    </row>
    <row r="144" spans="2:11" x14ac:dyDescent="0.25">
      <c r="B144" s="10">
        <v>41170</v>
      </c>
      <c r="C144" s="13" t="s">
        <v>448</v>
      </c>
      <c r="D144" s="16">
        <v>2.1</v>
      </c>
      <c r="E144" s="16">
        <v>1.52</v>
      </c>
      <c r="F144" s="12">
        <v>41171</v>
      </c>
      <c r="G144" s="25">
        <v>1.98</v>
      </c>
      <c r="H144" s="18">
        <f t="shared" si="20"/>
        <v>-5.7142857142857162E-2</v>
      </c>
      <c r="I144" s="84">
        <f t="shared" si="21"/>
        <v>-0.20689655172413809</v>
      </c>
    </row>
    <row r="145" spans="2:9" x14ac:dyDescent="0.25">
      <c r="B145" s="10">
        <v>41172</v>
      </c>
      <c r="C145" s="13" t="s">
        <v>450</v>
      </c>
      <c r="D145" s="16">
        <v>1.97</v>
      </c>
      <c r="E145" s="16">
        <v>1.1499999999999999</v>
      </c>
      <c r="F145" s="12">
        <v>41172</v>
      </c>
      <c r="G145" s="25">
        <v>1.6</v>
      </c>
      <c r="H145" s="18">
        <f t="shared" si="20"/>
        <v>-0.18781725888324863</v>
      </c>
      <c r="I145" s="84">
        <f t="shared" si="21"/>
        <v>-0.4512195121951218</v>
      </c>
    </row>
    <row r="146" spans="2:9" x14ac:dyDescent="0.25">
      <c r="B146" s="10">
        <v>41173</v>
      </c>
      <c r="C146" s="13" t="s">
        <v>456</v>
      </c>
      <c r="D146" s="16">
        <v>1.84</v>
      </c>
      <c r="E146" s="16">
        <v>1.1299999999999999</v>
      </c>
      <c r="F146" s="12">
        <v>41176</v>
      </c>
      <c r="G146" s="25">
        <v>2.08</v>
      </c>
      <c r="H146" s="18">
        <f t="shared" si="20"/>
        <v>0.13043478260869557</v>
      </c>
      <c r="I146" s="84">
        <f t="shared" si="21"/>
        <v>0.33802816901408439</v>
      </c>
    </row>
    <row r="147" spans="2:9" x14ac:dyDescent="0.25">
      <c r="B147" s="10">
        <v>41177</v>
      </c>
      <c r="C147" s="13" t="s">
        <v>456</v>
      </c>
      <c r="D147" s="16">
        <v>2.06</v>
      </c>
      <c r="E147" s="16">
        <v>1.49</v>
      </c>
      <c r="F147" s="12">
        <v>41177</v>
      </c>
      <c r="G147" s="25">
        <v>2.4700000000000002</v>
      </c>
      <c r="H147" s="18">
        <f t="shared" si="20"/>
        <v>0.19902912621359237</v>
      </c>
      <c r="I147" s="84">
        <f t="shared" si="21"/>
        <v>0.71929824561403521</v>
      </c>
    </row>
    <row r="148" spans="2:9" x14ac:dyDescent="0.25">
      <c r="B148" s="10">
        <v>41178</v>
      </c>
      <c r="C148" s="13" t="s">
        <v>459</v>
      </c>
      <c r="D148" s="16">
        <v>2.06</v>
      </c>
      <c r="E148" s="16">
        <v>1.45</v>
      </c>
      <c r="F148" s="12">
        <v>41178</v>
      </c>
      <c r="G148" s="25">
        <v>2.8</v>
      </c>
      <c r="H148" s="18">
        <f t="shared" si="20"/>
        <v>0.35922330097087363</v>
      </c>
      <c r="I148" s="84">
        <f t="shared" si="21"/>
        <v>1.21311475409836</v>
      </c>
    </row>
    <row r="149" spans="2:9" x14ac:dyDescent="0.25">
      <c r="B149" s="10">
        <v>41179</v>
      </c>
      <c r="C149" s="13" t="s">
        <v>462</v>
      </c>
      <c r="D149" s="16">
        <v>1.91</v>
      </c>
      <c r="E149" s="16">
        <v>1.26</v>
      </c>
      <c r="F149" s="12">
        <v>41180</v>
      </c>
      <c r="G149" s="25">
        <v>2.41</v>
      </c>
      <c r="H149" s="18">
        <f t="shared" ref="H149:H155" si="22">(G149/D149-1)</f>
        <v>0.26178010471204205</v>
      </c>
      <c r="I149" s="84">
        <f t="shared" ref="I149:I155" si="23">(G149-D149)/(D149-E149)</f>
        <v>0.76923076923076972</v>
      </c>
    </row>
    <row r="150" spans="2:9" x14ac:dyDescent="0.25">
      <c r="B150" s="10">
        <v>41183</v>
      </c>
      <c r="C150" s="13" t="s">
        <v>469</v>
      </c>
      <c r="D150" s="16">
        <v>1.89</v>
      </c>
      <c r="E150" s="16">
        <v>1.1299999999999999</v>
      </c>
      <c r="F150" s="12">
        <v>41184</v>
      </c>
      <c r="G150" s="25">
        <v>1.55</v>
      </c>
      <c r="H150" s="18">
        <f t="shared" si="22"/>
        <v>-0.17989417989417977</v>
      </c>
      <c r="I150" s="84">
        <f t="shared" si="23"/>
        <v>-0.44736842105263136</v>
      </c>
    </row>
    <row r="151" spans="2:9" x14ac:dyDescent="0.25">
      <c r="B151" s="10">
        <v>41184</v>
      </c>
      <c r="C151" s="13" t="s">
        <v>469</v>
      </c>
      <c r="D151" s="16">
        <v>2.02</v>
      </c>
      <c r="E151" s="16">
        <v>1.46</v>
      </c>
      <c r="F151" s="12">
        <v>41185</v>
      </c>
      <c r="G151" s="25">
        <v>1.8</v>
      </c>
      <c r="H151" s="18">
        <f t="shared" si="22"/>
        <v>-0.1089108910891089</v>
      </c>
      <c r="I151" s="84">
        <f t="shared" si="23"/>
        <v>-0.39285714285714279</v>
      </c>
    </row>
    <row r="152" spans="2:9" x14ac:dyDescent="0.25">
      <c r="B152" s="10">
        <v>41185</v>
      </c>
      <c r="C152" s="13" t="s">
        <v>469</v>
      </c>
      <c r="D152" s="16">
        <v>1.99</v>
      </c>
      <c r="E152" s="16">
        <v>1.54</v>
      </c>
      <c r="F152" s="12">
        <v>41186</v>
      </c>
      <c r="G152" s="25">
        <v>1.64</v>
      </c>
      <c r="H152" s="18">
        <f t="shared" si="22"/>
        <v>-0.17587939698492472</v>
      </c>
      <c r="I152" s="84">
        <f t="shared" si="23"/>
        <v>-0.77777777777777801</v>
      </c>
    </row>
    <row r="153" spans="2:9" x14ac:dyDescent="0.25">
      <c r="B153" s="10" t="s">
        <v>470</v>
      </c>
      <c r="C153" s="13" t="s">
        <v>468</v>
      </c>
      <c r="D153" s="16">
        <v>1.105</v>
      </c>
      <c r="E153" s="16">
        <v>0.56000000000000005</v>
      </c>
      <c r="F153" s="12">
        <v>41186</v>
      </c>
      <c r="G153" s="25">
        <v>0.87</v>
      </c>
      <c r="H153" s="18">
        <f t="shared" si="22"/>
        <v>-0.21266968325791857</v>
      </c>
      <c r="I153" s="84">
        <f t="shared" si="23"/>
        <v>-0.43119266055045874</v>
      </c>
    </row>
    <row r="154" spans="2:9" x14ac:dyDescent="0.25">
      <c r="B154" s="10">
        <v>41186</v>
      </c>
      <c r="C154" s="13" t="s">
        <v>474</v>
      </c>
      <c r="D154" s="16">
        <v>1.91</v>
      </c>
      <c r="E154" s="16">
        <v>1.42</v>
      </c>
      <c r="F154" s="12">
        <v>41186</v>
      </c>
      <c r="G154" s="25">
        <v>1.42</v>
      </c>
      <c r="H154" s="18">
        <f t="shared" si="22"/>
        <v>-0.25654450261780104</v>
      </c>
      <c r="I154" s="84">
        <f t="shared" si="23"/>
        <v>-1</v>
      </c>
    </row>
    <row r="155" spans="2:9" x14ac:dyDescent="0.25">
      <c r="B155" s="10">
        <v>41192</v>
      </c>
      <c r="C155" s="13" t="s">
        <v>478</v>
      </c>
      <c r="D155" s="16">
        <v>1.91</v>
      </c>
      <c r="E155" s="16">
        <v>1.19</v>
      </c>
      <c r="F155" s="12">
        <v>41194</v>
      </c>
      <c r="G155" s="25">
        <v>2.38</v>
      </c>
      <c r="H155" s="18">
        <f t="shared" si="22"/>
        <v>0.24607329842931946</v>
      </c>
      <c r="I155" s="84">
        <f t="shared" si="23"/>
        <v>0.65277777777777779</v>
      </c>
    </row>
    <row r="156" spans="2:9" x14ac:dyDescent="0.25">
      <c r="B156" s="10">
        <v>41194</v>
      </c>
      <c r="C156" s="13" t="s">
        <v>480</v>
      </c>
      <c r="D156" s="16">
        <v>2.35</v>
      </c>
      <c r="E156" s="16">
        <v>1.66</v>
      </c>
      <c r="F156" s="12">
        <v>41197</v>
      </c>
      <c r="G156" s="25">
        <v>2.16</v>
      </c>
      <c r="H156" s="18">
        <f t="shared" ref="H156:H162" si="24">(G156/D156-1)</f>
        <v>-8.085106382978724E-2</v>
      </c>
      <c r="I156" s="84">
        <f t="shared" ref="I156:I162" si="25">(G156-D156)/(D156-E156)</f>
        <v>-0.27536231884057955</v>
      </c>
    </row>
    <row r="157" spans="2:9" x14ac:dyDescent="0.25">
      <c r="B157" s="10">
        <v>41197</v>
      </c>
      <c r="C157" s="13" t="s">
        <v>483</v>
      </c>
      <c r="D157" s="16">
        <v>2.08</v>
      </c>
      <c r="E157" s="16">
        <v>1.42</v>
      </c>
      <c r="F157" s="12">
        <v>41198</v>
      </c>
      <c r="G157" s="25">
        <v>1.57</v>
      </c>
      <c r="H157" s="18">
        <f t="shared" si="24"/>
        <v>-0.24519230769230771</v>
      </c>
      <c r="I157" s="84">
        <f t="shared" si="25"/>
        <v>-0.7727272727272726</v>
      </c>
    </row>
    <row r="158" spans="2:9" x14ac:dyDescent="0.25">
      <c r="B158" s="10">
        <v>41200</v>
      </c>
      <c r="C158" s="13" t="s">
        <v>487</v>
      </c>
      <c r="D158" s="16">
        <v>2.13</v>
      </c>
      <c r="E158" s="16">
        <v>1.04</v>
      </c>
      <c r="F158" s="12">
        <v>41205</v>
      </c>
      <c r="G158" s="25">
        <v>1.04</v>
      </c>
      <c r="H158" s="18">
        <f t="shared" si="24"/>
        <v>-0.51173708920187788</v>
      </c>
      <c r="I158" s="84">
        <f t="shared" si="25"/>
        <v>-1</v>
      </c>
    </row>
    <row r="159" spans="2:9" x14ac:dyDescent="0.25">
      <c r="B159" s="10">
        <v>41213</v>
      </c>
      <c r="C159" s="13" t="s">
        <v>511</v>
      </c>
      <c r="D159" s="16">
        <v>2.0699999999999998</v>
      </c>
      <c r="E159" s="16">
        <v>1.34</v>
      </c>
      <c r="F159" s="12">
        <v>41214</v>
      </c>
      <c r="G159" s="25">
        <v>1.64</v>
      </c>
      <c r="H159" s="18">
        <f t="shared" si="24"/>
        <v>-0.20772946859903385</v>
      </c>
      <c r="I159" s="84">
        <f t="shared" si="25"/>
        <v>-0.58904109589041109</v>
      </c>
    </row>
    <row r="160" spans="2:9" x14ac:dyDescent="0.25">
      <c r="B160" s="10">
        <v>41218</v>
      </c>
      <c r="C160" s="13" t="s">
        <v>450</v>
      </c>
      <c r="D160" s="16">
        <v>2.0699999999999998</v>
      </c>
      <c r="E160" s="16">
        <v>1.32</v>
      </c>
      <c r="F160" s="12">
        <v>41219</v>
      </c>
      <c r="G160" s="25">
        <v>1.76</v>
      </c>
      <c r="H160" s="18">
        <f t="shared" si="24"/>
        <v>-0.14975845410628008</v>
      </c>
      <c r="I160" s="84">
        <f t="shared" si="25"/>
        <v>-0.41333333333333322</v>
      </c>
    </row>
    <row r="161" spans="2:9" x14ac:dyDescent="0.25">
      <c r="B161" s="10">
        <v>41220</v>
      </c>
      <c r="C161" s="13" t="s">
        <v>518</v>
      </c>
      <c r="D161" s="16">
        <v>1.66</v>
      </c>
      <c r="E161" s="16">
        <v>0.95</v>
      </c>
      <c r="F161" s="12">
        <v>41220</v>
      </c>
      <c r="G161" s="25">
        <v>0.95</v>
      </c>
      <c r="H161" s="18">
        <f t="shared" si="24"/>
        <v>-0.42771084337349397</v>
      </c>
      <c r="I161" s="84">
        <f t="shared" si="25"/>
        <v>-1</v>
      </c>
    </row>
    <row r="162" spans="2:9" x14ac:dyDescent="0.25">
      <c r="B162" s="10">
        <v>41221</v>
      </c>
      <c r="C162" s="13" t="s">
        <v>521</v>
      </c>
      <c r="D162" s="16">
        <v>2.08</v>
      </c>
      <c r="E162" s="16">
        <v>1.67</v>
      </c>
      <c r="F162" s="12">
        <v>41221</v>
      </c>
      <c r="G162" s="25">
        <v>1.67</v>
      </c>
      <c r="H162" s="18">
        <f t="shared" si="24"/>
        <v>-0.19711538461538469</v>
      </c>
      <c r="I162" s="84">
        <f t="shared" si="25"/>
        <v>-1</v>
      </c>
    </row>
    <row r="163" spans="2:9" x14ac:dyDescent="0.25">
      <c r="B163" s="10">
        <v>41227</v>
      </c>
      <c r="C163" s="13" t="s">
        <v>524</v>
      </c>
      <c r="D163" s="16">
        <v>1.99</v>
      </c>
      <c r="E163" s="16">
        <v>1.36</v>
      </c>
      <c r="F163" s="12">
        <v>41227</v>
      </c>
      <c r="G163" s="25">
        <v>1.36</v>
      </c>
      <c r="H163" s="18">
        <f t="shared" ref="H163:H169" si="26">(G163/D163-1)</f>
        <v>-0.31658291457286425</v>
      </c>
      <c r="I163" s="84">
        <f t="shared" ref="I163:I169" si="27">(G163-D163)/(D163-E163)</f>
        <v>-1</v>
      </c>
    </row>
    <row r="164" spans="2:9" x14ac:dyDescent="0.25">
      <c r="B164" s="10">
        <v>41228</v>
      </c>
      <c r="C164" s="13" t="s">
        <v>526</v>
      </c>
      <c r="D164" s="16">
        <v>2.08</v>
      </c>
      <c r="E164" s="16">
        <v>1.49</v>
      </c>
      <c r="F164" s="12">
        <v>41228</v>
      </c>
      <c r="G164" s="25">
        <v>1.75</v>
      </c>
      <c r="H164" s="18">
        <f t="shared" si="26"/>
        <v>-0.15865384615384615</v>
      </c>
      <c r="I164" s="84">
        <f t="shared" si="27"/>
        <v>-0.55932203389830515</v>
      </c>
    </row>
    <row r="165" spans="2:9" x14ac:dyDescent="0.25">
      <c r="B165" s="10">
        <v>41233</v>
      </c>
      <c r="C165" s="13" t="s">
        <v>532</v>
      </c>
      <c r="D165" s="16">
        <v>1.89</v>
      </c>
      <c r="E165" s="16">
        <v>1.18</v>
      </c>
      <c r="F165" s="12">
        <v>41233</v>
      </c>
      <c r="G165" s="25">
        <v>1.55</v>
      </c>
      <c r="H165" s="18">
        <f t="shared" si="26"/>
        <v>-0.17989417989417977</v>
      </c>
      <c r="I165" s="84">
        <f t="shared" si="27"/>
        <v>-0.47887323943661952</v>
      </c>
    </row>
    <row r="166" spans="2:9" x14ac:dyDescent="0.25">
      <c r="B166" s="10">
        <v>41243</v>
      </c>
      <c r="C166" s="13" t="s">
        <v>546</v>
      </c>
      <c r="D166" s="16">
        <v>2.2000000000000002</v>
      </c>
      <c r="E166" s="16">
        <v>1.4</v>
      </c>
      <c r="F166" s="12">
        <v>41246</v>
      </c>
      <c r="G166" s="25">
        <v>2.5099999999999998</v>
      </c>
      <c r="H166" s="18">
        <f t="shared" si="26"/>
        <v>0.14090909090909065</v>
      </c>
      <c r="I166" s="84">
        <f t="shared" si="27"/>
        <v>0.3874999999999994</v>
      </c>
    </row>
    <row r="167" spans="2:9" x14ac:dyDescent="0.25">
      <c r="B167" s="10">
        <v>41246</v>
      </c>
      <c r="C167" s="13" t="s">
        <v>553</v>
      </c>
      <c r="D167" s="16">
        <v>1.98</v>
      </c>
      <c r="E167" s="16">
        <v>1.17</v>
      </c>
      <c r="F167" s="12">
        <v>41247</v>
      </c>
      <c r="G167" s="25">
        <v>1.96</v>
      </c>
      <c r="H167" s="18">
        <f t="shared" si="26"/>
        <v>-1.0101010101010055E-2</v>
      </c>
      <c r="I167" s="84">
        <f t="shared" si="27"/>
        <v>-2.4691358024691377E-2</v>
      </c>
    </row>
    <row r="168" spans="2:9" x14ac:dyDescent="0.25">
      <c r="B168" s="10">
        <v>41248</v>
      </c>
      <c r="C168" s="13" t="s">
        <v>559</v>
      </c>
      <c r="D168" s="16">
        <v>2.11</v>
      </c>
      <c r="E168" s="16">
        <v>1.52</v>
      </c>
      <c r="F168" s="12">
        <v>41248</v>
      </c>
      <c r="G168" s="25">
        <v>2</v>
      </c>
      <c r="H168" s="18">
        <f t="shared" si="26"/>
        <v>-5.2132701421800931E-2</v>
      </c>
      <c r="I168" s="84">
        <f t="shared" si="27"/>
        <v>-0.18644067796610153</v>
      </c>
    </row>
    <row r="169" spans="2:9" x14ac:dyDescent="0.25">
      <c r="B169" s="10">
        <v>41249</v>
      </c>
      <c r="C169" s="13" t="s">
        <v>559</v>
      </c>
      <c r="D169" s="16">
        <v>1.5</v>
      </c>
      <c r="E169" s="16">
        <v>0.86</v>
      </c>
      <c r="F169" s="12">
        <v>41250</v>
      </c>
      <c r="G169" s="25">
        <v>1.43</v>
      </c>
      <c r="H169" s="18">
        <f t="shared" si="26"/>
        <v>-4.6666666666666745E-2</v>
      </c>
      <c r="I169" s="84">
        <f t="shared" si="27"/>
        <v>-0.1093750000000001</v>
      </c>
    </row>
    <row r="170" spans="2:9" x14ac:dyDescent="0.25">
      <c r="B170" s="10">
        <v>41253</v>
      </c>
      <c r="C170" s="13" t="s">
        <v>564</v>
      </c>
      <c r="D170" s="16">
        <v>2.1</v>
      </c>
      <c r="E170" s="16">
        <v>1.31</v>
      </c>
      <c r="F170" s="12">
        <v>41254</v>
      </c>
      <c r="G170" s="25">
        <v>1.31</v>
      </c>
      <c r="H170" s="18">
        <f>(G170/D170-1)</f>
        <v>-0.37619047619047619</v>
      </c>
      <c r="I170" s="84">
        <f>(G170-D170)/(D170-E170)</f>
        <v>-1</v>
      </c>
    </row>
    <row r="171" spans="2:9" x14ac:dyDescent="0.25">
      <c r="B171" s="10">
        <v>41256</v>
      </c>
      <c r="C171" s="13" t="s">
        <v>568</v>
      </c>
      <c r="D171" s="16">
        <v>2.1800000000000002</v>
      </c>
      <c r="E171" s="16">
        <v>1.52</v>
      </c>
      <c r="F171" s="12">
        <v>41257</v>
      </c>
      <c r="G171" s="25">
        <v>2.1800000000000002</v>
      </c>
      <c r="H171" s="18">
        <f>(G171/D171-1)</f>
        <v>0</v>
      </c>
      <c r="I171" s="84">
        <f>(G171-D171)/(D171-E171)</f>
        <v>0</v>
      </c>
    </row>
    <row r="172" spans="2:9" x14ac:dyDescent="0.25">
      <c r="B172" s="10">
        <v>41261</v>
      </c>
      <c r="C172" s="13" t="s">
        <v>570</v>
      </c>
      <c r="D172" s="16">
        <v>2.13</v>
      </c>
      <c r="E172" s="16">
        <v>1.48</v>
      </c>
      <c r="F172" s="12">
        <v>41263</v>
      </c>
      <c r="G172" s="25">
        <v>2.21</v>
      </c>
      <c r="H172" s="18">
        <f>(G172/D172-1)</f>
        <v>3.7558685446009488E-2</v>
      </c>
      <c r="I172" s="84">
        <f>(G172-D172)/(D172-E172)</f>
        <v>0.12307692307692321</v>
      </c>
    </row>
    <row r="173" spans="2:9" x14ac:dyDescent="0.25">
      <c r="B173" s="10"/>
      <c r="C173" s="13"/>
      <c r="D173" s="16"/>
      <c r="E173" s="16"/>
      <c r="F173" s="12"/>
      <c r="G173" s="25"/>
      <c r="H173" s="18"/>
      <c r="I173" s="83"/>
    </row>
    <row r="174" spans="2:9" x14ac:dyDescent="0.25">
      <c r="B174" s="10"/>
      <c r="C174" s="13"/>
      <c r="D174" s="19"/>
      <c r="E174" s="19"/>
      <c r="F174" s="12"/>
      <c r="G174" s="21" t="s">
        <v>1</v>
      </c>
      <c r="H174" s="18"/>
      <c r="I174" s="83"/>
    </row>
    <row r="175" spans="2:9" x14ac:dyDescent="0.25">
      <c r="B175" s="10"/>
      <c r="C175" s="22" t="s">
        <v>45</v>
      </c>
      <c r="D175" s="13"/>
      <c r="E175" s="13"/>
      <c r="F175" s="23" t="s">
        <v>1</v>
      </c>
      <c r="G175" s="75" t="s">
        <v>12</v>
      </c>
      <c r="H175" s="76" t="s">
        <v>10</v>
      </c>
      <c r="I175" s="88">
        <f>SUM(I11:I174)</f>
        <v>-9.9535138705186892</v>
      </c>
    </row>
    <row r="176" spans="2:9" s="70" customFormat="1" x14ac:dyDescent="0.25">
      <c r="B176" s="10"/>
      <c r="C176" s="22"/>
      <c r="D176" s="13"/>
      <c r="E176" s="13"/>
      <c r="F176" s="23"/>
      <c r="G176" s="75"/>
      <c r="H176" s="76"/>
      <c r="I176" s="73"/>
    </row>
    <row r="177" spans="2:11" ht="15.75" thickBot="1" x14ac:dyDescent="0.3">
      <c r="B177" s="27"/>
      <c r="C177" s="29" t="s">
        <v>1</v>
      </c>
      <c r="D177" s="29"/>
      <c r="E177" s="29"/>
      <c r="F177" s="49"/>
      <c r="G177" s="29"/>
      <c r="H177" s="77" t="s">
        <v>1</v>
      </c>
      <c r="I177" s="33"/>
    </row>
    <row r="178" spans="2:11" x14ac:dyDescent="0.25">
      <c r="B178" s="5"/>
      <c r="C178" s="63"/>
      <c r="D178" s="6"/>
      <c r="E178" s="6"/>
      <c r="F178" s="7"/>
      <c r="G178" s="8"/>
      <c r="H178" s="8"/>
      <c r="I178" s="9"/>
    </row>
    <row r="179" spans="2:11" x14ac:dyDescent="0.25">
      <c r="B179" s="10"/>
      <c r="C179" s="74" t="s">
        <v>22</v>
      </c>
      <c r="D179" s="13"/>
      <c r="E179" s="13"/>
      <c r="F179" s="23"/>
      <c r="G179" s="11"/>
      <c r="H179" s="24"/>
      <c r="I179" s="14"/>
    </row>
    <row r="180" spans="2:11" x14ac:dyDescent="0.25">
      <c r="B180" s="65" t="s">
        <v>2</v>
      </c>
      <c r="C180" s="66" t="s">
        <v>3</v>
      </c>
      <c r="D180" s="66" t="s">
        <v>2</v>
      </c>
      <c r="E180" s="66" t="s">
        <v>18</v>
      </c>
      <c r="F180" s="67" t="s">
        <v>4</v>
      </c>
      <c r="G180" s="66" t="s">
        <v>4</v>
      </c>
      <c r="H180" s="66" t="s">
        <v>5</v>
      </c>
      <c r="I180" s="68" t="s">
        <v>5</v>
      </c>
    </row>
    <row r="181" spans="2:11" x14ac:dyDescent="0.25">
      <c r="B181" s="65" t="s">
        <v>6</v>
      </c>
      <c r="C181" s="69"/>
      <c r="D181" s="66" t="s">
        <v>7</v>
      </c>
      <c r="E181" s="66" t="s">
        <v>19</v>
      </c>
      <c r="F181" s="67" t="s">
        <v>6</v>
      </c>
      <c r="G181" s="66" t="s">
        <v>8</v>
      </c>
      <c r="H181" s="66" t="s">
        <v>11</v>
      </c>
      <c r="I181" s="68" t="s">
        <v>20</v>
      </c>
    </row>
    <row r="182" spans="2:11" x14ac:dyDescent="0.25">
      <c r="B182" s="65"/>
      <c r="C182" s="66" t="s">
        <v>29</v>
      </c>
      <c r="D182" s="66"/>
      <c r="E182" s="66"/>
      <c r="F182" s="67"/>
      <c r="G182" s="66"/>
      <c r="H182" s="66"/>
      <c r="I182" s="68"/>
    </row>
    <row r="183" spans="2:11" x14ac:dyDescent="0.25">
      <c r="B183" s="65"/>
      <c r="C183" s="66"/>
      <c r="D183" s="66"/>
      <c r="E183" s="66"/>
      <c r="F183" s="67"/>
      <c r="G183" s="66"/>
      <c r="H183" s="66"/>
      <c r="I183" s="68"/>
    </row>
    <row r="184" spans="2:11" x14ac:dyDescent="0.25">
      <c r="B184" s="10">
        <v>40913</v>
      </c>
      <c r="C184" s="13" t="s">
        <v>63</v>
      </c>
      <c r="D184" s="16">
        <v>1.27</v>
      </c>
      <c r="E184" s="16">
        <v>1.05</v>
      </c>
      <c r="F184" s="12">
        <v>40553</v>
      </c>
      <c r="G184" s="25">
        <v>1.35</v>
      </c>
      <c r="H184" s="18">
        <f t="shared" ref="H184:H190" si="28">(G184/D184-1)</f>
        <v>6.2992125984252079E-2</v>
      </c>
      <c r="I184" s="84">
        <f t="shared" ref="I184:I190" si="29">(G184-D184)/(D184-E184)</f>
        <v>0.36363636363636398</v>
      </c>
      <c r="K184" s="62" t="s">
        <v>1</v>
      </c>
    </row>
    <row r="185" spans="2:11" x14ac:dyDescent="0.25">
      <c r="B185" s="10">
        <v>40919</v>
      </c>
      <c r="C185" s="13" t="s">
        <v>76</v>
      </c>
      <c r="D185" s="16">
        <v>0.56000000000000005</v>
      </c>
      <c r="E185" s="16">
        <v>0.37</v>
      </c>
      <c r="F185" s="12">
        <v>40921</v>
      </c>
      <c r="G185" s="25">
        <v>0.36</v>
      </c>
      <c r="H185" s="18">
        <f t="shared" si="28"/>
        <v>-0.35714285714285721</v>
      </c>
      <c r="I185" s="84">
        <f t="shared" si="29"/>
        <v>-1.0526315789473684</v>
      </c>
      <c r="K185" s="62" t="s">
        <v>1</v>
      </c>
    </row>
    <row r="186" spans="2:11" x14ac:dyDescent="0.25">
      <c r="B186" s="10">
        <v>40938</v>
      </c>
      <c r="C186" s="13" t="s">
        <v>94</v>
      </c>
      <c r="D186" s="16">
        <v>0.73</v>
      </c>
      <c r="E186" s="16">
        <v>0.49</v>
      </c>
      <c r="F186" s="12">
        <v>40940</v>
      </c>
      <c r="G186" s="25">
        <v>0.49</v>
      </c>
      <c r="H186" s="18">
        <f t="shared" si="28"/>
        <v>-0.32876712328767121</v>
      </c>
      <c r="I186" s="84">
        <f t="shared" si="29"/>
        <v>-1</v>
      </c>
      <c r="K186" s="62" t="s">
        <v>1</v>
      </c>
    </row>
    <row r="187" spans="2:11" x14ac:dyDescent="0.25">
      <c r="B187" s="10">
        <v>40952</v>
      </c>
      <c r="C187" s="13" t="s">
        <v>118</v>
      </c>
      <c r="D187" s="16">
        <v>0.42</v>
      </c>
      <c r="E187" s="16">
        <v>0.34</v>
      </c>
      <c r="F187" s="12">
        <v>40953</v>
      </c>
      <c r="G187" s="25">
        <v>0.46</v>
      </c>
      <c r="H187" s="18">
        <f t="shared" si="28"/>
        <v>9.5238095238095344E-2</v>
      </c>
      <c r="I187" s="84">
        <f t="shared" si="29"/>
        <v>0.50000000000000067</v>
      </c>
      <c r="K187" s="62" t="s">
        <v>1</v>
      </c>
    </row>
    <row r="188" spans="2:11" x14ac:dyDescent="0.25">
      <c r="B188" s="10">
        <v>40955</v>
      </c>
      <c r="C188" s="13" t="s">
        <v>122</v>
      </c>
      <c r="D188" s="16">
        <v>1.31</v>
      </c>
      <c r="E188" s="16">
        <v>0.89</v>
      </c>
      <c r="F188" s="12">
        <v>40956</v>
      </c>
      <c r="G188" s="25">
        <v>0.89</v>
      </c>
      <c r="H188" s="18">
        <f t="shared" si="28"/>
        <v>-0.32061068702290074</v>
      </c>
      <c r="I188" s="84">
        <f t="shared" si="29"/>
        <v>-1</v>
      </c>
      <c r="K188" s="62" t="s">
        <v>1</v>
      </c>
    </row>
    <row r="189" spans="2:11" x14ac:dyDescent="0.25">
      <c r="B189" s="10">
        <v>40967</v>
      </c>
      <c r="C189" s="13" t="s">
        <v>143</v>
      </c>
      <c r="D189" s="16">
        <v>0.44</v>
      </c>
      <c r="E189" s="16">
        <v>0.34</v>
      </c>
      <c r="F189" s="12">
        <v>40968</v>
      </c>
      <c r="G189" s="25">
        <v>0.43</v>
      </c>
      <c r="H189" s="18">
        <f t="shared" si="28"/>
        <v>-2.2727272727272707E-2</v>
      </c>
      <c r="I189" s="84">
        <f t="shared" si="29"/>
        <v>-0.10000000000000012</v>
      </c>
      <c r="K189" s="62" t="s">
        <v>1</v>
      </c>
    </row>
    <row r="190" spans="2:11" x14ac:dyDescent="0.25">
      <c r="B190" s="10">
        <v>40987</v>
      </c>
      <c r="C190" s="13" t="s">
        <v>168</v>
      </c>
      <c r="D190" s="16">
        <v>1.44</v>
      </c>
      <c r="E190" s="16">
        <v>0.98</v>
      </c>
      <c r="F190" s="12">
        <v>40989</v>
      </c>
      <c r="G190" s="25">
        <v>1.57</v>
      </c>
      <c r="H190" s="18">
        <f t="shared" si="28"/>
        <v>9.0277777777777901E-2</v>
      </c>
      <c r="I190" s="84">
        <f t="shared" si="29"/>
        <v>0.28260869565217417</v>
      </c>
      <c r="K190" s="62" t="s">
        <v>1</v>
      </c>
    </row>
    <row r="191" spans="2:11" x14ac:dyDescent="0.25">
      <c r="B191" s="10">
        <v>40995</v>
      </c>
      <c r="C191" s="13" t="s">
        <v>192</v>
      </c>
      <c r="D191" s="16">
        <v>1.58</v>
      </c>
      <c r="E191" s="16">
        <v>1.29</v>
      </c>
      <c r="F191" s="12">
        <v>40998</v>
      </c>
      <c r="G191" s="25">
        <v>1.72</v>
      </c>
      <c r="H191" s="18">
        <f t="shared" ref="H191:H198" si="30">(G191/D191-1)</f>
        <v>8.8607594936708889E-2</v>
      </c>
      <c r="I191" s="84">
        <f t="shared" ref="I191:I198" si="31">(G191-D191)/(D191-E191)</f>
        <v>0.48275862068965475</v>
      </c>
      <c r="K191" s="62" t="s">
        <v>1</v>
      </c>
    </row>
    <row r="192" spans="2:11" x14ac:dyDescent="0.25">
      <c r="B192" s="10">
        <v>41001</v>
      </c>
      <c r="C192" s="13" t="s">
        <v>204</v>
      </c>
      <c r="D192" s="16">
        <v>0.89</v>
      </c>
      <c r="E192" s="16">
        <v>0.64</v>
      </c>
      <c r="F192" s="12">
        <v>41003</v>
      </c>
      <c r="G192" s="25">
        <v>0.83</v>
      </c>
      <c r="H192" s="18">
        <f t="shared" si="30"/>
        <v>-6.7415730337078705E-2</v>
      </c>
      <c r="I192" s="84">
        <f t="shared" si="31"/>
        <v>-0.24000000000000021</v>
      </c>
      <c r="K192" s="62" t="s">
        <v>1</v>
      </c>
    </row>
    <row r="193" spans="2:11" x14ac:dyDescent="0.25">
      <c r="B193" s="10">
        <v>41001</v>
      </c>
      <c r="C193" s="13" t="s">
        <v>202</v>
      </c>
      <c r="D193" s="16">
        <v>0.99</v>
      </c>
      <c r="E193" s="16">
        <v>0.66</v>
      </c>
      <c r="F193" s="12">
        <v>41004</v>
      </c>
      <c r="G193" s="25">
        <v>0.81</v>
      </c>
      <c r="H193" s="18">
        <f t="shared" si="30"/>
        <v>-0.18181818181818177</v>
      </c>
      <c r="I193" s="84">
        <f t="shared" si="31"/>
        <v>-0.5454545454545453</v>
      </c>
      <c r="K193" s="62" t="s">
        <v>1</v>
      </c>
    </row>
    <row r="194" spans="2:11" x14ac:dyDescent="0.25">
      <c r="B194" s="10">
        <v>41011</v>
      </c>
      <c r="C194" s="13" t="s">
        <v>221</v>
      </c>
      <c r="D194" s="16">
        <v>0.43</v>
      </c>
      <c r="E194" s="16">
        <v>0.28999999999999998</v>
      </c>
      <c r="F194" s="12">
        <v>41015</v>
      </c>
      <c r="G194" s="25">
        <v>0.5</v>
      </c>
      <c r="H194" s="18">
        <f t="shared" si="30"/>
        <v>0.16279069767441867</v>
      </c>
      <c r="I194" s="84">
        <f t="shared" si="31"/>
        <v>0.5</v>
      </c>
      <c r="K194" s="62" t="s">
        <v>1</v>
      </c>
    </row>
    <row r="195" spans="2:11" x14ac:dyDescent="0.25">
      <c r="B195" s="10">
        <v>41024</v>
      </c>
      <c r="C195" s="13" t="s">
        <v>243</v>
      </c>
      <c r="D195" s="16">
        <v>0.82</v>
      </c>
      <c r="E195" s="16">
        <v>0.51</v>
      </c>
      <c r="F195" s="12">
        <v>41024</v>
      </c>
      <c r="G195" s="25">
        <v>0.51</v>
      </c>
      <c r="H195" s="18">
        <f t="shared" si="30"/>
        <v>-0.37804878048780488</v>
      </c>
      <c r="I195" s="84">
        <f t="shared" si="31"/>
        <v>-1</v>
      </c>
      <c r="K195" s="62" t="s">
        <v>1</v>
      </c>
    </row>
    <row r="196" spans="2:11" x14ac:dyDescent="0.25">
      <c r="B196" s="10">
        <v>41024</v>
      </c>
      <c r="C196" s="13" t="s">
        <v>242</v>
      </c>
      <c r="D196" s="16">
        <v>1.07</v>
      </c>
      <c r="E196" s="16">
        <v>0.69</v>
      </c>
      <c r="F196" s="12">
        <v>41029</v>
      </c>
      <c r="G196" s="25">
        <v>0.74</v>
      </c>
      <c r="H196" s="18">
        <f t="shared" si="30"/>
        <v>-0.30841121495327106</v>
      </c>
      <c r="I196" s="84">
        <f t="shared" si="31"/>
        <v>-0.86842105263157887</v>
      </c>
      <c r="K196" s="62" t="s">
        <v>1</v>
      </c>
    </row>
    <row r="197" spans="2:11" x14ac:dyDescent="0.25">
      <c r="B197" s="10">
        <v>41026</v>
      </c>
      <c r="C197" s="13" t="s">
        <v>259</v>
      </c>
      <c r="D197" s="16">
        <v>0.68</v>
      </c>
      <c r="E197" s="16">
        <v>0.49</v>
      </c>
      <c r="F197" s="12">
        <v>41031</v>
      </c>
      <c r="G197" s="25">
        <v>0.82</v>
      </c>
      <c r="H197" s="18">
        <f t="shared" si="30"/>
        <v>0.20588235294117641</v>
      </c>
      <c r="I197" s="84">
        <f t="shared" si="31"/>
        <v>0.73684210526315719</v>
      </c>
      <c r="K197" s="62" t="s">
        <v>1</v>
      </c>
    </row>
    <row r="198" spans="2:11" x14ac:dyDescent="0.25">
      <c r="B198" s="10">
        <v>41033</v>
      </c>
      <c r="C198" s="13" t="s">
        <v>288</v>
      </c>
      <c r="D198" s="16">
        <v>0.31</v>
      </c>
      <c r="E198" s="16">
        <v>0.19</v>
      </c>
      <c r="F198" s="12">
        <v>41033</v>
      </c>
      <c r="G198" s="25">
        <v>0.19</v>
      </c>
      <c r="H198" s="18">
        <f t="shared" si="30"/>
        <v>-0.38709677419354838</v>
      </c>
      <c r="I198" s="84">
        <f t="shared" si="31"/>
        <v>-1</v>
      </c>
      <c r="K198" s="62" t="s">
        <v>1</v>
      </c>
    </row>
    <row r="199" spans="2:11" x14ac:dyDescent="0.25">
      <c r="B199" s="10">
        <v>41038</v>
      </c>
      <c r="C199" s="13" t="s">
        <v>289</v>
      </c>
      <c r="D199" s="16">
        <v>0.28999999999999998</v>
      </c>
      <c r="E199" s="16">
        <v>0.24</v>
      </c>
      <c r="F199" s="12">
        <v>41038</v>
      </c>
      <c r="G199" s="25">
        <v>0.24</v>
      </c>
      <c r="H199" s="18">
        <f t="shared" ref="H199:H208" si="32">(G199/D199-1)</f>
        <v>-0.17241379310344829</v>
      </c>
      <c r="I199" s="84">
        <f t="shared" ref="I199:I208" si="33">(G199-D199)/(D199-E199)</f>
        <v>-1</v>
      </c>
      <c r="K199" s="62" t="s">
        <v>1</v>
      </c>
    </row>
    <row r="200" spans="2:11" x14ac:dyDescent="0.25">
      <c r="B200" s="10">
        <v>41053</v>
      </c>
      <c r="C200" s="13" t="s">
        <v>283</v>
      </c>
      <c r="D200" s="16">
        <v>0.54</v>
      </c>
      <c r="E200" s="16">
        <v>0.34</v>
      </c>
      <c r="F200" s="12">
        <v>41058</v>
      </c>
      <c r="G200" s="25">
        <v>0.64</v>
      </c>
      <c r="H200" s="18">
        <f t="shared" si="32"/>
        <v>0.18518518518518512</v>
      </c>
      <c r="I200" s="84">
        <f t="shared" si="33"/>
        <v>0.49999999999999989</v>
      </c>
      <c r="K200" s="62" t="s">
        <v>1</v>
      </c>
    </row>
    <row r="201" spans="2:11" x14ac:dyDescent="0.25">
      <c r="B201" s="10">
        <v>41059</v>
      </c>
      <c r="C201" s="13" t="s">
        <v>290</v>
      </c>
      <c r="D201" s="16">
        <v>0.42</v>
      </c>
      <c r="E201" s="16">
        <v>0.26</v>
      </c>
      <c r="F201" s="12">
        <v>41060</v>
      </c>
      <c r="G201" s="25">
        <v>0.31</v>
      </c>
      <c r="H201" s="18">
        <f t="shared" si="32"/>
        <v>-0.26190476190476186</v>
      </c>
      <c r="I201" s="84">
        <f t="shared" si="33"/>
        <v>-0.6875</v>
      </c>
      <c r="K201" s="62" t="s">
        <v>1</v>
      </c>
    </row>
    <row r="202" spans="2:11" x14ac:dyDescent="0.25">
      <c r="B202" s="10">
        <v>41060</v>
      </c>
      <c r="C202" s="13" t="s">
        <v>294</v>
      </c>
      <c r="D202" s="16">
        <v>1.68</v>
      </c>
      <c r="E202" s="16">
        <v>1.08</v>
      </c>
      <c r="F202" s="12">
        <v>41061</v>
      </c>
      <c r="G202" s="25">
        <v>2.88</v>
      </c>
      <c r="H202" s="18">
        <f t="shared" si="32"/>
        <v>0.71428571428571419</v>
      </c>
      <c r="I202" s="84">
        <f t="shared" si="33"/>
        <v>2.0000000000000004</v>
      </c>
      <c r="K202" s="62" t="s">
        <v>1</v>
      </c>
    </row>
    <row r="203" spans="2:11" x14ac:dyDescent="0.25">
      <c r="B203" s="10">
        <v>41064</v>
      </c>
      <c r="C203" s="13" t="s">
        <v>297</v>
      </c>
      <c r="D203" s="16">
        <v>0.41</v>
      </c>
      <c r="E203" s="16">
        <v>0.26</v>
      </c>
      <c r="F203" s="12">
        <v>41066</v>
      </c>
      <c r="G203" s="25">
        <v>0.61</v>
      </c>
      <c r="H203" s="18">
        <f t="shared" si="32"/>
        <v>0.48780487804878048</v>
      </c>
      <c r="I203" s="84">
        <f t="shared" si="33"/>
        <v>1.3333333333333337</v>
      </c>
      <c r="K203" s="62" t="s">
        <v>1</v>
      </c>
    </row>
    <row r="204" spans="2:11" x14ac:dyDescent="0.25">
      <c r="B204" s="10">
        <v>41071</v>
      </c>
      <c r="C204" s="13" t="s">
        <v>313</v>
      </c>
      <c r="D204" s="16">
        <v>3.09</v>
      </c>
      <c r="E204" s="16">
        <v>1.98</v>
      </c>
      <c r="F204" s="12">
        <v>41072</v>
      </c>
      <c r="G204" s="25">
        <v>3.21</v>
      </c>
      <c r="H204" s="18">
        <f t="shared" si="32"/>
        <v>3.8834951456310662E-2</v>
      </c>
      <c r="I204" s="84">
        <f t="shared" si="33"/>
        <v>0.10810810810810821</v>
      </c>
      <c r="K204" s="62" t="s">
        <v>1</v>
      </c>
    </row>
    <row r="205" spans="2:11" x14ac:dyDescent="0.25">
      <c r="B205" s="10">
        <v>41072</v>
      </c>
      <c r="C205" s="13" t="s">
        <v>317</v>
      </c>
      <c r="D205" s="16">
        <v>0.52</v>
      </c>
      <c r="E205" s="16">
        <v>0.35</v>
      </c>
      <c r="F205" s="12">
        <v>41073</v>
      </c>
      <c r="G205" s="25">
        <v>0.42</v>
      </c>
      <c r="H205" s="18">
        <f t="shared" si="32"/>
        <v>-0.1923076923076924</v>
      </c>
      <c r="I205" s="84">
        <f t="shared" si="33"/>
        <v>-0.58823529411764708</v>
      </c>
      <c r="K205" s="62" t="s">
        <v>1</v>
      </c>
    </row>
    <row r="206" spans="2:11" x14ac:dyDescent="0.25">
      <c r="B206" s="10">
        <v>41079</v>
      </c>
      <c r="C206" s="13" t="s">
        <v>331</v>
      </c>
      <c r="D206" s="16">
        <v>0.77</v>
      </c>
      <c r="E206" s="16">
        <v>0.48</v>
      </c>
      <c r="F206" s="12">
        <v>41080</v>
      </c>
      <c r="G206" s="25">
        <v>0.95</v>
      </c>
      <c r="H206" s="18">
        <f t="shared" si="32"/>
        <v>0.23376623376623362</v>
      </c>
      <c r="I206" s="84">
        <f t="shared" si="33"/>
        <v>0.62068965517241348</v>
      </c>
      <c r="K206" s="62" t="s">
        <v>1</v>
      </c>
    </row>
    <row r="207" spans="2:11" x14ac:dyDescent="0.25">
      <c r="B207" s="10">
        <v>41081</v>
      </c>
      <c r="C207" s="13" t="s">
        <v>336</v>
      </c>
      <c r="D207" s="16">
        <v>0.77</v>
      </c>
      <c r="E207" s="16">
        <v>0.47</v>
      </c>
      <c r="F207" s="12">
        <v>41081</v>
      </c>
      <c r="G207" s="25">
        <v>0.47</v>
      </c>
      <c r="H207" s="18">
        <f t="shared" si="32"/>
        <v>-0.38961038961038963</v>
      </c>
      <c r="I207" s="84">
        <f t="shared" si="33"/>
        <v>-1</v>
      </c>
      <c r="K207" s="62" t="s">
        <v>1</v>
      </c>
    </row>
    <row r="208" spans="2:11" x14ac:dyDescent="0.25">
      <c r="B208" s="10">
        <v>41087</v>
      </c>
      <c r="C208" s="13" t="s">
        <v>343</v>
      </c>
      <c r="D208" s="16">
        <v>0.51</v>
      </c>
      <c r="E208" s="16">
        <v>0.33</v>
      </c>
      <c r="F208" s="12">
        <v>41088</v>
      </c>
      <c r="G208" s="25">
        <v>0.42</v>
      </c>
      <c r="H208" s="18">
        <f t="shared" si="32"/>
        <v>-0.17647058823529416</v>
      </c>
      <c r="I208" s="84">
        <f t="shared" si="33"/>
        <v>-0.50000000000000011</v>
      </c>
      <c r="K208" s="62" t="s">
        <v>1</v>
      </c>
    </row>
    <row r="209" spans="2:11" x14ac:dyDescent="0.25">
      <c r="B209" s="10">
        <v>41109</v>
      </c>
      <c r="C209" s="13" t="s">
        <v>367</v>
      </c>
      <c r="D209" s="16">
        <v>1.1299999999999999</v>
      </c>
      <c r="E209" s="16">
        <v>0.7</v>
      </c>
      <c r="F209" s="12">
        <v>41113</v>
      </c>
      <c r="G209" s="25">
        <v>0.81</v>
      </c>
      <c r="H209" s="18">
        <f t="shared" ref="H209:H214" si="34">(G209/D209-1)</f>
        <v>-0.28318584070796449</v>
      </c>
      <c r="I209" s="84">
        <f t="shared" ref="I209:I214" si="35">(G209-D209)/(D209-E209)</f>
        <v>-0.74418604651162767</v>
      </c>
    </row>
    <row r="210" spans="2:11" x14ac:dyDescent="0.25">
      <c r="B210" s="10">
        <v>41130</v>
      </c>
      <c r="C210" s="13" t="s">
        <v>557</v>
      </c>
      <c r="D210" s="16">
        <v>0.34</v>
      </c>
      <c r="E210" s="16">
        <v>0.23</v>
      </c>
      <c r="F210" s="12">
        <v>41131</v>
      </c>
      <c r="G210" s="25">
        <v>0.4</v>
      </c>
      <c r="H210" s="18">
        <f t="shared" si="34"/>
        <v>0.17647058823529416</v>
      </c>
      <c r="I210" s="84">
        <f t="shared" si="35"/>
        <v>0.54545454545454541</v>
      </c>
      <c r="K210" s="62" t="s">
        <v>1</v>
      </c>
    </row>
    <row r="211" spans="2:11" x14ac:dyDescent="0.25">
      <c r="B211" s="10">
        <v>41138</v>
      </c>
      <c r="C211" s="13" t="s">
        <v>406</v>
      </c>
      <c r="D211" s="16">
        <v>0.8</v>
      </c>
      <c r="E211" s="16">
        <v>0.56999999999999995</v>
      </c>
      <c r="F211" s="12">
        <v>41142</v>
      </c>
      <c r="G211" s="25">
        <v>0.67</v>
      </c>
      <c r="H211" s="18">
        <f t="shared" si="34"/>
        <v>-0.16249999999999998</v>
      </c>
      <c r="I211" s="84">
        <f t="shared" si="35"/>
        <v>-0.56521739130434767</v>
      </c>
    </row>
    <row r="212" spans="2:11" x14ac:dyDescent="0.25">
      <c r="B212" s="10">
        <v>41143</v>
      </c>
      <c r="C212" s="13" t="s">
        <v>412</v>
      </c>
      <c r="D212" s="16">
        <v>0.45</v>
      </c>
      <c r="E212" s="16">
        <v>0.31</v>
      </c>
      <c r="F212" s="12">
        <v>41148</v>
      </c>
      <c r="G212" s="25">
        <v>0.37</v>
      </c>
      <c r="H212" s="18">
        <f t="shared" si="34"/>
        <v>-0.17777777777777781</v>
      </c>
      <c r="I212" s="84">
        <f t="shared" si="35"/>
        <v>-0.57142857142857151</v>
      </c>
    </row>
    <row r="213" spans="2:11" x14ac:dyDescent="0.25">
      <c r="B213" s="10">
        <v>41143</v>
      </c>
      <c r="C213" s="13" t="s">
        <v>452</v>
      </c>
      <c r="D213" s="16">
        <v>1.07</v>
      </c>
      <c r="E213" s="16">
        <v>0.85</v>
      </c>
      <c r="F213" s="12">
        <v>41151</v>
      </c>
      <c r="G213" s="25">
        <v>1.4</v>
      </c>
      <c r="H213" s="18">
        <f t="shared" si="34"/>
        <v>0.30841121495327095</v>
      </c>
      <c r="I213" s="84">
        <f t="shared" si="35"/>
        <v>1.4999999999999987</v>
      </c>
    </row>
    <row r="214" spans="2:11" x14ac:dyDescent="0.25">
      <c r="B214" s="10">
        <v>41155</v>
      </c>
      <c r="C214" s="13" t="s">
        <v>420</v>
      </c>
      <c r="D214" s="16">
        <v>0.7</v>
      </c>
      <c r="E214" s="16">
        <v>0.47</v>
      </c>
      <c r="F214" s="12">
        <v>40793</v>
      </c>
      <c r="G214" s="25">
        <v>0.59</v>
      </c>
      <c r="H214" s="18">
        <f t="shared" si="34"/>
        <v>-0.15714285714285714</v>
      </c>
      <c r="I214" s="84">
        <f t="shared" si="35"/>
        <v>-0.47826086956521735</v>
      </c>
      <c r="K214" s="62" t="s">
        <v>1</v>
      </c>
    </row>
    <row r="215" spans="2:11" x14ac:dyDescent="0.25">
      <c r="B215" s="10">
        <v>41172</v>
      </c>
      <c r="C215" s="13" t="s">
        <v>451</v>
      </c>
      <c r="D215" s="16">
        <v>0.61</v>
      </c>
      <c r="E215" s="16">
        <v>0.43</v>
      </c>
      <c r="F215" s="12">
        <v>41177</v>
      </c>
      <c r="G215" s="25">
        <v>0.53</v>
      </c>
      <c r="H215" s="18">
        <f t="shared" ref="H215:H220" si="36">(G215/D215-1)</f>
        <v>-0.13114754098360648</v>
      </c>
      <c r="I215" s="84">
        <f t="shared" ref="I215:I220" si="37">(G215-D215)/(D215-E215)</f>
        <v>-0.44444444444444425</v>
      </c>
    </row>
    <row r="216" spans="2:11" x14ac:dyDescent="0.25">
      <c r="B216" s="10">
        <v>41180</v>
      </c>
      <c r="C216" s="13" t="s">
        <v>467</v>
      </c>
      <c r="D216" s="16">
        <v>1.1599999999999999</v>
      </c>
      <c r="E216" s="16">
        <v>0.74</v>
      </c>
      <c r="F216" s="12">
        <v>41183</v>
      </c>
      <c r="G216" s="25">
        <v>1.41</v>
      </c>
      <c r="H216" s="18">
        <f t="shared" si="36"/>
        <v>0.21551724137931028</v>
      </c>
      <c r="I216" s="84">
        <f t="shared" si="37"/>
        <v>0.59523809523809534</v>
      </c>
      <c r="K216" s="62" t="s">
        <v>1</v>
      </c>
    </row>
    <row r="217" spans="2:11" x14ac:dyDescent="0.25">
      <c r="B217" s="10">
        <v>41183</v>
      </c>
      <c r="C217" s="13" t="s">
        <v>467</v>
      </c>
      <c r="D217" s="16">
        <v>1.18</v>
      </c>
      <c r="E217" s="16">
        <v>0.76</v>
      </c>
      <c r="F217" s="12">
        <v>41186</v>
      </c>
      <c r="G217" s="25">
        <v>1.1200000000000001</v>
      </c>
      <c r="H217" s="18">
        <f t="shared" si="36"/>
        <v>-5.0847457627118509E-2</v>
      </c>
      <c r="I217" s="84">
        <f t="shared" si="37"/>
        <v>-0.14285714285714249</v>
      </c>
      <c r="K217" s="62" t="s">
        <v>1</v>
      </c>
    </row>
    <row r="218" spans="2:11" x14ac:dyDescent="0.25">
      <c r="B218" s="10">
        <v>41194</v>
      </c>
      <c r="C218" s="13" t="s">
        <v>481</v>
      </c>
      <c r="D218" s="16">
        <v>0.86</v>
      </c>
      <c r="E218" s="16">
        <v>0.7</v>
      </c>
      <c r="F218" s="12">
        <v>41197</v>
      </c>
      <c r="G218" s="25">
        <v>0.81</v>
      </c>
      <c r="H218" s="18">
        <f t="shared" si="36"/>
        <v>-5.8139534883720811E-2</v>
      </c>
      <c r="I218" s="84">
        <f t="shared" si="37"/>
        <v>-0.3124999999999995</v>
      </c>
    </row>
    <row r="219" spans="2:11" x14ac:dyDescent="0.25">
      <c r="B219" s="10" t="s">
        <v>491</v>
      </c>
      <c r="C219" s="13" t="s">
        <v>488</v>
      </c>
      <c r="D219" s="16">
        <v>0.45</v>
      </c>
      <c r="E219" s="16">
        <v>0.2</v>
      </c>
      <c r="F219" s="12">
        <v>41204</v>
      </c>
      <c r="G219" s="25">
        <v>0.23</v>
      </c>
      <c r="H219" s="18">
        <f t="shared" si="36"/>
        <v>-0.48888888888888893</v>
      </c>
      <c r="I219" s="84">
        <f t="shared" si="37"/>
        <v>-0.88</v>
      </c>
      <c r="K219" s="62" t="s">
        <v>1</v>
      </c>
    </row>
    <row r="220" spans="2:11" x14ac:dyDescent="0.25">
      <c r="B220" s="10">
        <v>41208</v>
      </c>
      <c r="C220" s="13" t="s">
        <v>503</v>
      </c>
      <c r="D220" s="16">
        <v>0.42</v>
      </c>
      <c r="E220" s="16">
        <v>0.28999999999999998</v>
      </c>
      <c r="F220" s="12">
        <v>41211</v>
      </c>
      <c r="G220" s="25">
        <v>0.44</v>
      </c>
      <c r="H220" s="18">
        <f t="shared" si="36"/>
        <v>4.7619047619047672E-2</v>
      </c>
      <c r="I220" s="84">
        <f t="shared" si="37"/>
        <v>0.15384615384615397</v>
      </c>
      <c r="K220" s="62" t="s">
        <v>1</v>
      </c>
    </row>
    <row r="221" spans="2:11" x14ac:dyDescent="0.25">
      <c r="B221" s="10">
        <v>41234</v>
      </c>
      <c r="C221" s="13" t="s">
        <v>534</v>
      </c>
      <c r="D221" s="16">
        <v>1.55</v>
      </c>
      <c r="E221" s="16">
        <v>1.1100000000000001</v>
      </c>
      <c r="F221" s="12">
        <v>41240</v>
      </c>
      <c r="G221" s="25">
        <v>1.75</v>
      </c>
      <c r="H221" s="18">
        <f t="shared" ref="H221:H226" si="38">(G221/D221-1)</f>
        <v>0.12903225806451601</v>
      </c>
      <c r="I221" s="84">
        <f t="shared" ref="I221:I226" si="39">(G221-D221)/(D221-E221)</f>
        <v>0.45454545454545447</v>
      </c>
    </row>
    <row r="222" spans="2:11" x14ac:dyDescent="0.25">
      <c r="B222" s="10">
        <v>41246</v>
      </c>
      <c r="C222" s="13" t="s">
        <v>550</v>
      </c>
      <c r="D222" s="16">
        <v>1.1599999999999999</v>
      </c>
      <c r="E222" s="16">
        <v>0.81</v>
      </c>
      <c r="F222" s="12">
        <v>41248</v>
      </c>
      <c r="G222" s="25">
        <v>0.78</v>
      </c>
      <c r="H222" s="18">
        <f t="shared" si="38"/>
        <v>-0.3275862068965516</v>
      </c>
      <c r="I222" s="84">
        <f t="shared" si="39"/>
        <v>-1.0857142857142859</v>
      </c>
    </row>
    <row r="223" spans="2:11" x14ac:dyDescent="0.25">
      <c r="B223" s="10">
        <v>41248</v>
      </c>
      <c r="C223" s="13" t="s">
        <v>556</v>
      </c>
      <c r="D223" s="16">
        <v>0.5</v>
      </c>
      <c r="E223" s="16">
        <v>0.34</v>
      </c>
      <c r="F223" s="12">
        <v>41248</v>
      </c>
      <c r="G223" s="25">
        <v>0.5</v>
      </c>
      <c r="H223" s="18">
        <f t="shared" si="38"/>
        <v>0</v>
      </c>
      <c r="I223" s="84">
        <f t="shared" si="39"/>
        <v>0</v>
      </c>
      <c r="K223" s="62" t="s">
        <v>1</v>
      </c>
    </row>
    <row r="224" spans="2:11" x14ac:dyDescent="0.25">
      <c r="B224" s="10">
        <v>41253</v>
      </c>
      <c r="C224" s="13" t="s">
        <v>562</v>
      </c>
      <c r="D224" s="16">
        <v>1.27</v>
      </c>
      <c r="E224" s="16">
        <v>0.73</v>
      </c>
      <c r="F224" s="12">
        <v>41255</v>
      </c>
      <c r="G224" s="25">
        <v>0.73</v>
      </c>
      <c r="H224" s="18">
        <f t="shared" si="38"/>
        <v>-0.42519685039370081</v>
      </c>
      <c r="I224" s="84">
        <f t="shared" si="39"/>
        <v>-1</v>
      </c>
    </row>
    <row r="225" spans="2:11" x14ac:dyDescent="0.25">
      <c r="B225" s="10">
        <v>41256</v>
      </c>
      <c r="C225" s="13" t="s">
        <v>566</v>
      </c>
      <c r="D225" s="16">
        <v>0.52</v>
      </c>
      <c r="E225" s="16">
        <v>0.34</v>
      </c>
      <c r="F225" s="12">
        <v>41257</v>
      </c>
      <c r="G225" s="25">
        <v>0.62</v>
      </c>
      <c r="H225" s="18">
        <f t="shared" si="38"/>
        <v>0.19230769230769229</v>
      </c>
      <c r="I225" s="84">
        <f t="shared" si="39"/>
        <v>0.55555555555555547</v>
      </c>
      <c r="K225" s="62" t="s">
        <v>1</v>
      </c>
    </row>
    <row r="226" spans="2:11" x14ac:dyDescent="0.25">
      <c r="B226" s="10">
        <v>41260</v>
      </c>
      <c r="C226" s="13" t="s">
        <v>566</v>
      </c>
      <c r="D226" s="16">
        <v>0.59</v>
      </c>
      <c r="E226" s="16">
        <v>0.43</v>
      </c>
      <c r="F226" s="12">
        <v>41261</v>
      </c>
      <c r="G226" s="25">
        <v>0.46</v>
      </c>
      <c r="H226" s="18">
        <f t="shared" si="38"/>
        <v>-0.22033898305084743</v>
      </c>
      <c r="I226" s="84">
        <f t="shared" si="39"/>
        <v>-0.81249999999999978</v>
      </c>
      <c r="K226" s="62" t="s">
        <v>1</v>
      </c>
    </row>
    <row r="227" spans="2:11" x14ac:dyDescent="0.25">
      <c r="B227" s="10" t="s">
        <v>1</v>
      </c>
      <c r="C227" s="13" t="s">
        <v>1</v>
      </c>
      <c r="D227" s="16" t="s">
        <v>1</v>
      </c>
      <c r="E227" s="16" t="s">
        <v>1</v>
      </c>
      <c r="F227" s="12" t="s">
        <v>1</v>
      </c>
      <c r="G227" s="17" t="s">
        <v>1</v>
      </c>
      <c r="H227" s="18" t="s">
        <v>1</v>
      </c>
      <c r="I227" s="73" t="s">
        <v>1</v>
      </c>
    </row>
    <row r="228" spans="2:11" x14ac:dyDescent="0.25">
      <c r="B228" s="10"/>
      <c r="C228" s="13"/>
      <c r="D228" s="19"/>
      <c r="E228" s="19"/>
      <c r="F228" s="12"/>
      <c r="G228" s="21" t="s">
        <v>1</v>
      </c>
      <c r="H228" s="18"/>
      <c r="I228" s="14"/>
    </row>
    <row r="229" spans="2:11" x14ac:dyDescent="0.25">
      <c r="B229" s="10"/>
      <c r="C229" s="22" t="s">
        <v>45</v>
      </c>
      <c r="D229" s="13"/>
      <c r="E229" s="13"/>
      <c r="F229" s="23" t="s">
        <v>1</v>
      </c>
      <c r="G229" s="75" t="s">
        <v>12</v>
      </c>
      <c r="H229" s="76" t="s">
        <v>10</v>
      </c>
      <c r="I229" s="89">
        <f>SUM(I183:I228)</f>
        <v>-6.3867345364817663</v>
      </c>
    </row>
    <row r="230" spans="2:11" s="70" customFormat="1" ht="15.75" thickBot="1" x14ac:dyDescent="0.3">
      <c r="B230" s="10"/>
      <c r="C230" s="22"/>
      <c r="D230" s="13"/>
      <c r="E230" s="13"/>
      <c r="F230" s="23"/>
      <c r="G230" s="75"/>
      <c r="H230" s="76"/>
      <c r="I230" s="73"/>
    </row>
    <row r="231" spans="2:11" x14ac:dyDescent="0.25">
      <c r="B231" s="5"/>
      <c r="C231" s="63"/>
      <c r="D231" s="6"/>
      <c r="E231" s="6"/>
      <c r="F231" s="7"/>
      <c r="G231" s="8"/>
      <c r="H231" s="8"/>
      <c r="I231" s="9"/>
    </row>
    <row r="232" spans="2:11" x14ac:dyDescent="0.25">
      <c r="B232" s="10"/>
      <c r="C232" s="74" t="s">
        <v>23</v>
      </c>
      <c r="D232" s="13"/>
      <c r="E232" s="13"/>
      <c r="F232" s="23"/>
      <c r="G232" s="11"/>
      <c r="H232" s="24"/>
      <c r="I232" s="14"/>
    </row>
    <row r="233" spans="2:11" x14ac:dyDescent="0.25">
      <c r="B233" s="65" t="s">
        <v>2</v>
      </c>
      <c r="C233" s="66" t="s">
        <v>3</v>
      </c>
      <c r="D233" s="66" t="s">
        <v>2</v>
      </c>
      <c r="E233" s="66" t="s">
        <v>18</v>
      </c>
      <c r="F233" s="67" t="s">
        <v>4</v>
      </c>
      <c r="G233" s="66" t="s">
        <v>4</v>
      </c>
      <c r="H233" s="66" t="s">
        <v>5</v>
      </c>
      <c r="I233" s="68" t="s">
        <v>5</v>
      </c>
    </row>
    <row r="234" spans="2:11" x14ac:dyDescent="0.25">
      <c r="B234" s="65" t="s">
        <v>6</v>
      </c>
      <c r="C234" s="69"/>
      <c r="D234" s="66" t="s">
        <v>7</v>
      </c>
      <c r="E234" s="66" t="s">
        <v>19</v>
      </c>
      <c r="F234" s="67" t="s">
        <v>6</v>
      </c>
      <c r="G234" s="66" t="s">
        <v>8</v>
      </c>
      <c r="H234" s="66" t="s">
        <v>11</v>
      </c>
      <c r="I234" s="68" t="s">
        <v>20</v>
      </c>
    </row>
    <row r="235" spans="2:11" x14ac:dyDescent="0.25">
      <c r="B235" s="65"/>
      <c r="C235" s="66" t="s">
        <v>29</v>
      </c>
      <c r="D235" s="66"/>
      <c r="E235" s="66"/>
      <c r="F235" s="67"/>
      <c r="G235" s="66"/>
      <c r="H235" s="66"/>
      <c r="I235" s="68"/>
    </row>
    <row r="236" spans="2:11" x14ac:dyDescent="0.25">
      <c r="B236" s="65"/>
      <c r="C236" s="66"/>
      <c r="D236" s="66"/>
      <c r="E236" s="66"/>
      <c r="F236" s="67"/>
      <c r="G236" s="66"/>
      <c r="H236" s="66"/>
      <c r="I236" s="68"/>
    </row>
    <row r="237" spans="2:11" x14ac:dyDescent="0.25">
      <c r="B237" s="10">
        <v>40911</v>
      </c>
      <c r="C237" s="13" t="s">
        <v>58</v>
      </c>
      <c r="D237" s="16">
        <v>3.47</v>
      </c>
      <c r="E237" s="16">
        <v>2.58</v>
      </c>
      <c r="F237" s="12">
        <v>40912</v>
      </c>
      <c r="G237" s="25">
        <v>3.72</v>
      </c>
      <c r="H237" s="18">
        <f t="shared" ref="H237:H249" si="40">(G237/D237-1)</f>
        <v>7.2046109510086387E-2</v>
      </c>
      <c r="I237" s="84">
        <f t="shared" ref="I237:I249" si="41">(G237-D237)/(D237-E237)</f>
        <v>0.28089887640449435</v>
      </c>
    </row>
    <row r="238" spans="2:11" x14ac:dyDescent="0.25">
      <c r="B238" s="10">
        <v>40918</v>
      </c>
      <c r="C238" s="13" t="s">
        <v>73</v>
      </c>
      <c r="D238" s="16">
        <v>3.55</v>
      </c>
      <c r="E238" s="16">
        <v>2.7</v>
      </c>
      <c r="F238" s="12">
        <v>40921</v>
      </c>
      <c r="G238" s="25">
        <v>3.91</v>
      </c>
      <c r="H238" s="18">
        <f t="shared" si="40"/>
        <v>0.10140845070422544</v>
      </c>
      <c r="I238" s="84">
        <f t="shared" si="41"/>
        <v>0.42352941176470643</v>
      </c>
    </row>
    <row r="239" spans="2:11" x14ac:dyDescent="0.25">
      <c r="B239" s="10">
        <v>40921</v>
      </c>
      <c r="C239" s="13" t="s">
        <v>78</v>
      </c>
      <c r="D239" s="16">
        <v>2.54</v>
      </c>
      <c r="E239" s="16">
        <v>1.91</v>
      </c>
      <c r="F239" s="12">
        <v>40925</v>
      </c>
      <c r="G239" s="25">
        <v>2.4700000000000002</v>
      </c>
      <c r="H239" s="18">
        <f t="shared" si="40"/>
        <v>-2.7559055118110187E-2</v>
      </c>
      <c r="I239" s="84">
        <f t="shared" si="41"/>
        <v>-0.11111111111111084</v>
      </c>
    </row>
    <row r="240" spans="2:11" x14ac:dyDescent="0.25">
      <c r="B240" s="10">
        <v>40940</v>
      </c>
      <c r="C240" s="13" t="s">
        <v>78</v>
      </c>
      <c r="D240" s="16">
        <v>2.44</v>
      </c>
      <c r="E240" s="16">
        <v>1.95</v>
      </c>
      <c r="F240" s="12">
        <v>40941</v>
      </c>
      <c r="G240" s="25">
        <v>2.21</v>
      </c>
      <c r="H240" s="18">
        <f t="shared" si="40"/>
        <v>-9.4262295081967262E-2</v>
      </c>
      <c r="I240" s="84">
        <f t="shared" si="41"/>
        <v>-0.46938775510204078</v>
      </c>
    </row>
    <row r="241" spans="2:11" x14ac:dyDescent="0.25">
      <c r="B241" s="10">
        <v>40961</v>
      </c>
      <c r="C241" s="13" t="s">
        <v>136</v>
      </c>
      <c r="D241" s="16">
        <v>1.7</v>
      </c>
      <c r="E241" s="16">
        <v>1.19</v>
      </c>
      <c r="F241" s="12">
        <v>40961</v>
      </c>
      <c r="G241" s="25">
        <v>1.19</v>
      </c>
      <c r="H241" s="18">
        <f t="shared" si="40"/>
        <v>-0.30000000000000004</v>
      </c>
      <c r="I241" s="84">
        <f t="shared" si="41"/>
        <v>-1</v>
      </c>
    </row>
    <row r="242" spans="2:11" x14ac:dyDescent="0.25">
      <c r="B242" s="10">
        <v>40988</v>
      </c>
      <c r="C242" s="13" t="s">
        <v>174</v>
      </c>
      <c r="D242" s="16">
        <v>2.23</v>
      </c>
      <c r="E242" s="16">
        <v>1.78</v>
      </c>
      <c r="F242" s="12">
        <v>40988</v>
      </c>
      <c r="G242" s="25">
        <v>2.2799999999999998</v>
      </c>
      <c r="H242" s="18">
        <f t="shared" si="40"/>
        <v>2.2421524663676973E-2</v>
      </c>
      <c r="I242" s="84">
        <f t="shared" si="41"/>
        <v>0.11111111111111073</v>
      </c>
    </row>
    <row r="243" spans="2:11" x14ac:dyDescent="0.25">
      <c r="B243" s="10">
        <v>41017</v>
      </c>
      <c r="C243" s="13" t="s">
        <v>230</v>
      </c>
      <c r="D243" s="16">
        <v>2.46</v>
      </c>
      <c r="E243" s="16">
        <v>1.85</v>
      </c>
      <c r="F243" s="12">
        <v>41019</v>
      </c>
      <c r="G243" s="25">
        <v>2.76</v>
      </c>
      <c r="H243" s="18">
        <f t="shared" si="40"/>
        <v>0.12195121951219501</v>
      </c>
      <c r="I243" s="84">
        <f t="shared" si="41"/>
        <v>0.49180327868852441</v>
      </c>
    </row>
    <row r="244" spans="2:11" x14ac:dyDescent="0.25">
      <c r="B244" s="10">
        <v>41031</v>
      </c>
      <c r="C244" s="13" t="s">
        <v>262</v>
      </c>
      <c r="D244" s="16">
        <v>2.62</v>
      </c>
      <c r="E244" s="16">
        <v>1.85</v>
      </c>
      <c r="F244" s="12">
        <v>41032</v>
      </c>
      <c r="G244" s="25">
        <v>2.29</v>
      </c>
      <c r="H244" s="18">
        <f t="shared" si="40"/>
        <v>-0.12595419847328249</v>
      </c>
      <c r="I244" s="84">
        <f t="shared" si="41"/>
        <v>-0.42857142857142866</v>
      </c>
    </row>
    <row r="245" spans="2:11" x14ac:dyDescent="0.25">
      <c r="B245" s="10">
        <v>41043</v>
      </c>
      <c r="C245" s="13" t="s">
        <v>274</v>
      </c>
      <c r="D245" s="16">
        <v>2.59</v>
      </c>
      <c r="E245" s="16">
        <v>1.89</v>
      </c>
      <c r="F245" s="12">
        <v>41046</v>
      </c>
      <c r="G245" s="25">
        <v>1.89</v>
      </c>
      <c r="H245" s="18">
        <f t="shared" si="40"/>
        <v>-0.27027027027027029</v>
      </c>
      <c r="I245" s="84">
        <f t="shared" si="41"/>
        <v>-1</v>
      </c>
    </row>
    <row r="246" spans="2:11" x14ac:dyDescent="0.25">
      <c r="B246" s="10">
        <v>41065</v>
      </c>
      <c r="C246" s="13" t="s">
        <v>303</v>
      </c>
      <c r="D246" s="16">
        <v>2.75</v>
      </c>
      <c r="E246" s="16">
        <v>2.06</v>
      </c>
      <c r="F246" s="12">
        <v>41068</v>
      </c>
      <c r="G246" s="25">
        <v>4.0599999999999996</v>
      </c>
      <c r="H246" s="18">
        <f t="shared" si="40"/>
        <v>0.47636363636363632</v>
      </c>
      <c r="I246" s="84">
        <f t="shared" si="41"/>
        <v>1.8985507246376807</v>
      </c>
    </row>
    <row r="247" spans="2:11" x14ac:dyDescent="0.25">
      <c r="B247" s="10">
        <v>41072</v>
      </c>
      <c r="C247" s="13" t="s">
        <v>319</v>
      </c>
      <c r="D247" s="16">
        <v>1.83</v>
      </c>
      <c r="E247" s="16">
        <v>1.17</v>
      </c>
      <c r="F247" s="12">
        <v>41072</v>
      </c>
      <c r="G247" s="25">
        <v>1.17</v>
      </c>
      <c r="H247" s="18">
        <f t="shared" si="40"/>
        <v>-0.3606557377049181</v>
      </c>
      <c r="I247" s="84">
        <f t="shared" si="41"/>
        <v>-1</v>
      </c>
    </row>
    <row r="248" spans="2:11" x14ac:dyDescent="0.25">
      <c r="B248" s="10">
        <v>41092</v>
      </c>
      <c r="C248" s="13" t="s">
        <v>352</v>
      </c>
      <c r="D248" s="16">
        <v>2.68</v>
      </c>
      <c r="E248" s="16">
        <v>1.62</v>
      </c>
      <c r="F248" s="12">
        <v>41095</v>
      </c>
      <c r="G248" s="25">
        <v>3.69</v>
      </c>
      <c r="H248" s="18">
        <f t="shared" si="40"/>
        <v>0.37686567164179086</v>
      </c>
      <c r="I248" s="84">
        <f t="shared" si="41"/>
        <v>0.95283018867924507</v>
      </c>
    </row>
    <row r="249" spans="2:11" x14ac:dyDescent="0.25">
      <c r="B249" s="10">
        <v>41093</v>
      </c>
      <c r="C249" s="13" t="s">
        <v>356</v>
      </c>
      <c r="D249" s="16">
        <v>5.8</v>
      </c>
      <c r="E249" s="16">
        <v>3.35</v>
      </c>
      <c r="F249" s="12">
        <v>41099</v>
      </c>
      <c r="G249" s="25">
        <v>8.1999999999999993</v>
      </c>
      <c r="H249" s="18">
        <f t="shared" si="40"/>
        <v>0.4137931034482758</v>
      </c>
      <c r="I249" s="84">
        <f t="shared" si="41"/>
        <v>0.97959183673469374</v>
      </c>
    </row>
    <row r="250" spans="2:11" x14ac:dyDescent="0.25">
      <c r="B250" s="10">
        <v>41103</v>
      </c>
      <c r="C250" s="13" t="s">
        <v>368</v>
      </c>
      <c r="D250" s="16">
        <v>3.08</v>
      </c>
      <c r="E250" s="16">
        <v>2.19</v>
      </c>
      <c r="F250" s="12">
        <v>41108</v>
      </c>
      <c r="G250" s="25">
        <v>2.59</v>
      </c>
      <c r="H250" s="18">
        <f t="shared" ref="H250:H256" si="42">(G250/D250-1)</f>
        <v>-0.15909090909090917</v>
      </c>
      <c r="I250" s="84">
        <f>(G250-D250)/(D250-E250)</f>
        <v>-0.55056179775280911</v>
      </c>
    </row>
    <row r="251" spans="2:11" x14ac:dyDescent="0.25">
      <c r="B251" s="10">
        <v>41124</v>
      </c>
      <c r="C251" s="13" t="s">
        <v>387</v>
      </c>
      <c r="D251" s="16">
        <v>2.5</v>
      </c>
      <c r="E251" s="16">
        <v>1.86</v>
      </c>
      <c r="F251" s="12">
        <v>41124</v>
      </c>
      <c r="G251" s="25">
        <v>1.86</v>
      </c>
      <c r="H251" s="18">
        <f t="shared" si="42"/>
        <v>-0.25600000000000001</v>
      </c>
      <c r="I251" s="84">
        <f>(G251-D251)/(D251-E251)</f>
        <v>-1</v>
      </c>
    </row>
    <row r="252" spans="2:11" x14ac:dyDescent="0.25">
      <c r="B252" s="10">
        <v>41137</v>
      </c>
      <c r="C252" s="13" t="s">
        <v>404</v>
      </c>
      <c r="D252" s="16">
        <v>4.63</v>
      </c>
      <c r="E252" s="16">
        <v>2.57</v>
      </c>
      <c r="F252" s="12">
        <v>41141</v>
      </c>
      <c r="G252" s="25">
        <v>4.53</v>
      </c>
      <c r="H252" s="18">
        <f t="shared" si="42"/>
        <v>-2.1598272138228847E-2</v>
      </c>
      <c r="I252" s="84">
        <f>(G252-D252)/(D252-E252)/2</f>
        <v>-2.4271844660194088E-2</v>
      </c>
      <c r="K252" s="62" t="s">
        <v>1</v>
      </c>
    </row>
    <row r="253" spans="2:11" x14ac:dyDescent="0.25">
      <c r="B253" s="10">
        <v>41142</v>
      </c>
      <c r="C253" s="13" t="s">
        <v>410</v>
      </c>
      <c r="D253" s="16">
        <v>2.6</v>
      </c>
      <c r="E253" s="16">
        <v>1.54</v>
      </c>
      <c r="F253" s="12">
        <v>41144</v>
      </c>
      <c r="G253" s="25">
        <v>4.3600000000000003</v>
      </c>
      <c r="H253" s="18">
        <f t="shared" si="42"/>
        <v>0.67692307692307696</v>
      </c>
      <c r="I253" s="84">
        <f t="shared" ref="I253:I259" si="43">(G253-D253)/(D253-E253)</f>
        <v>1.6603773584905661</v>
      </c>
    </row>
    <row r="254" spans="2:11" x14ac:dyDescent="0.25">
      <c r="B254" s="10">
        <v>41164</v>
      </c>
      <c r="C254" s="13" t="s">
        <v>436</v>
      </c>
      <c r="D254" s="16">
        <v>2.92</v>
      </c>
      <c r="E254" s="16">
        <v>2.12</v>
      </c>
      <c r="F254" s="12">
        <v>41165</v>
      </c>
      <c r="G254" s="25">
        <v>3.17</v>
      </c>
      <c r="H254" s="18">
        <f t="shared" si="42"/>
        <v>8.5616438356164393E-2</v>
      </c>
      <c r="I254" s="84">
        <f t="shared" si="43"/>
        <v>0.31250000000000006</v>
      </c>
    </row>
    <row r="255" spans="2:11" x14ac:dyDescent="0.25">
      <c r="B255" s="10">
        <v>41166</v>
      </c>
      <c r="C255" s="13" t="s">
        <v>436</v>
      </c>
      <c r="D255" s="16">
        <v>3.13</v>
      </c>
      <c r="E255" s="16">
        <v>2.12</v>
      </c>
      <c r="F255" s="12">
        <v>41166</v>
      </c>
      <c r="G255" s="25">
        <v>2.12</v>
      </c>
      <c r="H255" s="18">
        <f t="shared" si="42"/>
        <v>-0.32268370607028751</v>
      </c>
      <c r="I255" s="84">
        <f t="shared" si="43"/>
        <v>-1</v>
      </c>
    </row>
    <row r="256" spans="2:11" x14ac:dyDescent="0.25">
      <c r="B256" s="10">
        <v>41159</v>
      </c>
      <c r="C256" s="13" t="s">
        <v>430</v>
      </c>
      <c r="D256" s="16">
        <v>5.13</v>
      </c>
      <c r="E256" s="16">
        <v>2.59</v>
      </c>
      <c r="F256" s="12">
        <v>41173</v>
      </c>
      <c r="G256" s="25">
        <v>6.65</v>
      </c>
      <c r="H256" s="18">
        <f t="shared" si="42"/>
        <v>0.2962962962962965</v>
      </c>
      <c r="I256" s="84">
        <f t="shared" si="43"/>
        <v>0.59842519685039386</v>
      </c>
    </row>
    <row r="257" spans="2:9" x14ac:dyDescent="0.25">
      <c r="B257" s="10">
        <v>41173</v>
      </c>
      <c r="C257" s="13" t="s">
        <v>454</v>
      </c>
      <c r="D257" s="16">
        <v>2.8</v>
      </c>
      <c r="E257" s="16">
        <v>2.0499999999999998</v>
      </c>
      <c r="F257" s="12">
        <v>41177</v>
      </c>
      <c r="G257" s="25">
        <v>3.85</v>
      </c>
      <c r="H257" s="18">
        <f t="shared" ref="H257:H263" si="44">(G257/D257-1)</f>
        <v>0.37500000000000022</v>
      </c>
      <c r="I257" s="84">
        <f t="shared" si="43"/>
        <v>1.4000000000000004</v>
      </c>
    </row>
    <row r="258" spans="2:9" x14ac:dyDescent="0.25">
      <c r="B258" s="10">
        <v>41178</v>
      </c>
      <c r="C258" s="13" t="s">
        <v>460</v>
      </c>
      <c r="D258" s="16">
        <v>3.83</v>
      </c>
      <c r="E258" s="16">
        <v>1.45</v>
      </c>
      <c r="F258" s="12">
        <v>41180</v>
      </c>
      <c r="G258" s="25">
        <v>4.55</v>
      </c>
      <c r="H258" s="18">
        <f t="shared" si="44"/>
        <v>0.18798955613577006</v>
      </c>
      <c r="I258" s="84">
        <f t="shared" si="43"/>
        <v>0.30252100840336127</v>
      </c>
    </row>
    <row r="259" spans="2:9" x14ac:dyDescent="0.25">
      <c r="B259" s="10">
        <v>41180</v>
      </c>
      <c r="C259" s="13" t="s">
        <v>465</v>
      </c>
      <c r="D259" s="16">
        <v>2.08</v>
      </c>
      <c r="E259" s="16">
        <v>1.22</v>
      </c>
      <c r="F259" s="12">
        <v>41183</v>
      </c>
      <c r="G259" s="25">
        <v>2.3199999999999998</v>
      </c>
      <c r="H259" s="18">
        <f t="shared" si="44"/>
        <v>0.1153846153846152</v>
      </c>
      <c r="I259" s="84">
        <f t="shared" si="43"/>
        <v>0.27906976744186018</v>
      </c>
    </row>
    <row r="260" spans="2:9" x14ac:dyDescent="0.25">
      <c r="B260" s="10">
        <v>41187</v>
      </c>
      <c r="C260" s="13" t="s">
        <v>477</v>
      </c>
      <c r="D260" s="16">
        <v>2.06</v>
      </c>
      <c r="E260" s="16">
        <v>1.3</v>
      </c>
      <c r="F260" s="12">
        <v>41192</v>
      </c>
      <c r="G260" s="25">
        <v>2.42</v>
      </c>
      <c r="H260" s="18">
        <f t="shared" si="44"/>
        <v>0.17475728155339798</v>
      </c>
      <c r="I260" s="84">
        <f t="shared" ref="I260:I265" si="45">(G260-D260)/(D260-E260)</f>
        <v>0.4736842105263156</v>
      </c>
    </row>
    <row r="261" spans="2:9" x14ac:dyDescent="0.25">
      <c r="B261" s="10">
        <v>41197</v>
      </c>
      <c r="C261" s="13" t="s">
        <v>477</v>
      </c>
      <c r="D261" s="16">
        <v>2.57</v>
      </c>
      <c r="E261" s="16">
        <v>1.74</v>
      </c>
      <c r="F261" s="12">
        <v>41198</v>
      </c>
      <c r="G261" s="25">
        <v>1.74</v>
      </c>
      <c r="H261" s="18">
        <f t="shared" si="44"/>
        <v>-0.32295719844357973</v>
      </c>
      <c r="I261" s="84">
        <f t="shared" si="45"/>
        <v>-1</v>
      </c>
    </row>
    <row r="262" spans="2:9" x14ac:dyDescent="0.25">
      <c r="B262" s="10">
        <v>41213</v>
      </c>
      <c r="C262" s="13" t="s">
        <v>510</v>
      </c>
      <c r="D262" s="16">
        <v>2.17</v>
      </c>
      <c r="E262" s="16">
        <v>1.18</v>
      </c>
      <c r="F262" s="12">
        <v>41219</v>
      </c>
      <c r="G262" s="25">
        <v>2.89</v>
      </c>
      <c r="H262" s="18">
        <f t="shared" si="44"/>
        <v>0.33179723502304159</v>
      </c>
      <c r="I262" s="84">
        <f t="shared" si="45"/>
        <v>0.72727272727272751</v>
      </c>
    </row>
    <row r="263" spans="2:9" x14ac:dyDescent="0.25">
      <c r="B263" s="10">
        <v>41229</v>
      </c>
      <c r="C263" s="13" t="s">
        <v>529</v>
      </c>
      <c r="D263" s="16">
        <v>0.98</v>
      </c>
      <c r="E263" s="16">
        <v>0.65</v>
      </c>
      <c r="F263" s="12">
        <v>41232</v>
      </c>
      <c r="G263" s="25">
        <v>1.1000000000000001</v>
      </c>
      <c r="H263" s="18">
        <f t="shared" si="44"/>
        <v>0.12244897959183687</v>
      </c>
      <c r="I263" s="84">
        <f t="shared" si="45"/>
        <v>0.36363636363636398</v>
      </c>
    </row>
    <row r="264" spans="2:9" x14ac:dyDescent="0.25">
      <c r="B264" s="10">
        <v>41240</v>
      </c>
      <c r="C264" s="13" t="s">
        <v>537</v>
      </c>
      <c r="D264" s="16">
        <v>1.37</v>
      </c>
      <c r="E264" s="16">
        <v>0.87</v>
      </c>
      <c r="F264" s="12">
        <v>41241</v>
      </c>
      <c r="G264" s="25">
        <v>1.65</v>
      </c>
      <c r="H264" s="18">
        <f>(G264/D264-1)</f>
        <v>0.20437956204379537</v>
      </c>
      <c r="I264" s="84">
        <f t="shared" si="45"/>
        <v>0.5599999999999995</v>
      </c>
    </row>
    <row r="265" spans="2:9" x14ac:dyDescent="0.25">
      <c r="B265" s="10">
        <v>41246</v>
      </c>
      <c r="C265" s="13" t="s">
        <v>551</v>
      </c>
      <c r="D265" s="16">
        <v>1.5</v>
      </c>
      <c r="E265" s="16">
        <v>0.81</v>
      </c>
      <c r="F265" s="12">
        <v>41246</v>
      </c>
      <c r="G265" s="25">
        <v>0.81</v>
      </c>
      <c r="H265" s="18">
        <f>(G265/D265-1)</f>
        <v>-0.45999999999999996</v>
      </c>
      <c r="I265" s="84">
        <f t="shared" si="45"/>
        <v>-1</v>
      </c>
    </row>
    <row r="266" spans="2:9" x14ac:dyDescent="0.25">
      <c r="B266" s="10" t="s">
        <v>1</v>
      </c>
      <c r="C266" s="13" t="s">
        <v>1</v>
      </c>
      <c r="D266" s="16" t="s">
        <v>1</v>
      </c>
      <c r="E266" s="16" t="s">
        <v>1</v>
      </c>
      <c r="F266" s="12" t="s">
        <v>1</v>
      </c>
      <c r="G266" s="17" t="s">
        <v>1</v>
      </c>
      <c r="H266" s="18" t="s">
        <v>1</v>
      </c>
      <c r="I266" s="73" t="s">
        <v>1</v>
      </c>
    </row>
    <row r="267" spans="2:9" x14ac:dyDescent="0.25">
      <c r="B267" s="10"/>
      <c r="C267" s="13"/>
      <c r="D267" s="19"/>
      <c r="E267" s="19"/>
      <c r="F267" s="12"/>
      <c r="G267" s="21" t="s">
        <v>1</v>
      </c>
      <c r="H267" s="18"/>
      <c r="I267" s="14"/>
    </row>
    <row r="268" spans="2:9" x14ac:dyDescent="0.25">
      <c r="B268" s="10"/>
      <c r="C268" s="22" t="s">
        <v>45</v>
      </c>
      <c r="D268" s="13"/>
      <c r="E268" s="13"/>
      <c r="F268" s="23" t="s">
        <v>1</v>
      </c>
      <c r="G268" s="75" t="s">
        <v>12</v>
      </c>
      <c r="H268" s="76" t="s">
        <v>10</v>
      </c>
      <c r="I268" s="89">
        <f>SUM(I236:I267)</f>
        <v>3.2318981234444601</v>
      </c>
    </row>
    <row r="269" spans="2:9" s="70" customFormat="1" x14ac:dyDescent="0.25">
      <c r="B269" s="10"/>
      <c r="C269" s="22"/>
      <c r="D269" s="13"/>
      <c r="E269" s="13"/>
      <c r="F269" s="23"/>
      <c r="G269" s="75"/>
      <c r="H269" s="76"/>
      <c r="I269" s="73"/>
    </row>
    <row r="270" spans="2:9" ht="15.75" thickBot="1" x14ac:dyDescent="0.3">
      <c r="B270" s="27"/>
      <c r="C270" s="29" t="s">
        <v>1</v>
      </c>
      <c r="D270" s="29"/>
      <c r="E270" s="29"/>
      <c r="F270" s="49"/>
      <c r="G270" s="29"/>
      <c r="H270" s="77" t="s">
        <v>1</v>
      </c>
      <c r="I270" s="33"/>
    </row>
    <row r="271" spans="2:9" x14ac:dyDescent="0.25">
      <c r="B271" s="5"/>
      <c r="C271" s="63"/>
      <c r="D271" s="6"/>
      <c r="E271" s="6"/>
      <c r="F271" s="7"/>
      <c r="G271" s="8"/>
      <c r="H271" s="8"/>
      <c r="I271" s="9"/>
    </row>
    <row r="272" spans="2:9" x14ac:dyDescent="0.25">
      <c r="B272" s="10"/>
      <c r="C272" s="74" t="s">
        <v>24</v>
      </c>
      <c r="D272" s="13"/>
      <c r="E272" s="13"/>
      <c r="F272" s="23"/>
      <c r="G272" s="11"/>
      <c r="H272" s="24"/>
      <c r="I272" s="14"/>
    </row>
    <row r="273" spans="2:11" x14ac:dyDescent="0.25">
      <c r="B273" s="65" t="s">
        <v>2</v>
      </c>
      <c r="C273" s="66" t="s">
        <v>3</v>
      </c>
      <c r="D273" s="66" t="s">
        <v>2</v>
      </c>
      <c r="E273" s="66" t="s">
        <v>18</v>
      </c>
      <c r="F273" s="67" t="s">
        <v>4</v>
      </c>
      <c r="G273" s="66" t="s">
        <v>4</v>
      </c>
      <c r="H273" s="66" t="s">
        <v>5</v>
      </c>
      <c r="I273" s="68" t="s">
        <v>5</v>
      </c>
    </row>
    <row r="274" spans="2:11" x14ac:dyDescent="0.25">
      <c r="B274" s="65" t="s">
        <v>6</v>
      </c>
      <c r="C274" s="69"/>
      <c r="D274" s="66" t="s">
        <v>7</v>
      </c>
      <c r="E274" s="66" t="s">
        <v>19</v>
      </c>
      <c r="F274" s="67" t="s">
        <v>6</v>
      </c>
      <c r="G274" s="66" t="s">
        <v>8</v>
      </c>
      <c r="H274" s="66" t="s">
        <v>11</v>
      </c>
      <c r="I274" s="68" t="s">
        <v>20</v>
      </c>
    </row>
    <row r="275" spans="2:11" x14ac:dyDescent="0.25">
      <c r="B275" s="65"/>
      <c r="C275" s="66" t="s">
        <v>29</v>
      </c>
      <c r="D275" s="66"/>
      <c r="E275" s="66"/>
      <c r="F275" s="67"/>
      <c r="G275" s="66"/>
      <c r="H275" s="66"/>
      <c r="I275" s="68"/>
    </row>
    <row r="276" spans="2:11" x14ac:dyDescent="0.25">
      <c r="B276" s="65"/>
      <c r="C276" s="66"/>
      <c r="D276" s="66"/>
      <c r="E276" s="66"/>
      <c r="F276" s="67"/>
      <c r="G276" s="66"/>
      <c r="H276" s="66"/>
      <c r="I276" s="68"/>
    </row>
    <row r="277" spans="2:11" x14ac:dyDescent="0.25">
      <c r="B277" s="10">
        <v>40911</v>
      </c>
      <c r="C277" s="13" t="s">
        <v>59</v>
      </c>
      <c r="D277" s="16">
        <v>3.63</v>
      </c>
      <c r="E277" s="16">
        <v>2.4900000000000002</v>
      </c>
      <c r="F277" s="12">
        <v>40912</v>
      </c>
      <c r="G277" s="25">
        <v>4.62</v>
      </c>
      <c r="H277" s="18">
        <f t="shared" ref="H277:H283" si="46">(G277/D277-1)</f>
        <v>0.27272727272727271</v>
      </c>
      <c r="I277" s="84">
        <f t="shared" ref="I277:I283" si="47">(G277-D277)/(D277-E277)</f>
        <v>0.86842105263157943</v>
      </c>
    </row>
    <row r="278" spans="2:11" x14ac:dyDescent="0.25">
      <c r="B278" s="10">
        <v>40946</v>
      </c>
      <c r="C278" s="13" t="s">
        <v>107</v>
      </c>
      <c r="D278" s="16">
        <v>3.19</v>
      </c>
      <c r="E278" s="16">
        <v>1.99</v>
      </c>
      <c r="F278" s="12">
        <v>40948</v>
      </c>
      <c r="G278" s="25">
        <v>4.41</v>
      </c>
      <c r="H278" s="18">
        <f t="shared" si="46"/>
        <v>0.38244514106583072</v>
      </c>
      <c r="I278" s="84">
        <f t="shared" si="47"/>
        <v>1.0166666666666668</v>
      </c>
    </row>
    <row r="279" spans="2:11" x14ac:dyDescent="0.25">
      <c r="B279" s="10">
        <v>40949</v>
      </c>
      <c r="C279" s="13" t="s">
        <v>114</v>
      </c>
      <c r="D279" s="16">
        <v>2.89</v>
      </c>
      <c r="E279" s="16">
        <v>1.54</v>
      </c>
      <c r="F279" s="12">
        <v>40953</v>
      </c>
      <c r="G279" s="25">
        <v>2.56</v>
      </c>
      <c r="H279" s="18">
        <f t="shared" si="46"/>
        <v>-0.11418685121107264</v>
      </c>
      <c r="I279" s="84">
        <f t="shared" si="47"/>
        <v>-0.24444444444444449</v>
      </c>
    </row>
    <row r="280" spans="2:11" x14ac:dyDescent="0.25">
      <c r="B280" s="10">
        <v>40955</v>
      </c>
      <c r="C280" s="13" t="s">
        <v>123</v>
      </c>
      <c r="D280" s="16">
        <v>4.37</v>
      </c>
      <c r="E280" s="16">
        <v>2.73</v>
      </c>
      <c r="F280" s="12">
        <v>40959</v>
      </c>
      <c r="G280" s="25">
        <v>6.66</v>
      </c>
      <c r="H280" s="18">
        <f t="shared" si="46"/>
        <v>0.52402745995423339</v>
      </c>
      <c r="I280" s="84">
        <f t="shared" si="47"/>
        <v>1.3963414634146341</v>
      </c>
      <c r="K280" s="62" t="s">
        <v>1</v>
      </c>
    </row>
    <row r="281" spans="2:11" x14ac:dyDescent="0.25">
      <c r="B281" s="10">
        <v>40962</v>
      </c>
      <c r="C281" s="13" t="s">
        <v>137</v>
      </c>
      <c r="D281" s="16">
        <v>2.75</v>
      </c>
      <c r="E281" s="16">
        <v>1.96</v>
      </c>
      <c r="F281" s="12">
        <v>40966</v>
      </c>
      <c r="G281" s="25">
        <v>3.77</v>
      </c>
      <c r="H281" s="18">
        <f t="shared" si="46"/>
        <v>0.37090909090909085</v>
      </c>
      <c r="I281" s="84">
        <f t="shared" si="47"/>
        <v>1.2911392405063291</v>
      </c>
      <c r="K281" s="62" t="s">
        <v>1</v>
      </c>
    </row>
    <row r="282" spans="2:11" x14ac:dyDescent="0.25">
      <c r="B282" s="10">
        <v>40970</v>
      </c>
      <c r="C282" s="13" t="s">
        <v>148</v>
      </c>
      <c r="D282" s="16">
        <v>3.95</v>
      </c>
      <c r="E282" s="16">
        <v>2.41</v>
      </c>
      <c r="F282" s="12">
        <v>40973</v>
      </c>
      <c r="G282" s="25">
        <v>3.01</v>
      </c>
      <c r="H282" s="18">
        <f t="shared" si="46"/>
        <v>-0.23797468354430384</v>
      </c>
      <c r="I282" s="84">
        <f t="shared" si="47"/>
        <v>-0.61038961038961059</v>
      </c>
      <c r="K282" s="62" t="s">
        <v>1</v>
      </c>
    </row>
    <row r="283" spans="2:11" x14ac:dyDescent="0.25">
      <c r="B283" s="10">
        <v>40976</v>
      </c>
      <c r="C283" s="13" t="s">
        <v>164</v>
      </c>
      <c r="D283" s="16">
        <v>3.25</v>
      </c>
      <c r="E283" s="16">
        <v>2</v>
      </c>
      <c r="F283" s="12">
        <v>40980</v>
      </c>
      <c r="G283" s="25">
        <v>2.3199999999999998</v>
      </c>
      <c r="H283" s="18">
        <f t="shared" si="46"/>
        <v>-0.2861538461538462</v>
      </c>
      <c r="I283" s="84">
        <f t="shared" si="47"/>
        <v>-0.74400000000000011</v>
      </c>
    </row>
    <row r="284" spans="2:11" x14ac:dyDescent="0.25">
      <c r="B284" s="10">
        <v>40981</v>
      </c>
      <c r="C284" s="13" t="s">
        <v>167</v>
      </c>
      <c r="D284" s="16">
        <v>2.44</v>
      </c>
      <c r="E284" s="16">
        <v>1.77</v>
      </c>
      <c r="F284" s="12">
        <v>40984</v>
      </c>
      <c r="G284" s="25">
        <v>2.2799999999999998</v>
      </c>
      <c r="H284" s="18">
        <f t="shared" ref="H284:H291" si="48">(G284/D284-1)</f>
        <v>-6.5573770491803351E-2</v>
      </c>
      <c r="I284" s="84">
        <f t="shared" ref="I284:I291" si="49">(G284-D284)/(D284-E284)</f>
        <v>-0.23880597014925398</v>
      </c>
      <c r="K284" s="62" t="s">
        <v>1</v>
      </c>
    </row>
    <row r="285" spans="2:11" x14ac:dyDescent="0.25">
      <c r="B285" s="10">
        <v>40988</v>
      </c>
      <c r="C285" s="13" t="s">
        <v>172</v>
      </c>
      <c r="D285" s="16">
        <v>3.69</v>
      </c>
      <c r="E285" s="16">
        <v>2.7</v>
      </c>
      <c r="F285" s="12">
        <v>40990</v>
      </c>
      <c r="G285" s="25">
        <v>5.08</v>
      </c>
      <c r="H285" s="18">
        <f t="shared" si="48"/>
        <v>0.37669376693766932</v>
      </c>
      <c r="I285" s="84">
        <f t="shared" si="49"/>
        <v>1.4040404040404044</v>
      </c>
      <c r="K285" s="62" t="s">
        <v>1</v>
      </c>
    </row>
    <row r="286" spans="2:11" x14ac:dyDescent="0.25">
      <c r="B286" s="10">
        <v>40989</v>
      </c>
      <c r="C286" s="13" t="s">
        <v>181</v>
      </c>
      <c r="D286" s="16">
        <v>1.85</v>
      </c>
      <c r="E286" s="16">
        <v>1.36</v>
      </c>
      <c r="F286" s="12">
        <v>40989</v>
      </c>
      <c r="G286" s="25">
        <v>1.36</v>
      </c>
      <c r="H286" s="18">
        <f t="shared" si="48"/>
        <v>-0.26486486486486482</v>
      </c>
      <c r="I286" s="84">
        <f t="shared" si="49"/>
        <v>-1</v>
      </c>
      <c r="K286" s="62" t="s">
        <v>1</v>
      </c>
    </row>
    <row r="287" spans="2:11" x14ac:dyDescent="0.25">
      <c r="B287" s="10">
        <v>40991</v>
      </c>
      <c r="C287" s="13" t="s">
        <v>181</v>
      </c>
      <c r="D287" s="16">
        <v>1.58</v>
      </c>
      <c r="E287" s="16">
        <v>1.02</v>
      </c>
      <c r="F287" s="12">
        <v>40994</v>
      </c>
      <c r="G287" s="25">
        <v>2.12</v>
      </c>
      <c r="H287" s="18">
        <f t="shared" si="48"/>
        <v>0.34177215189873422</v>
      </c>
      <c r="I287" s="84">
        <f t="shared" si="49"/>
        <v>0.9642857142857143</v>
      </c>
      <c r="K287" s="62" t="s">
        <v>1</v>
      </c>
    </row>
    <row r="288" spans="2:11" x14ac:dyDescent="0.25">
      <c r="B288" s="10">
        <v>40994</v>
      </c>
      <c r="C288" s="13" t="s">
        <v>186</v>
      </c>
      <c r="D288" s="16">
        <v>4.4800000000000004</v>
      </c>
      <c r="E288" s="16">
        <v>2.15</v>
      </c>
      <c r="F288" s="12">
        <v>40997</v>
      </c>
      <c r="G288" s="25">
        <v>4.9400000000000004</v>
      </c>
      <c r="H288" s="18">
        <f t="shared" si="48"/>
        <v>0.1026785714285714</v>
      </c>
      <c r="I288" s="84">
        <f t="shared" si="49"/>
        <v>0.1974248927038626</v>
      </c>
      <c r="K288" s="62" t="s">
        <v>1</v>
      </c>
    </row>
    <row r="289" spans="2:11" x14ac:dyDescent="0.25">
      <c r="B289" s="10">
        <v>40996</v>
      </c>
      <c r="C289" s="13" t="s">
        <v>194</v>
      </c>
      <c r="D289" s="16">
        <v>3.03</v>
      </c>
      <c r="E289" s="16">
        <v>2.12</v>
      </c>
      <c r="F289" s="12">
        <v>40943</v>
      </c>
      <c r="G289" s="25">
        <v>3.34</v>
      </c>
      <c r="H289" s="18">
        <f t="shared" si="48"/>
        <v>0.10231023102310233</v>
      </c>
      <c r="I289" s="84">
        <f t="shared" si="49"/>
        <v>0.34065934065934084</v>
      </c>
      <c r="K289" s="62" t="s">
        <v>1</v>
      </c>
    </row>
    <row r="290" spans="2:11" x14ac:dyDescent="0.25">
      <c r="B290" s="10">
        <v>41001</v>
      </c>
      <c r="C290" s="13" t="s">
        <v>205</v>
      </c>
      <c r="D290" s="16">
        <v>2.98</v>
      </c>
      <c r="E290" s="16">
        <v>1.72</v>
      </c>
      <c r="F290" s="12">
        <v>41004</v>
      </c>
      <c r="G290" s="25">
        <v>4.63</v>
      </c>
      <c r="H290" s="18">
        <f t="shared" si="48"/>
        <v>0.55369127516778516</v>
      </c>
      <c r="I290" s="84">
        <f t="shared" si="49"/>
        <v>1.3095238095238095</v>
      </c>
      <c r="K290" s="62" t="s">
        <v>1</v>
      </c>
    </row>
    <row r="291" spans="2:11" x14ac:dyDescent="0.25">
      <c r="B291" s="10">
        <v>41002</v>
      </c>
      <c r="C291" s="13" t="s">
        <v>207</v>
      </c>
      <c r="D291" s="16">
        <v>4.38</v>
      </c>
      <c r="E291" s="16">
        <v>2.95</v>
      </c>
      <c r="F291" s="12">
        <v>41004</v>
      </c>
      <c r="G291" s="25">
        <v>4.95</v>
      </c>
      <c r="H291" s="18">
        <f t="shared" si="48"/>
        <v>0.13013698630136994</v>
      </c>
      <c r="I291" s="84">
        <f t="shared" si="49"/>
        <v>0.39860139860139887</v>
      </c>
      <c r="K291" s="62" t="s">
        <v>1</v>
      </c>
    </row>
    <row r="292" spans="2:11" x14ac:dyDescent="0.25">
      <c r="B292" s="10">
        <v>41009</v>
      </c>
      <c r="C292" s="13" t="s">
        <v>212</v>
      </c>
      <c r="D292" s="16">
        <v>3.32</v>
      </c>
      <c r="E292" s="16">
        <v>1.86</v>
      </c>
      <c r="F292" s="12">
        <v>41015</v>
      </c>
      <c r="G292" s="25">
        <v>3.38</v>
      </c>
      <c r="H292" s="18">
        <f t="shared" ref="H292:H301" si="50">(G292/D292-1)</f>
        <v>1.8072289156626509E-2</v>
      </c>
      <c r="I292" s="84">
        <f t="shared" ref="I292:I301" si="51">(G292-D292)/(D292-E292)</f>
        <v>4.109589041095895E-2</v>
      </c>
      <c r="K292" s="62" t="s">
        <v>1</v>
      </c>
    </row>
    <row r="293" spans="2:11" x14ac:dyDescent="0.25">
      <c r="B293" s="10">
        <v>41011</v>
      </c>
      <c r="C293" s="13" t="s">
        <v>223</v>
      </c>
      <c r="D293" s="16">
        <v>3.96</v>
      </c>
      <c r="E293" s="16">
        <v>2.5</v>
      </c>
      <c r="F293" s="12">
        <v>41015</v>
      </c>
      <c r="G293" s="25">
        <v>4.72</v>
      </c>
      <c r="H293" s="18">
        <f t="shared" si="50"/>
        <v>0.19191919191919182</v>
      </c>
      <c r="I293" s="84">
        <f t="shared" si="51"/>
        <v>0.52054794520547931</v>
      </c>
      <c r="K293" s="62" t="s">
        <v>1</v>
      </c>
    </row>
    <row r="294" spans="2:11" x14ac:dyDescent="0.25">
      <c r="B294" s="10">
        <v>41017</v>
      </c>
      <c r="C294" s="13" t="s">
        <v>232</v>
      </c>
      <c r="D294" s="16">
        <v>2.44</v>
      </c>
      <c r="E294" s="16">
        <v>1.92</v>
      </c>
      <c r="F294" s="12">
        <v>41018</v>
      </c>
      <c r="G294" s="25">
        <v>1.9</v>
      </c>
      <c r="H294" s="18">
        <f t="shared" si="50"/>
        <v>-0.22131147540983609</v>
      </c>
      <c r="I294" s="84">
        <f t="shared" si="51"/>
        <v>-1.0384615384615385</v>
      </c>
      <c r="K294" s="62" t="s">
        <v>1</v>
      </c>
    </row>
    <row r="295" spans="2:11" x14ac:dyDescent="0.25">
      <c r="B295" s="10">
        <v>41022</v>
      </c>
      <c r="C295" s="13" t="s">
        <v>237</v>
      </c>
      <c r="D295" s="16">
        <v>2.78</v>
      </c>
      <c r="E295" s="16">
        <v>1.92</v>
      </c>
      <c r="F295" s="12">
        <v>41023</v>
      </c>
      <c r="G295" s="25">
        <v>2.95</v>
      </c>
      <c r="H295" s="18">
        <f t="shared" si="50"/>
        <v>6.1151079136690711E-2</v>
      </c>
      <c r="I295" s="84">
        <f t="shared" si="51"/>
        <v>0.19767441860465162</v>
      </c>
      <c r="K295" s="62" t="s">
        <v>1</v>
      </c>
    </row>
    <row r="296" spans="2:11" x14ac:dyDescent="0.25">
      <c r="B296" s="10">
        <v>41022</v>
      </c>
      <c r="C296" s="13" t="s">
        <v>240</v>
      </c>
      <c r="D296" s="16">
        <v>1.86</v>
      </c>
      <c r="E296" s="16">
        <v>1.22</v>
      </c>
      <c r="F296" s="12">
        <v>41024</v>
      </c>
      <c r="G296" s="25">
        <v>2.09</v>
      </c>
      <c r="H296" s="18">
        <f t="shared" si="50"/>
        <v>0.12365591397849451</v>
      </c>
      <c r="I296" s="84">
        <f t="shared" si="51"/>
        <v>0.35937499999999956</v>
      </c>
      <c r="K296" s="62" t="s">
        <v>1</v>
      </c>
    </row>
    <row r="297" spans="2:11" x14ac:dyDescent="0.25">
      <c r="B297" s="10">
        <v>41025</v>
      </c>
      <c r="C297" s="13" t="s">
        <v>247</v>
      </c>
      <c r="D297" s="16">
        <v>2.39</v>
      </c>
      <c r="E297" s="16">
        <v>1.86</v>
      </c>
      <c r="F297" s="12">
        <v>41029</v>
      </c>
      <c r="G297" s="25">
        <v>2.97</v>
      </c>
      <c r="H297" s="18">
        <f t="shared" si="50"/>
        <v>0.2426778242677825</v>
      </c>
      <c r="I297" s="84">
        <f t="shared" si="51"/>
        <v>1.0943396226415094</v>
      </c>
      <c r="K297" s="62" t="s">
        <v>1</v>
      </c>
    </row>
    <row r="298" spans="2:11" x14ac:dyDescent="0.25">
      <c r="B298" s="10">
        <v>41058</v>
      </c>
      <c r="C298" s="13" t="s">
        <v>247</v>
      </c>
      <c r="D298" s="16">
        <v>3.42</v>
      </c>
      <c r="E298" s="16">
        <v>1.82</v>
      </c>
      <c r="F298" s="12">
        <v>41059</v>
      </c>
      <c r="G298" s="25">
        <v>1.82</v>
      </c>
      <c r="H298" s="18">
        <f t="shared" si="50"/>
        <v>-0.46783625730994149</v>
      </c>
      <c r="I298" s="84">
        <f t="shared" si="51"/>
        <v>-1</v>
      </c>
      <c r="K298" s="62" t="s">
        <v>1</v>
      </c>
    </row>
    <row r="299" spans="2:11" x14ac:dyDescent="0.25">
      <c r="B299" s="10" t="s">
        <v>300</v>
      </c>
      <c r="C299" s="13" t="s">
        <v>299</v>
      </c>
      <c r="D299" s="16">
        <v>2.8050000000000002</v>
      </c>
      <c r="E299" s="16">
        <v>1.52</v>
      </c>
      <c r="F299" s="12">
        <v>41067</v>
      </c>
      <c r="G299" s="25">
        <v>3.8</v>
      </c>
      <c r="H299" s="18">
        <f t="shared" si="50"/>
        <v>0.35472370766488392</v>
      </c>
      <c r="I299" s="84">
        <f t="shared" si="51"/>
        <v>0.77431906614785961</v>
      </c>
      <c r="K299" s="62" t="s">
        <v>1</v>
      </c>
    </row>
    <row r="300" spans="2:11" x14ac:dyDescent="0.25">
      <c r="B300" s="10">
        <v>41068</v>
      </c>
      <c r="C300" s="13" t="s">
        <v>307</v>
      </c>
      <c r="D300" s="16">
        <v>4.0599999999999996</v>
      </c>
      <c r="E300" s="16">
        <v>2.84</v>
      </c>
      <c r="F300" s="12">
        <v>41071</v>
      </c>
      <c r="G300" s="25">
        <v>5.26</v>
      </c>
      <c r="H300" s="18">
        <f t="shared" si="50"/>
        <v>0.29556650246305427</v>
      </c>
      <c r="I300" s="84">
        <f t="shared" si="51"/>
        <v>0.9836065573770495</v>
      </c>
      <c r="K300" s="62" t="s">
        <v>1</v>
      </c>
    </row>
    <row r="301" spans="2:11" x14ac:dyDescent="0.25">
      <c r="B301" s="10">
        <v>41071</v>
      </c>
      <c r="C301" s="13" t="s">
        <v>315</v>
      </c>
      <c r="D301" s="16">
        <v>2.1800000000000002</v>
      </c>
      <c r="E301" s="16">
        <v>1.38</v>
      </c>
      <c r="F301" s="12">
        <v>41073</v>
      </c>
      <c r="G301" s="25">
        <v>2.58</v>
      </c>
      <c r="H301" s="18">
        <f t="shared" si="50"/>
        <v>0.1834862385321101</v>
      </c>
      <c r="I301" s="84">
        <f t="shared" si="51"/>
        <v>0.49999999999999972</v>
      </c>
      <c r="K301" s="62" t="s">
        <v>1</v>
      </c>
    </row>
    <row r="302" spans="2:11" x14ac:dyDescent="0.25">
      <c r="B302" s="10">
        <v>41073</v>
      </c>
      <c r="C302" s="13" t="s">
        <v>321</v>
      </c>
      <c r="D302" s="16">
        <v>1.74</v>
      </c>
      <c r="E302" s="16">
        <v>0.99</v>
      </c>
      <c r="F302" s="12">
        <v>41078</v>
      </c>
      <c r="G302" s="25">
        <v>3.32</v>
      </c>
      <c r="H302" s="18">
        <f t="shared" ref="H302:H307" si="52">(G302/D302-1)</f>
        <v>0.90804597701149414</v>
      </c>
      <c r="I302" s="84">
        <f t="shared" ref="I302:I307" si="53">(G302-D302)/(D302-E302)</f>
        <v>2.1066666666666665</v>
      </c>
      <c r="K302" s="62" t="s">
        <v>1</v>
      </c>
    </row>
    <row r="303" spans="2:11" x14ac:dyDescent="0.25">
      <c r="B303" s="10">
        <v>41074</v>
      </c>
      <c r="C303" s="13" t="s">
        <v>326</v>
      </c>
      <c r="D303" s="16">
        <v>3.99</v>
      </c>
      <c r="E303" s="16">
        <v>3.02</v>
      </c>
      <c r="F303" s="12">
        <v>41078</v>
      </c>
      <c r="G303" s="25">
        <v>5.14</v>
      </c>
      <c r="H303" s="18">
        <f t="shared" si="52"/>
        <v>0.28822055137844593</v>
      </c>
      <c r="I303" s="84">
        <f t="shared" si="53"/>
        <v>1.1855670103092775</v>
      </c>
      <c r="K303" s="62" t="s">
        <v>1</v>
      </c>
    </row>
    <row r="304" spans="2:11" x14ac:dyDescent="0.25">
      <c r="B304" s="10">
        <v>41079</v>
      </c>
      <c r="C304" s="13" t="s">
        <v>330</v>
      </c>
      <c r="D304" s="16">
        <v>4.01</v>
      </c>
      <c r="E304" s="16">
        <v>2.66</v>
      </c>
      <c r="F304" s="12">
        <v>41082</v>
      </c>
      <c r="G304" s="25">
        <v>4.76</v>
      </c>
      <c r="H304" s="18">
        <f t="shared" si="52"/>
        <v>0.18703241895261846</v>
      </c>
      <c r="I304" s="84">
        <f t="shared" si="53"/>
        <v>0.55555555555555569</v>
      </c>
      <c r="K304" s="62" t="s">
        <v>1</v>
      </c>
    </row>
    <row r="305" spans="2:11" x14ac:dyDescent="0.25">
      <c r="B305" s="10">
        <v>41081</v>
      </c>
      <c r="C305" s="13" t="s">
        <v>334</v>
      </c>
      <c r="D305" s="16">
        <v>2.83</v>
      </c>
      <c r="E305" s="16">
        <v>2.0299999999999998</v>
      </c>
      <c r="F305" s="12">
        <v>41081</v>
      </c>
      <c r="G305" s="25">
        <v>2.0299999999999998</v>
      </c>
      <c r="H305" s="18">
        <f t="shared" si="52"/>
        <v>-0.28268551236749129</v>
      </c>
      <c r="I305" s="84">
        <f t="shared" si="53"/>
        <v>-1</v>
      </c>
      <c r="K305" s="62" t="s">
        <v>1</v>
      </c>
    </row>
    <row r="306" spans="2:11" x14ac:dyDescent="0.25">
      <c r="B306" s="10">
        <v>41088</v>
      </c>
      <c r="C306" s="13" t="s">
        <v>347</v>
      </c>
      <c r="D306" s="16">
        <v>1.71</v>
      </c>
      <c r="E306" s="16">
        <v>1.1299999999999999</v>
      </c>
      <c r="F306" s="12">
        <v>41089</v>
      </c>
      <c r="G306" s="25">
        <v>0.75</v>
      </c>
      <c r="H306" s="18">
        <f t="shared" si="52"/>
        <v>-0.56140350877192979</v>
      </c>
      <c r="I306" s="84">
        <f t="shared" si="53"/>
        <v>-1.6551724137931032</v>
      </c>
      <c r="K306" s="62" t="s">
        <v>1</v>
      </c>
    </row>
    <row r="307" spans="2:11" x14ac:dyDescent="0.25">
      <c r="B307" s="10">
        <v>41092</v>
      </c>
      <c r="C307" s="13" t="s">
        <v>353</v>
      </c>
      <c r="D307" s="16">
        <v>2.29</v>
      </c>
      <c r="E307" s="16">
        <v>1.56</v>
      </c>
      <c r="F307" s="12">
        <v>41095</v>
      </c>
      <c r="G307" s="25">
        <v>2.78</v>
      </c>
      <c r="H307" s="18">
        <f t="shared" si="52"/>
        <v>0.2139737991266375</v>
      </c>
      <c r="I307" s="84">
        <f t="shared" si="53"/>
        <v>0.67123287671232845</v>
      </c>
      <c r="K307" s="62" t="s">
        <v>1</v>
      </c>
    </row>
    <row r="308" spans="2:11" x14ac:dyDescent="0.25">
      <c r="B308" s="10">
        <v>41092</v>
      </c>
      <c r="C308" s="13" t="s">
        <v>364</v>
      </c>
      <c r="D308" s="16">
        <v>3</v>
      </c>
      <c r="E308" s="16">
        <v>1.73</v>
      </c>
      <c r="F308" s="12">
        <v>41103</v>
      </c>
      <c r="G308" s="25">
        <v>4.05</v>
      </c>
      <c r="H308" s="18">
        <f t="shared" ref="H308:H322" si="54">(G308/D308-1)</f>
        <v>0.34999999999999987</v>
      </c>
      <c r="I308" s="84">
        <f t="shared" ref="I308:I320" si="55">(G308-D308)/(D308-E308)</f>
        <v>0.82677165354330695</v>
      </c>
    </row>
    <row r="309" spans="2:11" x14ac:dyDescent="0.25">
      <c r="B309" s="10">
        <v>41114</v>
      </c>
      <c r="C309" s="13" t="s">
        <v>369</v>
      </c>
      <c r="D309" s="16">
        <v>3.08</v>
      </c>
      <c r="E309" s="16">
        <v>1.93</v>
      </c>
      <c r="F309" s="12">
        <v>41115</v>
      </c>
      <c r="G309" s="25">
        <v>2.81</v>
      </c>
      <c r="H309" s="18">
        <f t="shared" si="54"/>
        <v>-8.7662337662337664E-2</v>
      </c>
      <c r="I309" s="84">
        <f t="shared" si="55"/>
        <v>-0.23478260869565215</v>
      </c>
    </row>
    <row r="310" spans="2:11" x14ac:dyDescent="0.25">
      <c r="B310" s="10">
        <v>41121</v>
      </c>
      <c r="C310" s="13" t="s">
        <v>375</v>
      </c>
      <c r="D310" s="16">
        <v>3.46</v>
      </c>
      <c r="E310" s="16">
        <v>2.15</v>
      </c>
      <c r="F310" s="12">
        <v>41123</v>
      </c>
      <c r="G310" s="25">
        <v>3.6</v>
      </c>
      <c r="H310" s="18">
        <f t="shared" si="54"/>
        <v>4.0462427745664886E-2</v>
      </c>
      <c r="I310" s="84">
        <f t="shared" si="55"/>
        <v>0.10687022900763368</v>
      </c>
    </row>
    <row r="311" spans="2:11" x14ac:dyDescent="0.25">
      <c r="B311" s="10">
        <v>41120</v>
      </c>
      <c r="C311" s="13" t="s">
        <v>373</v>
      </c>
      <c r="D311" s="16">
        <v>4.1100000000000003</v>
      </c>
      <c r="E311" s="16">
        <v>2.63</v>
      </c>
      <c r="F311" s="12">
        <v>41129</v>
      </c>
      <c r="G311" s="25">
        <v>4.95</v>
      </c>
      <c r="H311" s="18">
        <f t="shared" si="54"/>
        <v>0.20437956204379559</v>
      </c>
      <c r="I311" s="84">
        <f t="shared" si="55"/>
        <v>0.56756756756756732</v>
      </c>
      <c r="K311" s="62" t="s">
        <v>1</v>
      </c>
    </row>
    <row r="312" spans="2:11" x14ac:dyDescent="0.25">
      <c r="B312" s="10">
        <v>41129</v>
      </c>
      <c r="C312" s="13" t="s">
        <v>393</v>
      </c>
      <c r="D312" s="16">
        <v>1.93</v>
      </c>
      <c r="E312" s="16">
        <v>1.27</v>
      </c>
      <c r="F312" s="12">
        <v>41131</v>
      </c>
      <c r="G312" s="25">
        <v>2.7</v>
      </c>
      <c r="H312" s="18">
        <f t="shared" si="54"/>
        <v>0.39896373056994827</v>
      </c>
      <c r="I312" s="84">
        <f t="shared" si="55"/>
        <v>1.1666666666666672</v>
      </c>
      <c r="K312" s="62" t="s">
        <v>1</v>
      </c>
    </row>
    <row r="313" spans="2:11" x14ac:dyDescent="0.25">
      <c r="B313" s="10">
        <v>41135</v>
      </c>
      <c r="C313" s="13" t="s">
        <v>399</v>
      </c>
      <c r="D313" s="16">
        <v>2.0499999999999998</v>
      </c>
      <c r="E313" s="16">
        <v>1.19</v>
      </c>
      <c r="F313" s="12">
        <v>41136</v>
      </c>
      <c r="G313" s="25">
        <v>1.54</v>
      </c>
      <c r="H313" s="18">
        <f t="shared" si="54"/>
        <v>-0.24878048780487794</v>
      </c>
      <c r="I313" s="84">
        <f t="shared" si="55"/>
        <v>-0.59302325581395332</v>
      </c>
    </row>
    <row r="314" spans="2:11" x14ac:dyDescent="0.25">
      <c r="B314" s="10">
        <v>41143</v>
      </c>
      <c r="C314" s="13" t="s">
        <v>414</v>
      </c>
      <c r="D314" s="16">
        <v>2.36</v>
      </c>
      <c r="E314" s="16">
        <v>1.51</v>
      </c>
      <c r="F314" s="12">
        <v>41144</v>
      </c>
      <c r="G314" s="25">
        <v>2.84</v>
      </c>
      <c r="H314" s="18">
        <f t="shared" si="54"/>
        <v>0.20338983050847448</v>
      </c>
      <c r="I314" s="84">
        <f t="shared" si="55"/>
        <v>0.56470588235294128</v>
      </c>
      <c r="K314" s="62" t="s">
        <v>1</v>
      </c>
    </row>
    <row r="315" spans="2:11" x14ac:dyDescent="0.25">
      <c r="B315" s="10">
        <v>41144</v>
      </c>
      <c r="C315" s="13" t="s">
        <v>415</v>
      </c>
      <c r="D315" s="16">
        <v>2.56</v>
      </c>
      <c r="E315" s="16">
        <v>1.45</v>
      </c>
      <c r="F315" s="12">
        <v>41152</v>
      </c>
      <c r="G315" s="25">
        <v>4.2300000000000004</v>
      </c>
      <c r="H315" s="18">
        <f t="shared" si="54"/>
        <v>0.65234375000000022</v>
      </c>
      <c r="I315" s="84">
        <f t="shared" si="55"/>
        <v>1.5045045045045047</v>
      </c>
    </row>
    <row r="316" spans="2:11" x14ac:dyDescent="0.25">
      <c r="B316" s="10">
        <v>41155</v>
      </c>
      <c r="C316" s="13" t="s">
        <v>421</v>
      </c>
      <c r="D316" s="16">
        <v>1.81</v>
      </c>
      <c r="E316" s="16">
        <v>1.17</v>
      </c>
      <c r="F316" s="12">
        <v>41158</v>
      </c>
      <c r="G316" s="25">
        <v>1.17</v>
      </c>
      <c r="H316" s="18">
        <f t="shared" si="54"/>
        <v>-0.35359116022099457</v>
      </c>
      <c r="I316" s="84">
        <f t="shared" si="55"/>
        <v>-1</v>
      </c>
      <c r="K316" s="62" t="s">
        <v>1</v>
      </c>
    </row>
    <row r="317" spans="2:11" x14ac:dyDescent="0.25">
      <c r="B317" s="10">
        <v>41162</v>
      </c>
      <c r="C317" s="13" t="s">
        <v>437</v>
      </c>
      <c r="D317" s="16">
        <v>3.75</v>
      </c>
      <c r="E317" s="16">
        <v>2.46</v>
      </c>
      <c r="F317" s="12">
        <v>41164</v>
      </c>
      <c r="G317" s="25">
        <v>3.16</v>
      </c>
      <c r="H317" s="18">
        <f t="shared" si="54"/>
        <v>-0.15733333333333333</v>
      </c>
      <c r="I317" s="84">
        <f t="shared" si="55"/>
        <v>-0.45736434108527119</v>
      </c>
    </row>
    <row r="318" spans="2:11" x14ac:dyDescent="0.25">
      <c r="B318" s="10">
        <v>41165</v>
      </c>
      <c r="C318" s="13" t="s">
        <v>438</v>
      </c>
      <c r="D318" s="16">
        <v>2.9</v>
      </c>
      <c r="E318" s="16">
        <v>2.2400000000000002</v>
      </c>
      <c r="F318" s="12">
        <v>41165</v>
      </c>
      <c r="G318" s="25">
        <v>2.21</v>
      </c>
      <c r="H318" s="18">
        <f t="shared" si="54"/>
        <v>-0.23793103448275865</v>
      </c>
      <c r="I318" s="84">
        <f t="shared" si="55"/>
        <v>-1.0454545454545459</v>
      </c>
    </row>
    <row r="319" spans="2:11" x14ac:dyDescent="0.25">
      <c r="B319" s="10">
        <v>41170</v>
      </c>
      <c r="C319" s="13" t="s">
        <v>447</v>
      </c>
      <c r="D319" s="16">
        <v>4</v>
      </c>
      <c r="E319" s="16">
        <v>2.33</v>
      </c>
      <c r="F319" s="12">
        <v>41171</v>
      </c>
      <c r="G319" s="25">
        <v>3.69</v>
      </c>
      <c r="H319" s="18">
        <f t="shared" si="54"/>
        <v>-7.7500000000000013E-2</v>
      </c>
      <c r="I319" s="84">
        <f t="shared" si="55"/>
        <v>-0.18562874251497011</v>
      </c>
      <c r="K319" s="62" t="s">
        <v>1</v>
      </c>
    </row>
    <row r="320" spans="2:11" x14ac:dyDescent="0.25">
      <c r="B320" s="10">
        <v>41180</v>
      </c>
      <c r="C320" s="13" t="s">
        <v>466</v>
      </c>
      <c r="D320" s="16">
        <v>2.4</v>
      </c>
      <c r="E320" s="16">
        <v>1.52</v>
      </c>
      <c r="F320" s="12">
        <v>41183</v>
      </c>
      <c r="G320" s="25">
        <v>2.81</v>
      </c>
      <c r="H320" s="18">
        <f t="shared" si="54"/>
        <v>0.17083333333333339</v>
      </c>
      <c r="I320" s="84">
        <f t="shared" si="55"/>
        <v>0.46590909090909111</v>
      </c>
    </row>
    <row r="321" spans="2:11" x14ac:dyDescent="0.25">
      <c r="B321" s="10">
        <v>41187</v>
      </c>
      <c r="C321" s="13" t="s">
        <v>476</v>
      </c>
      <c r="D321" s="16">
        <v>3.05</v>
      </c>
      <c r="E321" s="16">
        <v>2.08</v>
      </c>
      <c r="F321" s="12">
        <v>41192</v>
      </c>
      <c r="G321" s="25">
        <v>3.44</v>
      </c>
      <c r="H321" s="18">
        <f t="shared" si="54"/>
        <v>0.12786885245901636</v>
      </c>
      <c r="I321" s="84">
        <f t="shared" ref="I321:I328" si="56">(G321-D321)/(D321-E321)</f>
        <v>0.40206185567010333</v>
      </c>
    </row>
    <row r="322" spans="2:11" x14ac:dyDescent="0.25">
      <c r="B322" s="10">
        <v>41187</v>
      </c>
      <c r="C322" s="13" t="s">
        <v>447</v>
      </c>
      <c r="D322" s="16">
        <v>3.05</v>
      </c>
      <c r="E322" s="16">
        <v>1.87</v>
      </c>
      <c r="F322" s="12">
        <v>41192</v>
      </c>
      <c r="G322" s="25">
        <v>2.2000000000000002</v>
      </c>
      <c r="H322" s="18">
        <f t="shared" si="54"/>
        <v>-0.2786885245901638</v>
      </c>
      <c r="I322" s="84">
        <f t="shared" si="56"/>
        <v>-0.72033898305084731</v>
      </c>
    </row>
    <row r="323" spans="2:11" x14ac:dyDescent="0.25">
      <c r="B323" s="10">
        <v>41201</v>
      </c>
      <c r="C323" s="13" t="s">
        <v>492</v>
      </c>
      <c r="D323" s="16">
        <v>2.79</v>
      </c>
      <c r="E323" s="16">
        <v>1.55</v>
      </c>
      <c r="F323" s="12">
        <v>41205</v>
      </c>
      <c r="G323" s="25">
        <v>2.0299999999999998</v>
      </c>
      <c r="H323" s="18">
        <f t="shared" ref="H323:H328" si="57">(G323/D323-1)</f>
        <v>-0.2724014336917564</v>
      </c>
      <c r="I323" s="84">
        <f t="shared" si="56"/>
        <v>-0.61290322580645185</v>
      </c>
      <c r="K323" s="62" t="s">
        <v>1</v>
      </c>
    </row>
    <row r="324" spans="2:11" x14ac:dyDescent="0.25">
      <c r="B324" s="10">
        <v>41204</v>
      </c>
      <c r="C324" s="13" t="s">
        <v>495</v>
      </c>
      <c r="D324" s="16">
        <v>1.97</v>
      </c>
      <c r="E324" s="16">
        <v>1.45</v>
      </c>
      <c r="F324" s="12">
        <v>41205</v>
      </c>
      <c r="G324" s="25">
        <v>1.82</v>
      </c>
      <c r="H324" s="18">
        <f t="shared" si="57"/>
        <v>-7.6142131979695438E-2</v>
      </c>
      <c r="I324" s="84">
        <f t="shared" si="56"/>
        <v>-0.28846153846153827</v>
      </c>
    </row>
    <row r="325" spans="2:11" x14ac:dyDescent="0.25">
      <c r="B325" s="10">
        <v>41205</v>
      </c>
      <c r="C325" s="13" t="s">
        <v>499</v>
      </c>
      <c r="D325" s="16">
        <v>2.5</v>
      </c>
      <c r="E325" s="16">
        <v>1.56</v>
      </c>
      <c r="F325" s="12">
        <v>41205</v>
      </c>
      <c r="G325" s="25">
        <v>2.0499999999999998</v>
      </c>
      <c r="H325" s="18">
        <f t="shared" si="57"/>
        <v>-0.18000000000000005</v>
      </c>
      <c r="I325" s="84">
        <f t="shared" si="56"/>
        <v>-0.47872340425531934</v>
      </c>
    </row>
    <row r="326" spans="2:11" x14ac:dyDescent="0.25">
      <c r="B326" s="10">
        <v>41207</v>
      </c>
      <c r="C326" s="13" t="s">
        <v>502</v>
      </c>
      <c r="D326" s="16">
        <v>1.44</v>
      </c>
      <c r="E326" s="16">
        <v>0.8</v>
      </c>
      <c r="F326" s="12">
        <v>41211</v>
      </c>
      <c r="G326" s="25">
        <v>1.1200000000000001</v>
      </c>
      <c r="H326" s="18">
        <f t="shared" si="57"/>
        <v>-0.2222222222222221</v>
      </c>
      <c r="I326" s="84">
        <f t="shared" si="56"/>
        <v>-0.49999999999999983</v>
      </c>
    </row>
    <row r="327" spans="2:11" x14ac:dyDescent="0.25">
      <c r="B327" s="10">
        <v>41208</v>
      </c>
      <c r="C327" s="13" t="s">
        <v>504</v>
      </c>
      <c r="D327" s="16">
        <v>2.5099999999999998</v>
      </c>
      <c r="E327" s="16">
        <v>1.83</v>
      </c>
      <c r="F327" s="12">
        <v>41211</v>
      </c>
      <c r="G327" s="25">
        <v>2.2999999999999998</v>
      </c>
      <c r="H327" s="18">
        <f t="shared" si="57"/>
        <v>-8.3665338645418363E-2</v>
      </c>
      <c r="I327" s="84">
        <f t="shared" si="56"/>
        <v>-0.30882352941176477</v>
      </c>
    </row>
    <row r="328" spans="2:11" x14ac:dyDescent="0.25">
      <c r="B328" s="10">
        <v>41220</v>
      </c>
      <c r="C328" s="13" t="s">
        <v>517</v>
      </c>
      <c r="D328" s="16">
        <v>2.77</v>
      </c>
      <c r="E328" s="16">
        <v>1.55</v>
      </c>
      <c r="F328" s="12">
        <v>41220</v>
      </c>
      <c r="G328" s="25">
        <v>1.55</v>
      </c>
      <c r="H328" s="18">
        <f t="shared" si="57"/>
        <v>-0.44043321299638993</v>
      </c>
      <c r="I328" s="84">
        <f t="shared" si="56"/>
        <v>-1</v>
      </c>
    </row>
    <row r="329" spans="2:11" x14ac:dyDescent="0.25">
      <c r="B329" s="10">
        <v>41225</v>
      </c>
      <c r="C329" s="13" t="s">
        <v>523</v>
      </c>
      <c r="D329" s="16">
        <v>3.24</v>
      </c>
      <c r="E329" s="16">
        <v>2.29</v>
      </c>
      <c r="F329" s="12">
        <v>41233</v>
      </c>
      <c r="G329" s="25">
        <v>4.88</v>
      </c>
      <c r="H329" s="18">
        <f t="shared" ref="H329:H334" si="58">(G329/D329-1)</f>
        <v>0.50617283950617264</v>
      </c>
      <c r="I329" s="84">
        <f t="shared" ref="I329:I334" si="59">(G329-D329)/(D329-E329)</f>
        <v>1.7263157894736836</v>
      </c>
    </row>
    <row r="330" spans="2:11" x14ac:dyDescent="0.25">
      <c r="B330" s="10">
        <v>41234</v>
      </c>
      <c r="C330" s="13" t="s">
        <v>533</v>
      </c>
      <c r="D330" s="16">
        <v>3.51</v>
      </c>
      <c r="E330" s="16">
        <v>2.15</v>
      </c>
      <c r="F330" s="12">
        <v>41235</v>
      </c>
      <c r="G330" s="25">
        <v>5.32</v>
      </c>
      <c r="H330" s="18">
        <f t="shared" si="58"/>
        <v>0.51566951566951591</v>
      </c>
      <c r="I330" s="84">
        <f t="shared" si="59"/>
        <v>1.3308823529411768</v>
      </c>
    </row>
    <row r="331" spans="2:11" x14ac:dyDescent="0.25">
      <c r="B331" s="10">
        <v>41241</v>
      </c>
      <c r="C331" s="13" t="s">
        <v>541</v>
      </c>
      <c r="D331" s="16">
        <v>3.83</v>
      </c>
      <c r="E331" s="16">
        <v>2.35</v>
      </c>
      <c r="F331" s="12">
        <v>41246</v>
      </c>
      <c r="G331" s="25">
        <v>5.1100000000000003</v>
      </c>
      <c r="H331" s="18">
        <f t="shared" si="58"/>
        <v>0.33420365535248053</v>
      </c>
      <c r="I331" s="84">
        <f t="shared" si="59"/>
        <v>0.86486486486486502</v>
      </c>
    </row>
    <row r="332" spans="2:11" x14ac:dyDescent="0.25">
      <c r="B332" s="10">
        <v>41247</v>
      </c>
      <c r="C332" s="13" t="s">
        <v>555</v>
      </c>
      <c r="D332" s="16">
        <v>3.01</v>
      </c>
      <c r="E332" s="16">
        <v>1.92</v>
      </c>
      <c r="F332" s="12">
        <v>41249</v>
      </c>
      <c r="G332" s="25">
        <v>2.93</v>
      </c>
      <c r="H332" s="18">
        <f t="shared" si="58"/>
        <v>-2.6578073089700838E-2</v>
      </c>
      <c r="I332" s="84">
        <f t="shared" si="59"/>
        <v>-7.3394495412843708E-2</v>
      </c>
    </row>
    <row r="333" spans="2:11" x14ac:dyDescent="0.25">
      <c r="B333" s="10">
        <v>41249</v>
      </c>
      <c r="C333" s="13" t="s">
        <v>560</v>
      </c>
      <c r="D333" s="16">
        <v>1.2</v>
      </c>
      <c r="E333" s="16">
        <v>0.6</v>
      </c>
      <c r="F333" s="12">
        <v>41254</v>
      </c>
      <c r="G333" s="25">
        <v>0.73</v>
      </c>
      <c r="H333" s="18">
        <f t="shared" si="58"/>
        <v>-0.39166666666666661</v>
      </c>
      <c r="I333" s="84">
        <f t="shared" si="59"/>
        <v>-0.78333333333333333</v>
      </c>
    </row>
    <row r="334" spans="2:11" x14ac:dyDescent="0.25">
      <c r="B334" s="10">
        <v>41254</v>
      </c>
      <c r="C334" s="13" t="s">
        <v>565</v>
      </c>
      <c r="D334" s="16">
        <v>3.59</v>
      </c>
      <c r="E334" s="16">
        <v>2.25</v>
      </c>
      <c r="F334" s="12">
        <v>41257</v>
      </c>
      <c r="G334" s="25">
        <v>2.25</v>
      </c>
      <c r="H334" s="18">
        <f t="shared" si="58"/>
        <v>-0.37325905292479111</v>
      </c>
      <c r="I334" s="84">
        <f t="shared" si="59"/>
        <v>-1</v>
      </c>
    </row>
    <row r="335" spans="2:11" x14ac:dyDescent="0.25">
      <c r="B335" s="10"/>
      <c r="C335" s="13"/>
      <c r="D335" s="19"/>
      <c r="E335" s="19"/>
      <c r="F335" s="12"/>
      <c r="G335" s="21" t="s">
        <v>1</v>
      </c>
      <c r="H335" s="18"/>
      <c r="I335" s="14"/>
    </row>
    <row r="336" spans="2:11" x14ac:dyDescent="0.25">
      <c r="B336" s="10"/>
      <c r="C336" s="22" t="s">
        <v>45</v>
      </c>
      <c r="D336" s="13"/>
      <c r="E336" s="13"/>
      <c r="F336" s="23" t="s">
        <v>1</v>
      </c>
      <c r="G336" s="75" t="s">
        <v>12</v>
      </c>
      <c r="H336" s="76" t="s">
        <v>10</v>
      </c>
      <c r="I336" s="89">
        <f>SUM(I276:I335)</f>
        <v>10.890699069632179</v>
      </c>
    </row>
    <row r="337" spans="2:11" s="70" customFormat="1" x14ac:dyDescent="0.25">
      <c r="B337" s="10"/>
      <c r="C337" s="22"/>
      <c r="D337" s="13"/>
      <c r="E337" s="13"/>
      <c r="F337" s="23"/>
      <c r="G337" s="75"/>
      <c r="H337" s="76"/>
      <c r="I337" s="73"/>
    </row>
    <row r="338" spans="2:11" ht="15.75" thickBot="1" x14ac:dyDescent="0.3">
      <c r="B338" s="27"/>
      <c r="C338" s="29" t="s">
        <v>1</v>
      </c>
      <c r="D338" s="29"/>
      <c r="E338" s="29"/>
      <c r="F338" s="49"/>
      <c r="G338" s="29"/>
      <c r="H338" s="77" t="s">
        <v>1</v>
      </c>
      <c r="I338" s="33"/>
    </row>
    <row r="339" spans="2:11" x14ac:dyDescent="0.25">
      <c r="B339" s="5"/>
      <c r="C339" s="63"/>
      <c r="D339" s="6"/>
      <c r="E339" s="6"/>
      <c r="F339" s="7"/>
      <c r="G339" s="8"/>
      <c r="H339" s="8"/>
      <c r="I339" s="9"/>
    </row>
    <row r="340" spans="2:11" x14ac:dyDescent="0.25">
      <c r="B340" s="10"/>
      <c r="C340" s="74" t="s">
        <v>41</v>
      </c>
      <c r="D340" s="13"/>
      <c r="E340" s="13"/>
      <c r="F340" s="23"/>
      <c r="G340" s="11"/>
      <c r="H340" s="24"/>
      <c r="I340" s="14"/>
    </row>
    <row r="341" spans="2:11" x14ac:dyDescent="0.25">
      <c r="B341" s="65" t="s">
        <v>2</v>
      </c>
      <c r="C341" s="66" t="s">
        <v>3</v>
      </c>
      <c r="D341" s="66" t="s">
        <v>2</v>
      </c>
      <c r="E341" s="66" t="s">
        <v>18</v>
      </c>
      <c r="F341" s="67" t="s">
        <v>4</v>
      </c>
      <c r="G341" s="66" t="s">
        <v>4</v>
      </c>
      <c r="H341" s="66" t="s">
        <v>5</v>
      </c>
      <c r="I341" s="68" t="s">
        <v>5</v>
      </c>
    </row>
    <row r="342" spans="2:11" x14ac:dyDescent="0.25">
      <c r="B342" s="65" t="s">
        <v>6</v>
      </c>
      <c r="C342" s="69"/>
      <c r="D342" s="66" t="s">
        <v>7</v>
      </c>
      <c r="E342" s="66" t="s">
        <v>19</v>
      </c>
      <c r="F342" s="67" t="s">
        <v>6</v>
      </c>
      <c r="G342" s="66" t="s">
        <v>8</v>
      </c>
      <c r="H342" s="66" t="s">
        <v>11</v>
      </c>
      <c r="I342" s="68" t="s">
        <v>20</v>
      </c>
    </row>
    <row r="343" spans="2:11" x14ac:dyDescent="0.25">
      <c r="B343" s="65"/>
      <c r="C343" s="66" t="s">
        <v>29</v>
      </c>
      <c r="D343" s="66"/>
      <c r="E343" s="66"/>
      <c r="F343" s="67"/>
      <c r="G343" s="66"/>
      <c r="H343" s="66"/>
      <c r="I343" s="68"/>
    </row>
    <row r="344" spans="2:11" x14ac:dyDescent="0.25">
      <c r="B344" s="65"/>
      <c r="C344" s="66" t="s">
        <v>1</v>
      </c>
      <c r="D344" s="66"/>
      <c r="E344" s="66"/>
      <c r="F344" s="67"/>
      <c r="G344" s="66"/>
      <c r="H344" s="66"/>
      <c r="I344" s="68"/>
    </row>
    <row r="345" spans="2:11" x14ac:dyDescent="0.25">
      <c r="B345" s="10">
        <v>40945</v>
      </c>
      <c r="C345" s="13" t="s">
        <v>132</v>
      </c>
      <c r="D345" s="16">
        <v>2.08</v>
      </c>
      <c r="E345" s="16">
        <v>1.37</v>
      </c>
      <c r="F345" s="12">
        <v>40947</v>
      </c>
      <c r="G345" s="25">
        <v>2.66</v>
      </c>
      <c r="H345" s="18">
        <f t="shared" ref="H345:H351" si="60">(G345/D345-1)</f>
        <v>0.27884615384615397</v>
      </c>
      <c r="I345" s="84">
        <f t="shared" ref="I345:I351" si="61">(G345-D345)/(D345-E345)</f>
        <v>0.81690140845070436</v>
      </c>
      <c r="K345" s="62" t="s">
        <v>1</v>
      </c>
    </row>
    <row r="346" spans="2:11" x14ac:dyDescent="0.25">
      <c r="B346" s="10">
        <v>40953</v>
      </c>
      <c r="C346" s="13" t="s">
        <v>119</v>
      </c>
      <c r="D346" s="16">
        <v>2.29</v>
      </c>
      <c r="E346" s="16">
        <v>1.52</v>
      </c>
      <c r="F346" s="12">
        <v>40954</v>
      </c>
      <c r="G346" s="25">
        <v>2.15</v>
      </c>
      <c r="H346" s="18">
        <f t="shared" si="60"/>
        <v>-6.1135371179039333E-2</v>
      </c>
      <c r="I346" s="84">
        <f t="shared" si="61"/>
        <v>-0.18181818181818196</v>
      </c>
      <c r="K346" s="62" t="s">
        <v>1</v>
      </c>
    </row>
    <row r="347" spans="2:11" x14ac:dyDescent="0.25">
      <c r="B347" s="10">
        <v>40955</v>
      </c>
      <c r="C347" s="13" t="s">
        <v>121</v>
      </c>
      <c r="D347" s="16">
        <v>2.14</v>
      </c>
      <c r="E347" s="16">
        <v>1.58</v>
      </c>
      <c r="F347" s="12">
        <v>40960</v>
      </c>
      <c r="G347" s="25">
        <v>1.58</v>
      </c>
      <c r="H347" s="18">
        <f t="shared" si="60"/>
        <v>-0.26168224299065423</v>
      </c>
      <c r="I347" s="84">
        <f t="shared" si="61"/>
        <v>-1</v>
      </c>
      <c r="K347" s="62" t="s">
        <v>1</v>
      </c>
    </row>
    <row r="348" spans="2:11" x14ac:dyDescent="0.25">
      <c r="B348" s="10">
        <v>40961</v>
      </c>
      <c r="C348" s="13" t="s">
        <v>133</v>
      </c>
      <c r="D348" s="16">
        <v>4.5999999999999996</v>
      </c>
      <c r="E348" s="16">
        <v>2.78</v>
      </c>
      <c r="F348" s="12">
        <v>40967</v>
      </c>
      <c r="G348" s="25">
        <v>5.85</v>
      </c>
      <c r="H348" s="18">
        <f t="shared" si="60"/>
        <v>0.27173913043478271</v>
      </c>
      <c r="I348" s="84">
        <f t="shared" si="61"/>
        <v>0.68681318681318693</v>
      </c>
      <c r="K348" s="62" t="s">
        <v>1</v>
      </c>
    </row>
    <row r="349" spans="2:11" x14ac:dyDescent="0.25">
      <c r="B349" s="10">
        <v>40968</v>
      </c>
      <c r="C349" s="13" t="s">
        <v>145</v>
      </c>
      <c r="D349" s="16">
        <v>3.73</v>
      </c>
      <c r="E349" s="16">
        <v>3.16</v>
      </c>
      <c r="F349" s="12">
        <v>40968</v>
      </c>
      <c r="G349" s="25">
        <v>3.13</v>
      </c>
      <c r="H349" s="18">
        <f t="shared" si="60"/>
        <v>-0.16085790884718498</v>
      </c>
      <c r="I349" s="84">
        <f t="shared" si="61"/>
        <v>-1.0526315789473688</v>
      </c>
      <c r="K349" s="62" t="s">
        <v>1</v>
      </c>
    </row>
    <row r="350" spans="2:11" x14ac:dyDescent="0.25">
      <c r="B350" s="10">
        <v>40987</v>
      </c>
      <c r="C350" s="13" t="s">
        <v>169</v>
      </c>
      <c r="D350" s="16">
        <v>1.92</v>
      </c>
      <c r="E350" s="16">
        <v>1.32</v>
      </c>
      <c r="F350" s="12">
        <v>40989</v>
      </c>
      <c r="G350" s="25">
        <v>2.06</v>
      </c>
      <c r="H350" s="18">
        <f t="shared" si="60"/>
        <v>7.2916666666666741E-2</v>
      </c>
      <c r="I350" s="84">
        <f t="shared" si="61"/>
        <v>0.23333333333333359</v>
      </c>
      <c r="K350" s="62" t="s">
        <v>1</v>
      </c>
    </row>
    <row r="351" spans="2:11" x14ac:dyDescent="0.25">
      <c r="B351" s="10">
        <v>40998</v>
      </c>
      <c r="C351" s="13" t="s">
        <v>198</v>
      </c>
      <c r="D351" s="16">
        <v>4.4000000000000004</v>
      </c>
      <c r="E351" s="16">
        <v>2.69</v>
      </c>
      <c r="F351" s="12">
        <v>41001</v>
      </c>
      <c r="G351" s="25">
        <v>4.7699999999999996</v>
      </c>
      <c r="H351" s="18">
        <f t="shared" si="60"/>
        <v>8.4090909090908994E-2</v>
      </c>
      <c r="I351" s="84">
        <f t="shared" si="61"/>
        <v>0.21637426900584744</v>
      </c>
      <c r="K351" s="62" t="s">
        <v>1</v>
      </c>
    </row>
    <row r="352" spans="2:11" x14ac:dyDescent="0.25">
      <c r="B352" s="10">
        <v>41017</v>
      </c>
      <c r="C352" s="13" t="s">
        <v>231</v>
      </c>
      <c r="D352" s="16">
        <v>1.92</v>
      </c>
      <c r="E352" s="16">
        <v>1.38</v>
      </c>
      <c r="F352" s="12">
        <v>41018</v>
      </c>
      <c r="G352" s="25">
        <v>1.74</v>
      </c>
      <c r="H352" s="18">
        <f t="shared" ref="H352:H362" si="62">(G352/D352-1)</f>
        <v>-9.375E-2</v>
      </c>
      <c r="I352" s="84">
        <f t="shared" ref="I352:I362" si="63">(G352-D352)/(D352-E352)</f>
        <v>-0.3333333333333332</v>
      </c>
      <c r="K352" s="62" t="s">
        <v>1</v>
      </c>
    </row>
    <row r="353" spans="2:11" x14ac:dyDescent="0.25">
      <c r="B353" s="10">
        <v>41037</v>
      </c>
      <c r="C353" s="13" t="s">
        <v>268</v>
      </c>
      <c r="D353" s="16">
        <v>3.05</v>
      </c>
      <c r="E353" s="16">
        <v>1.97</v>
      </c>
      <c r="F353" s="12">
        <v>41038</v>
      </c>
      <c r="G353" s="25">
        <v>3.48</v>
      </c>
      <c r="H353" s="18">
        <f t="shared" si="62"/>
        <v>0.14098360655737707</v>
      </c>
      <c r="I353" s="84">
        <f t="shared" si="63"/>
        <v>0.39814814814814836</v>
      </c>
      <c r="K353" s="62" t="s">
        <v>1</v>
      </c>
    </row>
    <row r="354" spans="2:11" x14ac:dyDescent="0.25">
      <c r="B354" s="10">
        <v>41068</v>
      </c>
      <c r="C354" s="13" t="s">
        <v>308</v>
      </c>
      <c r="D354" s="16">
        <v>3</v>
      </c>
      <c r="E354" s="16">
        <v>1.92</v>
      </c>
      <c r="F354" s="12">
        <v>41071</v>
      </c>
      <c r="G354" s="25">
        <v>3.27</v>
      </c>
      <c r="H354" s="18">
        <f t="shared" si="62"/>
        <v>9.000000000000008E-2</v>
      </c>
      <c r="I354" s="84">
        <f t="shared" si="63"/>
        <v>0.25</v>
      </c>
      <c r="K354" s="62" t="s">
        <v>1</v>
      </c>
    </row>
    <row r="355" spans="2:11" x14ac:dyDescent="0.25">
      <c r="B355" s="10">
        <v>41086</v>
      </c>
      <c r="C355" s="13" t="s">
        <v>342</v>
      </c>
      <c r="D355" s="16">
        <v>1.83</v>
      </c>
      <c r="E355" s="16">
        <v>1.01</v>
      </c>
      <c r="F355" s="12">
        <v>41087</v>
      </c>
      <c r="G355" s="25">
        <v>1.91</v>
      </c>
      <c r="H355" s="18">
        <f t="shared" si="62"/>
        <v>4.3715846994535346E-2</v>
      </c>
      <c r="I355" s="84">
        <f t="shared" si="63"/>
        <v>9.7560975609755907E-2</v>
      </c>
      <c r="K355" s="62" t="s">
        <v>1</v>
      </c>
    </row>
    <row r="356" spans="2:11" x14ac:dyDescent="0.25">
      <c r="B356" s="10">
        <v>41089</v>
      </c>
      <c r="C356" s="13" t="s">
        <v>342</v>
      </c>
      <c r="D356" s="16">
        <v>2.2599999999999998</v>
      </c>
      <c r="E356" s="16">
        <v>1.54</v>
      </c>
      <c r="F356" s="12">
        <v>41089</v>
      </c>
      <c r="G356" s="25">
        <v>1.54</v>
      </c>
      <c r="H356" s="18">
        <f t="shared" si="62"/>
        <v>-0.31858407079646012</v>
      </c>
      <c r="I356" s="84">
        <f t="shared" si="63"/>
        <v>-1</v>
      </c>
      <c r="K356" s="62" t="s">
        <v>1</v>
      </c>
    </row>
    <row r="357" spans="2:11" x14ac:dyDescent="0.25">
      <c r="B357" s="10">
        <v>41089</v>
      </c>
      <c r="C357" s="13" t="s">
        <v>342</v>
      </c>
      <c r="D357" s="16">
        <v>2.2599999999999998</v>
      </c>
      <c r="E357" s="16">
        <v>1.54</v>
      </c>
      <c r="F357" s="12">
        <v>41089</v>
      </c>
      <c r="G357" s="25">
        <v>1.54</v>
      </c>
      <c r="H357" s="18">
        <f t="shared" si="62"/>
        <v>-0.31858407079646012</v>
      </c>
      <c r="I357" s="84">
        <f t="shared" si="63"/>
        <v>-1</v>
      </c>
      <c r="K357" s="62" t="s">
        <v>1</v>
      </c>
    </row>
    <row r="358" spans="2:11" x14ac:dyDescent="0.25">
      <c r="B358" s="10">
        <v>41107</v>
      </c>
      <c r="C358" s="13" t="s">
        <v>370</v>
      </c>
      <c r="D358" s="16">
        <v>10.23</v>
      </c>
      <c r="E358" s="16">
        <v>6.98</v>
      </c>
      <c r="F358" s="12">
        <v>41123</v>
      </c>
      <c r="G358" s="25">
        <v>9.7799999999999994</v>
      </c>
      <c r="H358" s="18">
        <f t="shared" si="62"/>
        <v>-4.398826979472148E-2</v>
      </c>
      <c r="I358" s="84">
        <f t="shared" si="63"/>
        <v>-0.1384615384615388</v>
      </c>
      <c r="K358" s="62" t="s">
        <v>1</v>
      </c>
    </row>
    <row r="359" spans="2:11" x14ac:dyDescent="0.25">
      <c r="B359" s="10">
        <v>41129</v>
      </c>
      <c r="C359" s="13" t="s">
        <v>392</v>
      </c>
      <c r="D359" s="16">
        <v>0.84</v>
      </c>
      <c r="E359" s="16">
        <v>0.61</v>
      </c>
      <c r="F359" s="12">
        <v>41134</v>
      </c>
      <c r="G359" s="25">
        <v>0.88</v>
      </c>
      <c r="H359" s="18">
        <f t="shared" si="62"/>
        <v>4.7619047619047672E-2</v>
      </c>
      <c r="I359" s="84">
        <f t="shared" si="63"/>
        <v>0.17391304347826103</v>
      </c>
      <c r="K359" s="62" t="s">
        <v>1</v>
      </c>
    </row>
    <row r="360" spans="2:11" x14ac:dyDescent="0.25">
      <c r="B360" s="10">
        <v>41137</v>
      </c>
      <c r="C360" s="13" t="s">
        <v>405</v>
      </c>
      <c r="D360" s="16">
        <v>1.38</v>
      </c>
      <c r="E360" s="16">
        <v>0.89</v>
      </c>
      <c r="F360" s="12">
        <v>41141</v>
      </c>
      <c r="G360" s="25">
        <v>1.23</v>
      </c>
      <c r="H360" s="18">
        <f t="shared" si="62"/>
        <v>-0.10869565217391297</v>
      </c>
      <c r="I360" s="84">
        <f t="shared" si="63"/>
        <v>-0.30612244897959173</v>
      </c>
      <c r="K360" s="62" t="s">
        <v>1</v>
      </c>
    </row>
    <row r="361" spans="2:11" x14ac:dyDescent="0.25">
      <c r="B361" s="10">
        <v>41163</v>
      </c>
      <c r="C361" s="13" t="s">
        <v>435</v>
      </c>
      <c r="D361" s="16">
        <v>0.56000000000000005</v>
      </c>
      <c r="E361" s="16">
        <v>0.35</v>
      </c>
      <c r="F361" s="12">
        <v>41164</v>
      </c>
      <c r="G361" s="25">
        <v>0.35</v>
      </c>
      <c r="H361" s="18">
        <f t="shared" si="62"/>
        <v>-0.37500000000000011</v>
      </c>
      <c r="I361" s="84">
        <f t="shared" si="63"/>
        <v>-1</v>
      </c>
    </row>
    <row r="362" spans="2:11" x14ac:dyDescent="0.25">
      <c r="B362" s="10">
        <v>41184</v>
      </c>
      <c r="C362" s="13" t="s">
        <v>472</v>
      </c>
      <c r="D362" s="16">
        <v>1.8</v>
      </c>
      <c r="E362" s="16">
        <v>1.1000000000000001</v>
      </c>
      <c r="F362" s="12">
        <v>41186</v>
      </c>
      <c r="G362" s="25">
        <v>1.75</v>
      </c>
      <c r="H362" s="18">
        <f t="shared" si="62"/>
        <v>-2.777777777777779E-2</v>
      </c>
      <c r="I362" s="84">
        <f t="shared" si="63"/>
        <v>-7.1428571428571494E-2</v>
      </c>
      <c r="K362" s="62" t="s">
        <v>1</v>
      </c>
    </row>
    <row r="363" spans="2:11" x14ac:dyDescent="0.25">
      <c r="B363" s="10">
        <v>41186</v>
      </c>
      <c r="C363" s="13" t="s">
        <v>475</v>
      </c>
      <c r="D363" s="16">
        <v>3.81</v>
      </c>
      <c r="E363" s="16">
        <v>2.06</v>
      </c>
      <c r="F363" s="12">
        <v>41190</v>
      </c>
      <c r="G363" s="25">
        <v>2.06</v>
      </c>
      <c r="H363" s="18">
        <f t="shared" ref="H363:H368" si="64">(G363/D363-1)</f>
        <v>-0.45931758530183731</v>
      </c>
      <c r="I363" s="84">
        <f t="shared" ref="I363:I368" si="65">(G363-D363)/(D363-E363)</f>
        <v>-1</v>
      </c>
      <c r="K363" s="62" t="s">
        <v>1</v>
      </c>
    </row>
    <row r="364" spans="2:11" x14ac:dyDescent="0.25">
      <c r="B364" s="10">
        <v>41232</v>
      </c>
      <c r="C364" s="13" t="s">
        <v>530</v>
      </c>
      <c r="D364" s="16">
        <v>2.06</v>
      </c>
      <c r="E364" s="16">
        <v>1.2</v>
      </c>
      <c r="F364" s="12">
        <v>41233</v>
      </c>
      <c r="G364" s="25">
        <v>2.5</v>
      </c>
      <c r="H364" s="18">
        <f t="shared" si="64"/>
        <v>0.21359223300970864</v>
      </c>
      <c r="I364" s="84">
        <f t="shared" si="65"/>
        <v>0.5116279069767441</v>
      </c>
    </row>
    <row r="365" spans="2:11" x14ac:dyDescent="0.25">
      <c r="B365" s="10">
        <v>41241</v>
      </c>
      <c r="C365" s="13" t="s">
        <v>542</v>
      </c>
      <c r="D365" s="16">
        <v>7.54</v>
      </c>
      <c r="E365" s="16">
        <v>4.37</v>
      </c>
      <c r="F365" s="12">
        <v>41246</v>
      </c>
      <c r="G365" s="25">
        <v>9.14</v>
      </c>
      <c r="H365" s="18">
        <f t="shared" si="64"/>
        <v>0.2122015915119364</v>
      </c>
      <c r="I365" s="84">
        <f t="shared" si="65"/>
        <v>0.50473186119873836</v>
      </c>
      <c r="K365" s="62" t="s">
        <v>1</v>
      </c>
    </row>
    <row r="366" spans="2:11" x14ac:dyDescent="0.25">
      <c r="B366" s="10">
        <v>41242</v>
      </c>
      <c r="C366" s="13" t="s">
        <v>544</v>
      </c>
      <c r="D366" s="16">
        <v>1.26</v>
      </c>
      <c r="E366" s="16">
        <v>0.77</v>
      </c>
      <c r="F366" s="12">
        <v>41243</v>
      </c>
      <c r="G366" s="25">
        <v>1.18</v>
      </c>
      <c r="H366" s="18">
        <f t="shared" si="64"/>
        <v>-6.34920634920636E-2</v>
      </c>
      <c r="I366" s="84">
        <f t="shared" si="65"/>
        <v>-0.16326530612244913</v>
      </c>
      <c r="K366" s="62" t="s">
        <v>1</v>
      </c>
    </row>
    <row r="367" spans="2:11" x14ac:dyDescent="0.25">
      <c r="B367" s="10">
        <v>41246</v>
      </c>
      <c r="C367" s="13" t="s">
        <v>554</v>
      </c>
      <c r="D367" s="16">
        <v>4.53</v>
      </c>
      <c r="E367" s="16">
        <v>2.59</v>
      </c>
      <c r="F367" s="12">
        <v>41248</v>
      </c>
      <c r="G367" s="25">
        <v>5.57</v>
      </c>
      <c r="H367" s="18">
        <f t="shared" si="64"/>
        <v>0.22958057395143494</v>
      </c>
      <c r="I367" s="84">
        <f t="shared" si="65"/>
        <v>0.536082474226804</v>
      </c>
      <c r="K367" s="62" t="s">
        <v>1</v>
      </c>
    </row>
    <row r="368" spans="2:11" x14ac:dyDescent="0.25">
      <c r="B368" s="10">
        <v>41249</v>
      </c>
      <c r="C368" s="13" t="s">
        <v>561</v>
      </c>
      <c r="D368" s="16">
        <v>2.4500000000000002</v>
      </c>
      <c r="E368" s="16">
        <v>1.32</v>
      </c>
      <c r="F368" s="12">
        <v>41255</v>
      </c>
      <c r="G368" s="25">
        <v>1.78</v>
      </c>
      <c r="H368" s="18">
        <f t="shared" si="64"/>
        <v>-0.2734693877551021</v>
      </c>
      <c r="I368" s="84">
        <f t="shared" si="65"/>
        <v>-0.59292035398230092</v>
      </c>
    </row>
    <row r="369" spans="2:11" x14ac:dyDescent="0.25">
      <c r="B369" s="10"/>
      <c r="C369" s="13"/>
      <c r="D369" s="19"/>
      <c r="E369" s="19"/>
      <c r="F369" s="12"/>
      <c r="G369" s="21" t="s">
        <v>1</v>
      </c>
      <c r="H369" s="18"/>
      <c r="I369" s="14"/>
    </row>
    <row r="370" spans="2:11" x14ac:dyDescent="0.25">
      <c r="B370" s="10"/>
      <c r="C370" s="22" t="s">
        <v>45</v>
      </c>
      <c r="D370" s="13"/>
      <c r="E370" s="13"/>
      <c r="F370" s="23" t="s">
        <v>1</v>
      </c>
      <c r="G370" s="75" t="s">
        <v>12</v>
      </c>
      <c r="H370" s="76" t="s">
        <v>10</v>
      </c>
      <c r="I370" s="89">
        <f>SUM(I344:I369)</f>
        <v>-3.4144947058318111</v>
      </c>
    </row>
    <row r="371" spans="2:11" s="70" customFormat="1" x14ac:dyDescent="0.25">
      <c r="B371" s="10"/>
      <c r="C371" s="22"/>
      <c r="D371" s="13"/>
      <c r="E371" s="13"/>
      <c r="F371" s="23"/>
      <c r="G371" s="75"/>
      <c r="H371" s="76"/>
      <c r="I371" s="73"/>
    </row>
    <row r="372" spans="2:11" ht="15.75" thickBot="1" x14ac:dyDescent="0.3">
      <c r="B372" s="27"/>
      <c r="C372" s="29" t="s">
        <v>1</v>
      </c>
      <c r="D372" s="29"/>
      <c r="E372" s="29"/>
      <c r="F372" s="49"/>
      <c r="G372" s="29"/>
      <c r="H372" s="77" t="s">
        <v>1</v>
      </c>
      <c r="I372" s="33"/>
    </row>
    <row r="373" spans="2:11" x14ac:dyDescent="0.25">
      <c r="B373" s="5"/>
      <c r="C373" s="63"/>
      <c r="D373" s="6"/>
      <c r="E373" s="6"/>
      <c r="F373" s="7"/>
      <c r="G373" s="8"/>
      <c r="H373" s="8"/>
      <c r="I373" s="9"/>
    </row>
    <row r="374" spans="2:11" x14ac:dyDescent="0.25">
      <c r="B374" s="10"/>
      <c r="C374" s="74" t="s">
        <v>25</v>
      </c>
      <c r="D374" s="13"/>
      <c r="E374" s="13"/>
      <c r="F374" s="23"/>
      <c r="G374" s="11"/>
      <c r="H374" s="24"/>
      <c r="I374" s="14"/>
    </row>
    <row r="375" spans="2:11" x14ac:dyDescent="0.25">
      <c r="B375" s="65" t="s">
        <v>2</v>
      </c>
      <c r="C375" s="66" t="s">
        <v>3</v>
      </c>
      <c r="D375" s="66" t="s">
        <v>2</v>
      </c>
      <c r="E375" s="66" t="s">
        <v>18</v>
      </c>
      <c r="F375" s="67" t="s">
        <v>4</v>
      </c>
      <c r="G375" s="66" t="s">
        <v>4</v>
      </c>
      <c r="H375" s="66" t="s">
        <v>5</v>
      </c>
      <c r="I375" s="68" t="s">
        <v>5</v>
      </c>
    </row>
    <row r="376" spans="2:11" x14ac:dyDescent="0.25">
      <c r="B376" s="65" t="s">
        <v>6</v>
      </c>
      <c r="C376" s="69"/>
      <c r="D376" s="66" t="s">
        <v>7</v>
      </c>
      <c r="E376" s="66" t="s">
        <v>19</v>
      </c>
      <c r="F376" s="67" t="s">
        <v>6</v>
      </c>
      <c r="G376" s="66" t="s">
        <v>8</v>
      </c>
      <c r="H376" s="66" t="s">
        <v>11</v>
      </c>
      <c r="I376" s="68" t="s">
        <v>20</v>
      </c>
    </row>
    <row r="377" spans="2:11" x14ac:dyDescent="0.25">
      <c r="B377" s="65"/>
      <c r="C377" s="66" t="s">
        <v>29</v>
      </c>
      <c r="D377" s="66"/>
      <c r="E377" s="66"/>
      <c r="F377" s="67"/>
      <c r="G377" s="66"/>
      <c r="H377" s="66"/>
      <c r="I377" s="68"/>
    </row>
    <row r="378" spans="2:11" x14ac:dyDescent="0.25">
      <c r="B378" s="65"/>
      <c r="C378" s="66" t="s">
        <v>1</v>
      </c>
      <c r="D378" s="66"/>
      <c r="E378" s="66"/>
      <c r="F378" s="67"/>
      <c r="G378" s="66"/>
      <c r="H378" s="66"/>
      <c r="I378" s="68"/>
    </row>
    <row r="379" spans="2:11" x14ac:dyDescent="0.25">
      <c r="B379" s="10">
        <v>40933</v>
      </c>
      <c r="C379" s="13" t="s">
        <v>87</v>
      </c>
      <c r="D379" s="16">
        <v>5.21</v>
      </c>
      <c r="E379" s="16">
        <v>3.62</v>
      </c>
      <c r="F379" s="12">
        <v>40934</v>
      </c>
      <c r="G379" s="25">
        <v>3.62</v>
      </c>
      <c r="H379" s="18">
        <f t="shared" ref="H379:H386" si="66">(G379/D379-1)</f>
        <v>-0.30518234165067171</v>
      </c>
      <c r="I379" s="84">
        <f t="shared" ref="I379:I386" si="67">(G379-D379)/(D379-E379)</f>
        <v>-1</v>
      </c>
      <c r="K379" s="62" t="s">
        <v>1</v>
      </c>
    </row>
    <row r="380" spans="2:11" x14ac:dyDescent="0.25">
      <c r="B380" s="10">
        <v>40938</v>
      </c>
      <c r="C380" s="13" t="s">
        <v>95</v>
      </c>
      <c r="D380" s="16">
        <v>5.07</v>
      </c>
      <c r="E380" s="16">
        <v>3.77</v>
      </c>
      <c r="F380" s="12">
        <v>40939</v>
      </c>
      <c r="G380" s="25">
        <v>3.77</v>
      </c>
      <c r="H380" s="18">
        <f t="shared" si="66"/>
        <v>-0.2564102564102565</v>
      </c>
      <c r="I380" s="84">
        <f t="shared" si="67"/>
        <v>-1</v>
      </c>
      <c r="K380" s="62" t="s">
        <v>1</v>
      </c>
    </row>
    <row r="381" spans="2:11" x14ac:dyDescent="0.25">
      <c r="B381" s="10">
        <v>40956</v>
      </c>
      <c r="C381" s="13" t="s">
        <v>125</v>
      </c>
      <c r="D381" s="16">
        <v>0.44</v>
      </c>
      <c r="E381" s="16">
        <v>0.3</v>
      </c>
      <c r="F381" s="12">
        <v>40961</v>
      </c>
      <c r="G381" s="25">
        <v>0.44</v>
      </c>
      <c r="H381" s="18">
        <f t="shared" si="66"/>
        <v>0</v>
      </c>
      <c r="I381" s="84">
        <f t="shared" si="67"/>
        <v>0</v>
      </c>
      <c r="K381" s="62" t="s">
        <v>1</v>
      </c>
    </row>
    <row r="382" spans="2:11" x14ac:dyDescent="0.25">
      <c r="B382" s="10">
        <v>40967</v>
      </c>
      <c r="C382" s="13" t="s">
        <v>149</v>
      </c>
      <c r="D382" s="16">
        <v>5.25</v>
      </c>
      <c r="E382" s="16">
        <v>3.27</v>
      </c>
      <c r="F382" s="12">
        <v>40970</v>
      </c>
      <c r="G382" s="25">
        <v>5.05</v>
      </c>
      <c r="H382" s="18">
        <f t="shared" si="66"/>
        <v>-3.8095238095238182E-2</v>
      </c>
      <c r="I382" s="84">
        <f t="shared" si="67"/>
        <v>-0.10101010101010111</v>
      </c>
      <c r="K382" s="62" t="s">
        <v>1</v>
      </c>
    </row>
    <row r="383" spans="2:11" x14ac:dyDescent="0.25">
      <c r="B383" s="10">
        <v>40975</v>
      </c>
      <c r="C383" s="13" t="s">
        <v>161</v>
      </c>
      <c r="D383" s="16">
        <v>5.71</v>
      </c>
      <c r="E383" s="16">
        <v>3.82</v>
      </c>
      <c r="F383" s="12">
        <v>40981</v>
      </c>
      <c r="G383" s="25">
        <v>7.09</v>
      </c>
      <c r="H383" s="18">
        <f t="shared" si="66"/>
        <v>0.2416812609457093</v>
      </c>
      <c r="I383" s="84">
        <f t="shared" si="67"/>
        <v>0.73015873015873001</v>
      </c>
      <c r="K383" s="62" t="s">
        <v>1</v>
      </c>
    </row>
    <row r="384" spans="2:11" x14ac:dyDescent="0.25">
      <c r="B384" s="10">
        <v>41050</v>
      </c>
      <c r="C384" s="13" t="s">
        <v>276</v>
      </c>
      <c r="D384" s="16">
        <v>6.13</v>
      </c>
      <c r="E384" s="16">
        <v>4.08</v>
      </c>
      <c r="F384" s="12">
        <v>41051</v>
      </c>
      <c r="G384" s="25">
        <v>6.72</v>
      </c>
      <c r="H384" s="18">
        <f t="shared" si="66"/>
        <v>9.6247960848287128E-2</v>
      </c>
      <c r="I384" s="84">
        <f t="shared" si="67"/>
        <v>0.28780487804878047</v>
      </c>
      <c r="K384" s="62" t="s">
        <v>1</v>
      </c>
    </row>
    <row r="385" spans="2:11" x14ac:dyDescent="0.25">
      <c r="B385" s="10">
        <v>41123</v>
      </c>
      <c r="C385" s="13" t="s">
        <v>385</v>
      </c>
      <c r="D385" s="16">
        <v>6.67</v>
      </c>
      <c r="E385" s="16">
        <v>4.1900000000000004</v>
      </c>
      <c r="F385" s="12">
        <v>41129</v>
      </c>
      <c r="G385" s="25">
        <v>11.51</v>
      </c>
      <c r="H385" s="18">
        <f t="shared" si="66"/>
        <v>0.72563718140929523</v>
      </c>
      <c r="I385" s="84">
        <f t="shared" si="67"/>
        <v>1.9516129032258067</v>
      </c>
      <c r="K385" s="62" t="s">
        <v>1</v>
      </c>
    </row>
    <row r="386" spans="2:11" x14ac:dyDescent="0.25">
      <c r="B386" s="10">
        <v>41159</v>
      </c>
      <c r="C386" s="13" t="s">
        <v>429</v>
      </c>
      <c r="D386" s="16">
        <v>6.12</v>
      </c>
      <c r="E386" s="16">
        <v>3.69</v>
      </c>
      <c r="F386" s="12">
        <v>41163</v>
      </c>
      <c r="G386" s="25">
        <v>5.03</v>
      </c>
      <c r="H386" s="18">
        <f t="shared" si="66"/>
        <v>-0.17810457516339862</v>
      </c>
      <c r="I386" s="84">
        <f t="shared" si="67"/>
        <v>-0.44855967078189291</v>
      </c>
      <c r="K386" s="62" t="s">
        <v>1</v>
      </c>
    </row>
    <row r="387" spans="2:11" x14ac:dyDescent="0.25">
      <c r="B387" s="10">
        <v>41256</v>
      </c>
      <c r="C387" s="13" t="s">
        <v>567</v>
      </c>
      <c r="D387" s="16">
        <v>6.12</v>
      </c>
      <c r="E387" s="16">
        <v>3.99</v>
      </c>
      <c r="F387" s="12">
        <v>41261</v>
      </c>
      <c r="G387" s="25">
        <v>4.9800000000000004</v>
      </c>
      <c r="H387" s="18">
        <f>(G387/D387-1)</f>
        <v>-0.18627450980392146</v>
      </c>
      <c r="I387" s="84">
        <f>(G387-D387)/(D387-E387)</f>
        <v>-0.53521126760563364</v>
      </c>
    </row>
    <row r="388" spans="2:11" x14ac:dyDescent="0.25">
      <c r="B388" s="10" t="s">
        <v>1</v>
      </c>
      <c r="C388" s="13" t="s">
        <v>1</v>
      </c>
      <c r="D388" s="16" t="s">
        <v>1</v>
      </c>
      <c r="E388" s="16" t="s">
        <v>1</v>
      </c>
      <c r="F388" s="12" t="s">
        <v>1</v>
      </c>
      <c r="G388" s="17" t="s">
        <v>1</v>
      </c>
      <c r="H388" s="18" t="s">
        <v>1</v>
      </c>
      <c r="I388" s="73" t="s">
        <v>1</v>
      </c>
    </row>
    <row r="389" spans="2:11" x14ac:dyDescent="0.25">
      <c r="B389" s="10"/>
      <c r="C389" s="13"/>
      <c r="D389" s="19"/>
      <c r="E389" s="19"/>
      <c r="F389" s="12"/>
      <c r="G389" s="21" t="s">
        <v>1</v>
      </c>
      <c r="H389" s="18"/>
      <c r="I389" s="14"/>
    </row>
    <row r="390" spans="2:11" x14ac:dyDescent="0.25">
      <c r="B390" s="10"/>
      <c r="C390" s="22" t="s">
        <v>45</v>
      </c>
      <c r="D390" s="13"/>
      <c r="E390" s="13"/>
      <c r="F390" s="23" t="s">
        <v>1</v>
      </c>
      <c r="G390" s="75" t="s">
        <v>12</v>
      </c>
      <c r="H390" s="76" t="s">
        <v>10</v>
      </c>
      <c r="I390" s="89">
        <f>SUM(I378:I389)</f>
        <v>-0.11520452796431052</v>
      </c>
    </row>
    <row r="391" spans="2:11" s="70" customFormat="1" x14ac:dyDescent="0.25">
      <c r="B391" s="10"/>
      <c r="C391" s="22"/>
      <c r="D391" s="13"/>
      <c r="E391" s="13"/>
      <c r="F391" s="23"/>
      <c r="G391" s="75"/>
      <c r="H391" s="76"/>
      <c r="I391" s="73"/>
    </row>
    <row r="392" spans="2:11" ht="15.75" thickBot="1" x14ac:dyDescent="0.3">
      <c r="B392" s="27"/>
      <c r="C392" s="29" t="s">
        <v>1</v>
      </c>
      <c r="D392" s="29"/>
      <c r="E392" s="29"/>
      <c r="F392" s="49"/>
      <c r="G392" s="29"/>
      <c r="H392" s="77" t="s">
        <v>1</v>
      </c>
      <c r="I392" s="33"/>
    </row>
    <row r="393" spans="2:11" x14ac:dyDescent="0.25">
      <c r="B393" s="5"/>
      <c r="C393" s="63"/>
      <c r="D393" s="6"/>
      <c r="E393" s="6"/>
      <c r="F393" s="7"/>
      <c r="G393" s="8"/>
      <c r="H393" s="8"/>
      <c r="I393" s="9"/>
    </row>
    <row r="394" spans="2:11" x14ac:dyDescent="0.25">
      <c r="B394" s="10"/>
      <c r="C394" s="74" t="s">
        <v>26</v>
      </c>
      <c r="D394" s="13"/>
      <c r="E394" s="13"/>
      <c r="F394" s="23"/>
      <c r="G394" s="11"/>
      <c r="H394" s="24"/>
      <c r="I394" s="14"/>
    </row>
    <row r="395" spans="2:11" x14ac:dyDescent="0.25">
      <c r="B395" s="65" t="s">
        <v>2</v>
      </c>
      <c r="C395" s="66" t="s">
        <v>3</v>
      </c>
      <c r="D395" s="66" t="s">
        <v>2</v>
      </c>
      <c r="E395" s="66" t="s">
        <v>18</v>
      </c>
      <c r="F395" s="67" t="s">
        <v>4</v>
      </c>
      <c r="G395" s="66" t="s">
        <v>4</v>
      </c>
      <c r="H395" s="66" t="s">
        <v>5</v>
      </c>
      <c r="I395" s="68" t="s">
        <v>5</v>
      </c>
    </row>
    <row r="396" spans="2:11" x14ac:dyDescent="0.25">
      <c r="B396" s="65" t="s">
        <v>6</v>
      </c>
      <c r="C396" s="69"/>
      <c r="D396" s="66" t="s">
        <v>7</v>
      </c>
      <c r="E396" s="66" t="s">
        <v>19</v>
      </c>
      <c r="F396" s="67" t="s">
        <v>6</v>
      </c>
      <c r="G396" s="66" t="s">
        <v>8</v>
      </c>
      <c r="H396" s="66" t="s">
        <v>11</v>
      </c>
      <c r="I396" s="68" t="s">
        <v>20</v>
      </c>
    </row>
    <row r="397" spans="2:11" x14ac:dyDescent="0.25">
      <c r="B397" s="65"/>
      <c r="C397" s="66" t="s">
        <v>29</v>
      </c>
      <c r="D397" s="66"/>
      <c r="E397" s="66"/>
      <c r="F397" s="67"/>
      <c r="G397" s="66"/>
      <c r="H397" s="66"/>
      <c r="I397" s="68"/>
    </row>
    <row r="398" spans="2:11" x14ac:dyDescent="0.25">
      <c r="B398" s="65"/>
      <c r="C398" s="66" t="s">
        <v>1</v>
      </c>
      <c r="D398" s="66"/>
      <c r="E398" s="66"/>
      <c r="F398" s="67"/>
      <c r="G398" s="66"/>
      <c r="H398" s="66"/>
      <c r="I398" s="68"/>
    </row>
    <row r="399" spans="2:11" x14ac:dyDescent="0.25">
      <c r="B399" s="10">
        <v>40899</v>
      </c>
      <c r="C399" s="13" t="s">
        <v>54</v>
      </c>
      <c r="D399" s="16">
        <v>0.93</v>
      </c>
      <c r="E399" s="16">
        <v>0.79</v>
      </c>
      <c r="F399" s="12">
        <v>40910</v>
      </c>
      <c r="G399" s="25">
        <v>1.03</v>
      </c>
      <c r="H399" s="18">
        <f t="shared" ref="H399:H408" si="68">(G399/D399-1)</f>
        <v>0.10752688172043001</v>
      </c>
      <c r="I399" s="84">
        <f t="shared" ref="I399:I408" si="69">(G399-D399)/(D399-E399)</f>
        <v>0.71428571428571408</v>
      </c>
      <c r="K399" s="62" t="s">
        <v>1</v>
      </c>
    </row>
    <row r="400" spans="2:11" x14ac:dyDescent="0.25">
      <c r="B400" s="10">
        <v>40921</v>
      </c>
      <c r="C400" s="13" t="s">
        <v>79</v>
      </c>
      <c r="D400" s="16">
        <v>1.18</v>
      </c>
      <c r="E400" s="16">
        <v>0.71</v>
      </c>
      <c r="F400" s="12">
        <v>40928</v>
      </c>
      <c r="G400" s="25">
        <v>1.1299999999999999</v>
      </c>
      <c r="H400" s="18">
        <f t="shared" si="68"/>
        <v>-4.2372881355932202E-2</v>
      </c>
      <c r="I400" s="84">
        <f t="shared" si="69"/>
        <v>-0.10638297872340435</v>
      </c>
    </row>
    <row r="401" spans="2:11" x14ac:dyDescent="0.25">
      <c r="B401" s="10">
        <v>40931</v>
      </c>
      <c r="C401" s="13" t="s">
        <v>84</v>
      </c>
      <c r="D401" s="16">
        <v>0.32</v>
      </c>
      <c r="E401" s="16">
        <v>0.15</v>
      </c>
      <c r="F401" s="12">
        <v>40932</v>
      </c>
      <c r="G401" s="25">
        <v>0.15</v>
      </c>
      <c r="H401" s="18">
        <f t="shared" si="68"/>
        <v>-0.53125</v>
      </c>
      <c r="I401" s="84">
        <f t="shared" si="69"/>
        <v>-1</v>
      </c>
      <c r="K401" s="62" t="s">
        <v>1</v>
      </c>
    </row>
    <row r="402" spans="2:11" x14ac:dyDescent="0.25">
      <c r="B402" s="10">
        <v>40933</v>
      </c>
      <c r="C402" s="13" t="s">
        <v>89</v>
      </c>
      <c r="D402" s="16">
        <v>0.84</v>
      </c>
      <c r="E402" s="16">
        <v>0.59</v>
      </c>
      <c r="F402" s="12">
        <v>40940</v>
      </c>
      <c r="G402" s="25">
        <v>0.69</v>
      </c>
      <c r="H402" s="18">
        <f t="shared" si="68"/>
        <v>-0.1785714285714286</v>
      </c>
      <c r="I402" s="84">
        <f t="shared" si="69"/>
        <v>-0.60000000000000009</v>
      </c>
      <c r="K402" s="62" t="s">
        <v>1</v>
      </c>
    </row>
    <row r="403" spans="2:11" x14ac:dyDescent="0.25">
      <c r="B403" s="10">
        <v>40939</v>
      </c>
      <c r="C403" s="13" t="s">
        <v>96</v>
      </c>
      <c r="D403" s="16">
        <v>0.4</v>
      </c>
      <c r="E403" s="16">
        <v>0.28999999999999998</v>
      </c>
      <c r="F403" s="12">
        <v>40940</v>
      </c>
      <c r="G403" s="25">
        <v>0.28999999999999998</v>
      </c>
      <c r="H403" s="18">
        <f t="shared" si="68"/>
        <v>-0.27500000000000013</v>
      </c>
      <c r="I403" s="84">
        <f t="shared" si="69"/>
        <v>-1</v>
      </c>
      <c r="K403" s="62" t="s">
        <v>1</v>
      </c>
    </row>
    <row r="404" spans="2:11" x14ac:dyDescent="0.25">
      <c r="B404" s="10">
        <v>40959</v>
      </c>
      <c r="C404" s="13" t="s">
        <v>130</v>
      </c>
      <c r="D404" s="16">
        <v>0.46</v>
      </c>
      <c r="E404" s="16">
        <v>0.33</v>
      </c>
      <c r="F404" s="12">
        <v>40961</v>
      </c>
      <c r="G404" s="25">
        <v>0.45</v>
      </c>
      <c r="H404" s="18">
        <f t="shared" si="68"/>
        <v>-2.1739130434782594E-2</v>
      </c>
      <c r="I404" s="84">
        <f t="shared" si="69"/>
        <v>-7.6923076923076983E-2</v>
      </c>
      <c r="K404" s="62" t="s">
        <v>1</v>
      </c>
    </row>
    <row r="405" spans="2:11" x14ac:dyDescent="0.25">
      <c r="B405" s="10">
        <v>40956</v>
      </c>
      <c r="C405" s="13" t="s">
        <v>126</v>
      </c>
      <c r="D405" s="16">
        <v>1.04</v>
      </c>
      <c r="E405" s="16">
        <v>0.81</v>
      </c>
      <c r="F405" s="12">
        <v>40966</v>
      </c>
      <c r="G405" s="25">
        <v>1.04</v>
      </c>
      <c r="H405" s="18">
        <f t="shared" si="68"/>
        <v>0</v>
      </c>
      <c r="I405" s="84">
        <f t="shared" si="69"/>
        <v>0</v>
      </c>
    </row>
    <row r="406" spans="2:11" x14ac:dyDescent="0.25">
      <c r="B406" s="10">
        <v>40968</v>
      </c>
      <c r="C406" s="13" t="s">
        <v>153</v>
      </c>
      <c r="D406" s="16">
        <v>3.7</v>
      </c>
      <c r="E406" s="16">
        <v>2.4300000000000002</v>
      </c>
      <c r="F406" s="12">
        <v>40974</v>
      </c>
      <c r="G406" s="25">
        <v>2.4300000000000002</v>
      </c>
      <c r="H406" s="18">
        <f t="shared" si="68"/>
        <v>-0.34324324324324318</v>
      </c>
      <c r="I406" s="84">
        <f t="shared" si="69"/>
        <v>-1</v>
      </c>
    </row>
    <row r="407" spans="2:11" x14ac:dyDescent="0.25">
      <c r="B407" s="10">
        <v>40974</v>
      </c>
      <c r="C407" s="13" t="s">
        <v>152</v>
      </c>
      <c r="D407" s="16">
        <v>1.1000000000000001</v>
      </c>
      <c r="E407" s="16">
        <v>0.69</v>
      </c>
      <c r="F407" s="12">
        <v>40975</v>
      </c>
      <c r="G407" s="25">
        <v>1.39</v>
      </c>
      <c r="H407" s="18">
        <f t="shared" si="68"/>
        <v>0.26363636363636345</v>
      </c>
      <c r="I407" s="84">
        <f t="shared" si="69"/>
        <v>0.707317073170731</v>
      </c>
      <c r="K407" s="62" t="s">
        <v>1</v>
      </c>
    </row>
    <row r="408" spans="2:11" x14ac:dyDescent="0.25">
      <c r="B408" s="10">
        <v>40976</v>
      </c>
      <c r="C408" s="13" t="s">
        <v>162</v>
      </c>
      <c r="D408" s="16">
        <v>0.59</v>
      </c>
      <c r="E408" s="16">
        <v>0.34</v>
      </c>
      <c r="F408" s="12">
        <v>40981</v>
      </c>
      <c r="G408" s="25">
        <v>0.74</v>
      </c>
      <c r="H408" s="18">
        <f t="shared" si="68"/>
        <v>0.25423728813559321</v>
      </c>
      <c r="I408" s="84">
        <f t="shared" si="69"/>
        <v>0.6000000000000002</v>
      </c>
      <c r="K408" s="62" t="s">
        <v>1</v>
      </c>
    </row>
    <row r="409" spans="2:11" x14ac:dyDescent="0.25">
      <c r="B409" s="10">
        <v>40980</v>
      </c>
      <c r="C409" s="13" t="s">
        <v>224</v>
      </c>
      <c r="D409" s="16">
        <v>0.59</v>
      </c>
      <c r="E409" s="16">
        <v>0.41</v>
      </c>
      <c r="F409" s="12">
        <v>40981</v>
      </c>
      <c r="G409" s="25">
        <v>0.41</v>
      </c>
      <c r="H409" s="18">
        <f t="shared" ref="H409:H414" si="70">(G409/D409-1)</f>
        <v>-0.30508474576271183</v>
      </c>
      <c r="I409" s="84">
        <f t="shared" ref="I409:I414" si="71">(G409-D409)/(D409-E409)</f>
        <v>-1</v>
      </c>
      <c r="K409" s="62" t="s">
        <v>1</v>
      </c>
    </row>
    <row r="410" spans="2:11" x14ac:dyDescent="0.25">
      <c r="B410" s="10">
        <v>40987</v>
      </c>
      <c r="C410" s="13" t="s">
        <v>171</v>
      </c>
      <c r="D410" s="16">
        <v>2.4500000000000002</v>
      </c>
      <c r="E410" s="16">
        <v>1.55</v>
      </c>
      <c r="F410" s="12">
        <v>40989</v>
      </c>
      <c r="G410" s="25">
        <v>2.65</v>
      </c>
      <c r="H410" s="18">
        <f t="shared" si="70"/>
        <v>8.1632653061224358E-2</v>
      </c>
      <c r="I410" s="84">
        <f t="shared" si="71"/>
        <v>0.2222222222222219</v>
      </c>
    </row>
    <row r="411" spans="2:11" x14ac:dyDescent="0.25">
      <c r="B411" s="10">
        <v>40994</v>
      </c>
      <c r="C411" s="13" t="s">
        <v>189</v>
      </c>
      <c r="D411" s="16">
        <v>1.85</v>
      </c>
      <c r="E411" s="16">
        <v>1.08</v>
      </c>
      <c r="F411" s="12">
        <v>40997</v>
      </c>
      <c r="G411" s="25">
        <v>2.31</v>
      </c>
      <c r="H411" s="18">
        <f t="shared" si="70"/>
        <v>0.24864864864864855</v>
      </c>
      <c r="I411" s="84">
        <f t="shared" si="71"/>
        <v>0.59740259740259738</v>
      </c>
      <c r="K411" s="62" t="s">
        <v>1</v>
      </c>
    </row>
    <row r="412" spans="2:11" x14ac:dyDescent="0.25">
      <c r="B412" s="10">
        <v>40998</v>
      </c>
      <c r="C412" s="13" t="s">
        <v>201</v>
      </c>
      <c r="D412" s="16">
        <v>0.76</v>
      </c>
      <c r="E412" s="16">
        <v>0.53</v>
      </c>
      <c r="F412" s="12">
        <v>41001</v>
      </c>
      <c r="G412" s="25">
        <v>0.91</v>
      </c>
      <c r="H412" s="18">
        <f t="shared" si="70"/>
        <v>0.19736842105263164</v>
      </c>
      <c r="I412" s="84">
        <f t="shared" si="71"/>
        <v>0.65217391304347838</v>
      </c>
      <c r="K412" s="62" t="s">
        <v>1</v>
      </c>
    </row>
    <row r="413" spans="2:11" x14ac:dyDescent="0.25">
      <c r="B413" s="10">
        <v>41002</v>
      </c>
      <c r="C413" s="13" t="s">
        <v>208</v>
      </c>
      <c r="D413" s="16">
        <v>0.68</v>
      </c>
      <c r="E413" s="16">
        <v>0.45</v>
      </c>
      <c r="F413" s="12">
        <v>41009</v>
      </c>
      <c r="G413" s="25">
        <v>1</v>
      </c>
      <c r="H413" s="18">
        <f t="shared" si="70"/>
        <v>0.47058823529411753</v>
      </c>
      <c r="I413" s="84">
        <f t="shared" si="71"/>
        <v>1.3913043478260865</v>
      </c>
      <c r="K413" s="62" t="s">
        <v>1</v>
      </c>
    </row>
    <row r="414" spans="2:11" x14ac:dyDescent="0.25">
      <c r="B414" s="10">
        <v>41012</v>
      </c>
      <c r="C414" s="13" t="s">
        <v>225</v>
      </c>
      <c r="D414" s="16">
        <v>0.49</v>
      </c>
      <c r="E414" s="16">
        <v>0.31</v>
      </c>
      <c r="F414" s="12">
        <v>41015</v>
      </c>
      <c r="G414" s="25">
        <v>0.56000000000000005</v>
      </c>
      <c r="H414" s="18">
        <f t="shared" si="70"/>
        <v>0.14285714285714302</v>
      </c>
      <c r="I414" s="84">
        <f t="shared" si="71"/>
        <v>0.38888888888888923</v>
      </c>
      <c r="K414" s="62" t="s">
        <v>1</v>
      </c>
    </row>
    <row r="415" spans="2:11" x14ac:dyDescent="0.25">
      <c r="B415" s="10">
        <v>41016</v>
      </c>
      <c r="C415" s="13" t="s">
        <v>229</v>
      </c>
      <c r="D415" s="16">
        <v>0.57999999999999996</v>
      </c>
      <c r="E415" s="16">
        <v>0.36</v>
      </c>
      <c r="F415" s="12">
        <v>41018</v>
      </c>
      <c r="G415" s="25">
        <v>0.36</v>
      </c>
      <c r="H415" s="18">
        <f t="shared" ref="H415:H426" si="72">(G415/D415-1)</f>
        <v>-0.37931034482758619</v>
      </c>
      <c r="I415" s="84">
        <f t="shared" ref="I415:I426" si="73">(G415-D415)/(D415-E415)</f>
        <v>-1</v>
      </c>
      <c r="K415" s="62" t="s">
        <v>1</v>
      </c>
    </row>
    <row r="416" spans="2:11" x14ac:dyDescent="0.25">
      <c r="B416" s="10">
        <v>41024</v>
      </c>
      <c r="C416" s="13" t="s">
        <v>245</v>
      </c>
      <c r="D416" s="16">
        <v>0.57999999999999996</v>
      </c>
      <c r="E416" s="16">
        <v>0.4</v>
      </c>
      <c r="F416" s="12">
        <v>41025</v>
      </c>
      <c r="G416" s="25">
        <v>0.5</v>
      </c>
      <c r="H416" s="18">
        <f t="shared" si="72"/>
        <v>-0.13793103448275856</v>
      </c>
      <c r="I416" s="84">
        <f t="shared" si="73"/>
        <v>-0.44444444444444436</v>
      </c>
      <c r="K416" s="62" t="s">
        <v>1</v>
      </c>
    </row>
    <row r="417" spans="2:11" x14ac:dyDescent="0.25">
      <c r="B417" s="10">
        <v>41032</v>
      </c>
      <c r="C417" s="13" t="s">
        <v>265</v>
      </c>
      <c r="D417" s="16">
        <v>0.99</v>
      </c>
      <c r="E417" s="16">
        <v>0.65</v>
      </c>
      <c r="F417" s="12">
        <v>41033</v>
      </c>
      <c r="G417" s="25">
        <v>0.65</v>
      </c>
      <c r="H417" s="18">
        <f t="shared" si="72"/>
        <v>-0.34343434343434343</v>
      </c>
      <c r="I417" s="84">
        <f t="shared" si="73"/>
        <v>-1</v>
      </c>
      <c r="K417" s="62" t="s">
        <v>1</v>
      </c>
    </row>
    <row r="418" spans="2:11" x14ac:dyDescent="0.25">
      <c r="B418" s="10">
        <v>41040</v>
      </c>
      <c r="C418" s="13" t="s">
        <v>272</v>
      </c>
      <c r="D418" s="45">
        <v>0.71</v>
      </c>
      <c r="E418" s="16">
        <v>0.42</v>
      </c>
      <c r="F418" s="12">
        <v>41047</v>
      </c>
      <c r="G418" s="25">
        <v>0.78</v>
      </c>
      <c r="H418" s="18">
        <f t="shared" si="72"/>
        <v>9.8591549295774739E-2</v>
      </c>
      <c r="I418" s="84">
        <f t="shared" si="73"/>
        <v>0.24137931034482782</v>
      </c>
      <c r="K418" s="62" t="s">
        <v>1</v>
      </c>
    </row>
    <row r="419" spans="2:11" x14ac:dyDescent="0.25">
      <c r="B419" s="10">
        <v>41053</v>
      </c>
      <c r="C419" s="13" t="s">
        <v>287</v>
      </c>
      <c r="D419" s="16">
        <v>0.46</v>
      </c>
      <c r="E419" s="16">
        <v>0.34</v>
      </c>
      <c r="F419" s="12">
        <v>41058</v>
      </c>
      <c r="G419" s="25">
        <v>0.52</v>
      </c>
      <c r="H419" s="18">
        <f t="shared" si="72"/>
        <v>0.13043478260869557</v>
      </c>
      <c r="I419" s="84">
        <f t="shared" si="73"/>
        <v>0.5</v>
      </c>
      <c r="K419" s="62" t="s">
        <v>1</v>
      </c>
    </row>
    <row r="420" spans="2:11" x14ac:dyDescent="0.25">
      <c r="B420" s="10">
        <v>41059</v>
      </c>
      <c r="C420" s="13" t="s">
        <v>291</v>
      </c>
      <c r="D420" s="16">
        <v>2.2999999999999998</v>
      </c>
      <c r="E420" s="16">
        <v>1.53</v>
      </c>
      <c r="F420" s="12">
        <v>41060</v>
      </c>
      <c r="G420" s="25">
        <v>1.95</v>
      </c>
      <c r="H420" s="18">
        <f t="shared" si="72"/>
        <v>-0.15217391304347816</v>
      </c>
      <c r="I420" s="84">
        <f t="shared" si="73"/>
        <v>-0.45454545454545447</v>
      </c>
      <c r="K420" s="62" t="s">
        <v>1</v>
      </c>
    </row>
    <row r="421" spans="2:11" x14ac:dyDescent="0.25">
      <c r="B421" s="10">
        <v>41068</v>
      </c>
      <c r="C421" s="13" t="s">
        <v>311</v>
      </c>
      <c r="D421" s="16">
        <v>1.45</v>
      </c>
      <c r="E421" s="16">
        <v>1.06</v>
      </c>
      <c r="F421" s="12">
        <v>41071</v>
      </c>
      <c r="G421" s="25">
        <v>1.77</v>
      </c>
      <c r="H421" s="18">
        <f t="shared" si="72"/>
        <v>0.22068965517241379</v>
      </c>
      <c r="I421" s="84">
        <f t="shared" si="73"/>
        <v>0.82051282051282093</v>
      </c>
      <c r="K421" s="62" t="s">
        <v>1</v>
      </c>
    </row>
    <row r="422" spans="2:11" x14ac:dyDescent="0.25">
      <c r="B422" s="10">
        <v>41068</v>
      </c>
      <c r="C422" s="13" t="s">
        <v>310</v>
      </c>
      <c r="D422" s="16">
        <v>0.5</v>
      </c>
      <c r="E422" s="16">
        <v>0.33</v>
      </c>
      <c r="F422" s="12">
        <v>41071</v>
      </c>
      <c r="G422" s="25">
        <v>0.59</v>
      </c>
      <c r="H422" s="18">
        <f t="shared" si="72"/>
        <v>0.17999999999999994</v>
      </c>
      <c r="I422" s="84">
        <f t="shared" si="73"/>
        <v>0.52941176470588225</v>
      </c>
      <c r="K422" s="62" t="s">
        <v>1</v>
      </c>
    </row>
    <row r="423" spans="2:11" x14ac:dyDescent="0.25">
      <c r="B423" s="10">
        <v>41072</v>
      </c>
      <c r="C423" s="13" t="s">
        <v>320</v>
      </c>
      <c r="D423" s="16">
        <v>0.51</v>
      </c>
      <c r="E423" s="16">
        <v>0.37</v>
      </c>
      <c r="F423" s="12">
        <v>41073</v>
      </c>
      <c r="G423" s="25">
        <v>0.48</v>
      </c>
      <c r="H423" s="18">
        <f t="shared" si="72"/>
        <v>-5.8823529411764719E-2</v>
      </c>
      <c r="I423" s="84">
        <f t="shared" si="73"/>
        <v>-0.21428571428571447</v>
      </c>
      <c r="K423" s="62" t="s">
        <v>1</v>
      </c>
    </row>
    <row r="424" spans="2:11" x14ac:dyDescent="0.25">
      <c r="B424" s="10">
        <v>41081</v>
      </c>
      <c r="C424" s="13" t="s">
        <v>335</v>
      </c>
      <c r="D424" s="16">
        <v>0.39</v>
      </c>
      <c r="E424" s="16">
        <v>0.25</v>
      </c>
      <c r="F424" s="12">
        <v>41085</v>
      </c>
      <c r="G424" s="25">
        <v>0.3</v>
      </c>
      <c r="H424" s="18">
        <f t="shared" si="72"/>
        <v>-0.23076923076923084</v>
      </c>
      <c r="I424" s="84">
        <f t="shared" si="73"/>
        <v>-0.64285714285714302</v>
      </c>
      <c r="K424" s="62" t="s">
        <v>1</v>
      </c>
    </row>
    <row r="425" spans="2:11" x14ac:dyDescent="0.25">
      <c r="B425" s="10">
        <v>41087</v>
      </c>
      <c r="C425" s="13" t="s">
        <v>344</v>
      </c>
      <c r="D425" s="16">
        <v>1.1200000000000001</v>
      </c>
      <c r="E425" s="16">
        <v>0.69</v>
      </c>
      <c r="F425" s="12">
        <v>41089</v>
      </c>
      <c r="G425" s="25">
        <v>0.85</v>
      </c>
      <c r="H425" s="18">
        <f t="shared" si="72"/>
        <v>-0.24107142857142871</v>
      </c>
      <c r="I425" s="84">
        <f t="shared" si="73"/>
        <v>-0.62790697674418616</v>
      </c>
      <c r="K425" s="62" t="s">
        <v>1</v>
      </c>
    </row>
    <row r="426" spans="2:11" x14ac:dyDescent="0.25">
      <c r="B426" s="10">
        <v>41092</v>
      </c>
      <c r="C426" s="13" t="s">
        <v>354</v>
      </c>
      <c r="D426" s="16">
        <v>1.08</v>
      </c>
      <c r="E426" s="16">
        <v>0.72</v>
      </c>
      <c r="F426" s="12">
        <v>41093</v>
      </c>
      <c r="G426" s="25">
        <v>0.72</v>
      </c>
      <c r="H426" s="18">
        <f t="shared" si="72"/>
        <v>-0.33333333333333337</v>
      </c>
      <c r="I426" s="84">
        <f t="shared" si="73"/>
        <v>-1</v>
      </c>
      <c r="K426" s="62" t="s">
        <v>1</v>
      </c>
    </row>
    <row r="427" spans="2:11" x14ac:dyDescent="0.25">
      <c r="B427" s="10">
        <v>41096</v>
      </c>
      <c r="C427" s="13" t="s">
        <v>362</v>
      </c>
      <c r="D427" s="16">
        <v>0.79</v>
      </c>
      <c r="E427" s="16">
        <v>0.55000000000000004</v>
      </c>
      <c r="F427" s="12">
        <v>41099</v>
      </c>
      <c r="G427" s="25">
        <v>0.99</v>
      </c>
      <c r="H427" s="18">
        <f t="shared" ref="H427:H433" si="74">(G427/D427-1)</f>
        <v>0.25316455696202533</v>
      </c>
      <c r="I427" s="84">
        <f t="shared" ref="I427:I433" si="75">(G427-D427)/(D427-E427)</f>
        <v>0.83333333333333315</v>
      </c>
      <c r="K427" s="62" t="s">
        <v>1</v>
      </c>
    </row>
    <row r="428" spans="2:11" x14ac:dyDescent="0.25">
      <c r="B428" s="10">
        <v>41128</v>
      </c>
      <c r="C428" s="13" t="s">
        <v>388</v>
      </c>
      <c r="D428" s="16">
        <v>0.56999999999999995</v>
      </c>
      <c r="E428" s="16">
        <v>0.36</v>
      </c>
      <c r="F428" s="12">
        <v>41138</v>
      </c>
      <c r="G428" s="25">
        <v>0.67</v>
      </c>
      <c r="H428" s="18">
        <f t="shared" si="74"/>
        <v>0.17543859649122817</v>
      </c>
      <c r="I428" s="84">
        <f t="shared" si="75"/>
        <v>0.47619047619047672</v>
      </c>
      <c r="K428" s="62" t="s">
        <v>1</v>
      </c>
    </row>
    <row r="429" spans="2:11" x14ac:dyDescent="0.25">
      <c r="B429" s="10">
        <v>41135</v>
      </c>
      <c r="C429" s="13" t="s">
        <v>400</v>
      </c>
      <c r="D429" s="16">
        <v>1.33</v>
      </c>
      <c r="E429" s="16">
        <v>0.75</v>
      </c>
      <c r="F429" s="12">
        <v>41138</v>
      </c>
      <c r="G429" s="25">
        <v>1.05</v>
      </c>
      <c r="H429" s="18">
        <f t="shared" si="74"/>
        <v>-0.21052631578947367</v>
      </c>
      <c r="I429" s="84">
        <f t="shared" si="75"/>
        <v>-0.48275862068965514</v>
      </c>
    </row>
    <row r="430" spans="2:11" x14ac:dyDescent="0.25">
      <c r="B430" s="10">
        <v>41141</v>
      </c>
      <c r="C430" s="13" t="s">
        <v>408</v>
      </c>
      <c r="D430" s="16">
        <v>0.49</v>
      </c>
      <c r="E430" s="16">
        <v>0.32</v>
      </c>
      <c r="F430" s="12">
        <v>41148</v>
      </c>
      <c r="G430" s="25">
        <v>0.52</v>
      </c>
      <c r="H430" s="18">
        <f t="shared" si="74"/>
        <v>6.1224489795918435E-2</v>
      </c>
      <c r="I430" s="84">
        <f t="shared" si="75"/>
        <v>0.1764705882352943</v>
      </c>
    </row>
    <row r="431" spans="2:11" x14ac:dyDescent="0.25">
      <c r="B431" s="10">
        <v>41144</v>
      </c>
      <c r="C431" s="13" t="s">
        <v>416</v>
      </c>
      <c r="D431" s="16">
        <v>0.69</v>
      </c>
      <c r="E431" s="16">
        <v>0.43</v>
      </c>
      <c r="F431" s="12">
        <v>41148</v>
      </c>
      <c r="G431" s="25">
        <v>0.78</v>
      </c>
      <c r="H431" s="18">
        <f t="shared" si="74"/>
        <v>0.13043478260869579</v>
      </c>
      <c r="I431" s="84">
        <f t="shared" si="75"/>
        <v>0.34615384615384653</v>
      </c>
    </row>
    <row r="432" spans="2:11" x14ac:dyDescent="0.25">
      <c r="B432" s="10">
        <v>41162</v>
      </c>
      <c r="C432" s="13" t="s">
        <v>433</v>
      </c>
      <c r="D432" s="16">
        <v>1.08</v>
      </c>
      <c r="E432" s="16">
        <v>0.67</v>
      </c>
      <c r="F432" s="12">
        <v>41165</v>
      </c>
      <c r="G432" s="25">
        <v>0.94</v>
      </c>
      <c r="H432" s="18">
        <f t="shared" si="74"/>
        <v>-0.12962962962962976</v>
      </c>
      <c r="I432" s="84">
        <f t="shared" si="75"/>
        <v>-0.34146341463414664</v>
      </c>
    </row>
    <row r="433" spans="2:11" x14ac:dyDescent="0.25">
      <c r="B433" s="10">
        <v>41171</v>
      </c>
      <c r="C433" s="13" t="s">
        <v>449</v>
      </c>
      <c r="D433" s="16">
        <v>0.97</v>
      </c>
      <c r="E433" s="16">
        <v>0.71</v>
      </c>
      <c r="F433" s="12">
        <v>41171</v>
      </c>
      <c r="G433" s="25">
        <v>0.98</v>
      </c>
      <c r="H433" s="18">
        <f t="shared" si="74"/>
        <v>1.0309278350515427E-2</v>
      </c>
      <c r="I433" s="84">
        <f t="shared" si="75"/>
        <v>3.8461538461538491E-2</v>
      </c>
      <c r="K433" s="62" t="s">
        <v>1</v>
      </c>
    </row>
    <row r="434" spans="2:11" x14ac:dyDescent="0.25">
      <c r="B434" s="10">
        <v>41172</v>
      </c>
      <c r="C434" s="13" t="s">
        <v>455</v>
      </c>
      <c r="D434" s="16">
        <v>0.82</v>
      </c>
      <c r="E434" s="16">
        <v>0.49</v>
      </c>
      <c r="F434" s="12">
        <v>41178</v>
      </c>
      <c r="G434" s="25">
        <v>0.89</v>
      </c>
      <c r="H434" s="18">
        <f t="shared" ref="H434:H439" si="76">(G434/D434-1)</f>
        <v>8.5365853658536661E-2</v>
      </c>
      <c r="I434" s="84">
        <f t="shared" ref="I434:I439" si="77">(G434-D434)/(D434-E434)</f>
        <v>0.21212121212121235</v>
      </c>
    </row>
    <row r="435" spans="2:11" x14ac:dyDescent="0.25">
      <c r="B435" s="10">
        <v>41185</v>
      </c>
      <c r="C435" s="13" t="s">
        <v>473</v>
      </c>
      <c r="D435" s="16">
        <v>0.48</v>
      </c>
      <c r="E435" s="16">
        <v>0.31</v>
      </c>
      <c r="F435" s="12">
        <v>41186</v>
      </c>
      <c r="G435" s="25">
        <v>0.43</v>
      </c>
      <c r="H435" s="18">
        <f t="shared" si="76"/>
        <v>-0.10416666666666663</v>
      </c>
      <c r="I435" s="84">
        <f t="shared" si="77"/>
        <v>-0.29411764705882348</v>
      </c>
    </row>
    <row r="436" spans="2:11" x14ac:dyDescent="0.25">
      <c r="B436" s="10">
        <v>41201</v>
      </c>
      <c r="C436" s="13" t="s">
        <v>493</v>
      </c>
      <c r="D436" s="16">
        <v>0.31</v>
      </c>
      <c r="E436" s="16">
        <v>0.19</v>
      </c>
      <c r="F436" s="12">
        <v>41205</v>
      </c>
      <c r="G436" s="25">
        <v>0.19</v>
      </c>
      <c r="H436" s="18">
        <f t="shared" si="76"/>
        <v>-0.38709677419354838</v>
      </c>
      <c r="I436" s="84">
        <f t="shared" si="77"/>
        <v>-1</v>
      </c>
      <c r="K436" s="62" t="s">
        <v>1</v>
      </c>
    </row>
    <row r="437" spans="2:11" x14ac:dyDescent="0.25">
      <c r="B437" s="10">
        <v>41199</v>
      </c>
      <c r="C437" s="13" t="s">
        <v>486</v>
      </c>
      <c r="D437" s="16">
        <v>0.35</v>
      </c>
      <c r="E437" s="16">
        <v>0.2</v>
      </c>
      <c r="F437" s="12">
        <v>41206</v>
      </c>
      <c r="G437" s="25">
        <v>0.46</v>
      </c>
      <c r="H437" s="18">
        <f t="shared" si="76"/>
        <v>0.3142857142857145</v>
      </c>
      <c r="I437" s="84">
        <f t="shared" si="77"/>
        <v>0.73333333333333373</v>
      </c>
    </row>
    <row r="438" spans="2:11" x14ac:dyDescent="0.25">
      <c r="B438" s="10">
        <v>41212</v>
      </c>
      <c r="C438" s="13" t="s">
        <v>507</v>
      </c>
      <c r="D438" s="16">
        <v>0.44</v>
      </c>
      <c r="E438" s="16">
        <v>0.27</v>
      </c>
      <c r="F438" s="12">
        <v>41213</v>
      </c>
      <c r="G438" s="25">
        <v>0.5</v>
      </c>
      <c r="H438" s="18">
        <f t="shared" si="76"/>
        <v>0.13636363636363646</v>
      </c>
      <c r="I438" s="84">
        <f t="shared" si="77"/>
        <v>0.35294117647058826</v>
      </c>
      <c r="K438" s="62" t="s">
        <v>1</v>
      </c>
    </row>
    <row r="439" spans="2:11" x14ac:dyDescent="0.25">
      <c r="B439" s="10">
        <v>41219</v>
      </c>
      <c r="C439" s="13" t="s">
        <v>516</v>
      </c>
      <c r="D439" s="16">
        <v>0.36</v>
      </c>
      <c r="E439" s="16">
        <v>0.24</v>
      </c>
      <c r="F439" s="12">
        <v>41219</v>
      </c>
      <c r="G439" s="25">
        <v>0.3</v>
      </c>
      <c r="H439" s="18">
        <f t="shared" si="76"/>
        <v>-0.16666666666666663</v>
      </c>
      <c r="I439" s="84">
        <f t="shared" si="77"/>
        <v>-0.5</v>
      </c>
    </row>
    <row r="440" spans="2:11" x14ac:dyDescent="0.25">
      <c r="B440" s="10">
        <v>41219</v>
      </c>
      <c r="C440" s="13" t="s">
        <v>515</v>
      </c>
      <c r="D440" s="16">
        <v>0.62</v>
      </c>
      <c r="E440" s="16">
        <v>0.45</v>
      </c>
      <c r="F440" s="12">
        <v>41227</v>
      </c>
      <c r="G440" s="25">
        <v>0.54</v>
      </c>
      <c r="H440" s="18">
        <f>(G440/D440-1)</f>
        <v>-0.12903225806451601</v>
      </c>
      <c r="I440" s="84">
        <f>(G440-D440)/(D440-E440)</f>
        <v>-0.47058823529411747</v>
      </c>
      <c r="K440" s="62" t="s">
        <v>1</v>
      </c>
    </row>
    <row r="441" spans="2:11" x14ac:dyDescent="0.25">
      <c r="B441" s="10">
        <v>41229</v>
      </c>
      <c r="C441" s="13" t="s">
        <v>527</v>
      </c>
      <c r="D441" s="16">
        <v>0.8</v>
      </c>
      <c r="E441" s="16">
        <v>0.43</v>
      </c>
      <c r="F441" s="12">
        <v>41233</v>
      </c>
      <c r="G441" s="25">
        <v>0.76</v>
      </c>
      <c r="H441" s="18">
        <f>(G441/D441-1)</f>
        <v>-5.0000000000000044E-2</v>
      </c>
      <c r="I441" s="84">
        <f>(G441-D441)/(D441-E441)</f>
        <v>-0.10810810810810818</v>
      </c>
      <c r="K441" s="62" t="s">
        <v>1</v>
      </c>
    </row>
    <row r="442" spans="2:11" x14ac:dyDescent="0.25">
      <c r="B442" s="10">
        <v>41243</v>
      </c>
      <c r="C442" s="13" t="s">
        <v>548</v>
      </c>
      <c r="D442" s="16">
        <v>0.74</v>
      </c>
      <c r="E442" s="16">
        <v>0.47</v>
      </c>
      <c r="F442" s="12">
        <v>41249</v>
      </c>
      <c r="G442" s="25">
        <v>1.04</v>
      </c>
      <c r="H442" s="18">
        <f>(G442/D442-1)</f>
        <v>0.40540540540540548</v>
      </c>
      <c r="I442" s="84">
        <f>(G442-D442)/(D442-E442)/2</f>
        <v>0.55555555555555558</v>
      </c>
      <c r="K442" s="62" t="s">
        <v>549</v>
      </c>
    </row>
    <row r="443" spans="2:11" x14ac:dyDescent="0.25">
      <c r="B443" s="10"/>
      <c r="C443" s="13"/>
      <c r="D443" s="19"/>
      <c r="E443" s="19"/>
      <c r="F443" s="100"/>
      <c r="G443" s="21" t="s">
        <v>1</v>
      </c>
      <c r="H443" s="18"/>
      <c r="I443" s="14"/>
    </row>
    <row r="444" spans="2:11" x14ac:dyDescent="0.25">
      <c r="B444" s="10"/>
      <c r="C444" s="22" t="s">
        <v>46</v>
      </c>
      <c r="D444" s="13"/>
      <c r="E444" s="13"/>
      <c r="F444" s="23" t="s">
        <v>1</v>
      </c>
      <c r="G444" s="75" t="s">
        <v>12</v>
      </c>
      <c r="H444" s="76" t="s">
        <v>10</v>
      </c>
      <c r="I444" s="89">
        <f>SUM(I398:I443)</f>
        <v>-2.274922102049846</v>
      </c>
    </row>
    <row r="445" spans="2:11" s="70" customFormat="1" x14ac:dyDescent="0.25">
      <c r="B445" s="10"/>
      <c r="C445" s="22"/>
      <c r="D445" s="13"/>
      <c r="E445" s="13"/>
      <c r="F445" s="23"/>
      <c r="G445" s="75"/>
      <c r="H445" s="76"/>
      <c r="I445" s="73"/>
    </row>
    <row r="446" spans="2:11" s="70" customFormat="1" ht="24" customHeight="1" thickBot="1" x14ac:dyDescent="0.3">
      <c r="B446" s="10"/>
      <c r="C446" s="22"/>
      <c r="D446" s="13"/>
      <c r="E446" s="13"/>
      <c r="F446" s="23"/>
      <c r="G446" s="75"/>
      <c r="H446" s="76"/>
      <c r="I446" s="99" t="s">
        <v>31</v>
      </c>
    </row>
    <row r="447" spans="2:11" s="70" customFormat="1" x14ac:dyDescent="0.25">
      <c r="B447" s="5"/>
      <c r="C447" s="91" t="s">
        <v>47</v>
      </c>
      <c r="D447" s="8"/>
      <c r="E447" s="8"/>
      <c r="F447" s="92" t="s">
        <v>1</v>
      </c>
      <c r="G447" s="93" t="s">
        <v>12</v>
      </c>
      <c r="H447" s="94" t="s">
        <v>10</v>
      </c>
      <c r="I447" s="95">
        <f>I175+I229+I268+I336+I370+I390+I444</f>
        <v>-8.0222725497697844</v>
      </c>
    </row>
    <row r="448" spans="2:11" ht="15.75" thickBot="1" x14ac:dyDescent="0.3">
      <c r="B448" s="27"/>
      <c r="C448" s="28" t="s">
        <v>577</v>
      </c>
      <c r="D448" s="29"/>
      <c r="E448" s="29"/>
      <c r="F448" s="30"/>
      <c r="G448" s="96" t="s">
        <v>12</v>
      </c>
      <c r="H448" s="97" t="s">
        <v>576</v>
      </c>
      <c r="I448" s="98">
        <f>I447/100</f>
        <v>-8.022272549769785E-2</v>
      </c>
    </row>
    <row r="449" spans="1:9" ht="103.5" customHeight="1" thickBot="1" x14ac:dyDescent="0.3">
      <c r="A449" s="62" t="s">
        <v>1</v>
      </c>
      <c r="B449" s="27"/>
      <c r="C449" s="29" t="s">
        <v>1</v>
      </c>
      <c r="D449" s="29"/>
      <c r="E449" s="29"/>
      <c r="F449" s="49"/>
      <c r="G449" s="29"/>
      <c r="H449" s="77" t="s">
        <v>1</v>
      </c>
      <c r="I449" s="33"/>
    </row>
    <row r="450" spans="1:9" ht="25.5" customHeight="1" x14ac:dyDescent="0.25">
      <c r="B450" s="5" t="s">
        <v>1</v>
      </c>
      <c r="C450" s="85" t="s">
        <v>13</v>
      </c>
      <c r="D450" s="35" t="s">
        <v>1</v>
      </c>
      <c r="E450" s="35"/>
      <c r="F450" s="7" t="s">
        <v>1</v>
      </c>
      <c r="G450" s="35" t="s">
        <v>1</v>
      </c>
      <c r="H450" s="35" t="s">
        <v>1</v>
      </c>
      <c r="I450" s="36" t="s">
        <v>1</v>
      </c>
    </row>
    <row r="451" spans="1:9" x14ac:dyDescent="0.25">
      <c r="B451" s="37" t="s">
        <v>6</v>
      </c>
      <c r="C451" s="38" t="s">
        <v>1</v>
      </c>
      <c r="D451" s="38" t="s">
        <v>2</v>
      </c>
      <c r="E451" s="78" t="s">
        <v>18</v>
      </c>
      <c r="F451" s="79" t="s">
        <v>6</v>
      </c>
      <c r="G451" s="38" t="s">
        <v>8</v>
      </c>
      <c r="H451" s="38" t="s">
        <v>5</v>
      </c>
      <c r="I451" s="40" t="s">
        <v>5</v>
      </c>
    </row>
    <row r="452" spans="1:9" x14ac:dyDescent="0.25">
      <c r="B452" s="10"/>
      <c r="C452" s="66" t="s">
        <v>29</v>
      </c>
      <c r="D452" s="15" t="s">
        <v>27</v>
      </c>
      <c r="E452" s="66" t="s">
        <v>19</v>
      </c>
      <c r="F452" s="67" t="s">
        <v>1</v>
      </c>
      <c r="G452" s="15" t="s">
        <v>15</v>
      </c>
      <c r="H452" s="15" t="s">
        <v>16</v>
      </c>
      <c r="I452" s="42" t="s">
        <v>20</v>
      </c>
    </row>
    <row r="453" spans="1:9" x14ac:dyDescent="0.25">
      <c r="B453" s="10"/>
      <c r="C453" s="11" t="s">
        <v>1</v>
      </c>
      <c r="D453" s="41" t="s">
        <v>1</v>
      </c>
      <c r="E453" s="41"/>
      <c r="F453" s="12" t="s">
        <v>1</v>
      </c>
      <c r="G453" s="15" t="s">
        <v>1</v>
      </c>
      <c r="H453" s="15"/>
      <c r="I453" s="42"/>
    </row>
    <row r="454" spans="1:9" x14ac:dyDescent="0.25">
      <c r="B454" s="10">
        <v>41263</v>
      </c>
      <c r="C454" s="13" t="s">
        <v>573</v>
      </c>
      <c r="D454" s="16">
        <v>1.8</v>
      </c>
      <c r="E454" s="16">
        <v>1.07</v>
      </c>
      <c r="F454" s="12" t="s">
        <v>1</v>
      </c>
      <c r="G454" s="25">
        <v>2.59</v>
      </c>
      <c r="H454" s="18">
        <f>(G454/D454-1)</f>
        <v>0.43888888888888888</v>
      </c>
      <c r="I454" s="84">
        <f>(G454-D454)/(D454-E454)</f>
        <v>1.0821917808219175</v>
      </c>
    </row>
    <row r="455" spans="1:9" x14ac:dyDescent="0.25">
      <c r="B455" s="10"/>
      <c r="C455" s="11" t="s">
        <v>1</v>
      </c>
      <c r="D455" s="41"/>
      <c r="E455" s="41"/>
      <c r="F455" s="12"/>
      <c r="G455" s="15"/>
      <c r="H455" s="15"/>
      <c r="I455" s="42"/>
    </row>
    <row r="456" spans="1:9" x14ac:dyDescent="0.25">
      <c r="A456" s="62" t="s">
        <v>97</v>
      </c>
      <c r="B456" s="10"/>
      <c r="C456" s="13" t="s">
        <v>1</v>
      </c>
      <c r="D456" s="16"/>
      <c r="E456" s="16"/>
      <c r="F456" s="12" t="s">
        <v>1</v>
      </c>
      <c r="G456" s="25" t="s">
        <v>1</v>
      </c>
      <c r="H456" s="18"/>
      <c r="I456" s="84"/>
    </row>
    <row r="457" spans="1:9" ht="15.75" thickBot="1" x14ac:dyDescent="0.3">
      <c r="B457" s="43"/>
      <c r="C457" s="44"/>
      <c r="D457" s="45"/>
      <c r="E457" s="45"/>
      <c r="F457" s="46"/>
      <c r="G457" s="115" t="s">
        <v>36</v>
      </c>
      <c r="H457" s="116" t="s">
        <v>35</v>
      </c>
      <c r="I457" s="117">
        <f>SUM(I450:I456)</f>
        <v>1.0821917808219175</v>
      </c>
    </row>
    <row r="458" spans="1:9" ht="92.25" customHeight="1" thickBot="1" x14ac:dyDescent="0.3">
      <c r="B458" s="1" t="s">
        <v>1</v>
      </c>
      <c r="C458" s="2"/>
      <c r="D458" s="80" t="s">
        <v>1</v>
      </c>
      <c r="E458" s="80"/>
      <c r="F458" s="3" t="s">
        <v>1</v>
      </c>
      <c r="G458" s="81" t="s">
        <v>1</v>
      </c>
      <c r="H458" s="82" t="s">
        <v>1</v>
      </c>
      <c r="I458" s="4" t="s">
        <v>1</v>
      </c>
    </row>
    <row r="459" spans="1:9" ht="33.75" customHeight="1" thickBot="1" x14ac:dyDescent="0.3">
      <c r="B459" s="27"/>
      <c r="C459" s="60" t="s">
        <v>44</v>
      </c>
      <c r="D459" s="29"/>
      <c r="E459" s="29"/>
      <c r="F459" s="49"/>
      <c r="G459" s="29"/>
      <c r="H459" s="29"/>
      <c r="I459" s="33"/>
    </row>
    <row r="460" spans="1:9" x14ac:dyDescent="0.25">
      <c r="B460" s="51"/>
      <c r="C460" s="55"/>
      <c r="D460" s="17"/>
      <c r="E460" s="17"/>
      <c r="F460" s="54"/>
      <c r="G460" s="21"/>
      <c r="H460" s="52"/>
      <c r="I460" s="53"/>
    </row>
    <row r="461" spans="1:9" x14ac:dyDescent="0.25">
      <c r="B461" s="51"/>
      <c r="C461" s="55"/>
      <c r="D461" s="17"/>
      <c r="E461" s="17"/>
      <c r="F461" s="54"/>
      <c r="G461" s="21"/>
      <c r="H461" s="52"/>
      <c r="I461" s="53"/>
    </row>
    <row r="462" spans="1:9" x14ac:dyDescent="0.25">
      <c r="B462" s="65" t="s">
        <v>2</v>
      </c>
      <c r="C462" s="66" t="s">
        <v>3</v>
      </c>
      <c r="D462" s="66" t="s">
        <v>2</v>
      </c>
      <c r="E462" s="66" t="s">
        <v>18</v>
      </c>
      <c r="F462" s="67" t="s">
        <v>4</v>
      </c>
      <c r="G462" s="66" t="s">
        <v>4</v>
      </c>
      <c r="H462" s="66" t="s">
        <v>5</v>
      </c>
      <c r="I462" s="68" t="s">
        <v>5</v>
      </c>
    </row>
    <row r="463" spans="1:9" x14ac:dyDescent="0.25">
      <c r="B463" s="65" t="s">
        <v>6</v>
      </c>
      <c r="C463" s="69"/>
      <c r="D463" s="66" t="s">
        <v>7</v>
      </c>
      <c r="E463" s="66" t="s">
        <v>19</v>
      </c>
      <c r="F463" s="67" t="s">
        <v>6</v>
      </c>
      <c r="G463" s="66" t="s">
        <v>8</v>
      </c>
      <c r="H463" s="66" t="s">
        <v>11</v>
      </c>
      <c r="I463" s="68" t="s">
        <v>20</v>
      </c>
    </row>
    <row r="464" spans="1:9" x14ac:dyDescent="0.25">
      <c r="B464" s="65"/>
      <c r="C464" s="66" t="s">
        <v>29</v>
      </c>
      <c r="D464" s="66"/>
      <c r="E464" s="66"/>
      <c r="F464" s="67"/>
      <c r="G464" s="66"/>
      <c r="H464" s="66"/>
      <c r="I464" s="68"/>
    </row>
    <row r="465" spans="2:11" x14ac:dyDescent="0.25">
      <c r="B465" s="65"/>
      <c r="C465" s="66"/>
      <c r="D465" s="66"/>
      <c r="E465" s="66"/>
      <c r="F465" s="67"/>
      <c r="G465" s="66"/>
      <c r="H465" s="66"/>
      <c r="I465" s="68"/>
    </row>
    <row r="466" spans="2:11" x14ac:dyDescent="0.25">
      <c r="B466" s="10" t="s">
        <v>51</v>
      </c>
      <c r="C466" s="13" t="s">
        <v>55</v>
      </c>
      <c r="D466" s="16">
        <v>6.4950000000000001</v>
      </c>
      <c r="E466" s="16">
        <v>3.66</v>
      </c>
      <c r="F466" s="12">
        <v>40911</v>
      </c>
      <c r="G466" s="25">
        <v>4.05</v>
      </c>
      <c r="H466" s="18">
        <f t="shared" ref="H466:H471" si="78">(G466/D466-1)</f>
        <v>-0.37644341801385683</v>
      </c>
      <c r="I466" s="84">
        <f t="shared" ref="I466:I471" si="79">(G466-D466)/(D466-E466)</f>
        <v>-0.86243386243386255</v>
      </c>
      <c r="K466" s="62" t="s">
        <v>1</v>
      </c>
    </row>
    <row r="467" spans="2:11" x14ac:dyDescent="0.25">
      <c r="B467" s="10">
        <v>40898</v>
      </c>
      <c r="C467" s="13" t="s">
        <v>70</v>
      </c>
      <c r="D467" s="16">
        <v>3.43</v>
      </c>
      <c r="E467" s="16">
        <v>2.39</v>
      </c>
      <c r="F467" s="12">
        <v>40911</v>
      </c>
      <c r="G467" s="25">
        <v>2.39</v>
      </c>
      <c r="H467" s="18">
        <f t="shared" si="78"/>
        <v>-0.30320699708454812</v>
      </c>
      <c r="I467" s="84">
        <f t="shared" si="79"/>
        <v>-1</v>
      </c>
      <c r="K467" s="62" t="s">
        <v>1</v>
      </c>
    </row>
    <row r="468" spans="2:11" x14ac:dyDescent="0.25">
      <c r="B468" s="10">
        <v>40911</v>
      </c>
      <c r="C468" s="13" t="s">
        <v>60</v>
      </c>
      <c r="D468" s="16">
        <v>0.7</v>
      </c>
      <c r="E468" s="16">
        <v>0.5</v>
      </c>
      <c r="F468" s="12">
        <v>40913</v>
      </c>
      <c r="G468" s="25">
        <v>0.89</v>
      </c>
      <c r="H468" s="18">
        <f t="shared" si="78"/>
        <v>0.27142857142857157</v>
      </c>
      <c r="I468" s="84">
        <f t="shared" si="79"/>
        <v>0.95000000000000051</v>
      </c>
      <c r="K468" s="62" t="s">
        <v>1</v>
      </c>
    </row>
    <row r="469" spans="2:11" x14ac:dyDescent="0.25">
      <c r="B469" s="10">
        <v>40898</v>
      </c>
      <c r="C469" s="13" t="s">
        <v>52</v>
      </c>
      <c r="D469" s="16">
        <v>1.84</v>
      </c>
      <c r="E469" s="16">
        <v>1.22</v>
      </c>
      <c r="F469" s="12">
        <v>40553</v>
      </c>
      <c r="G469" s="25">
        <v>1.33</v>
      </c>
      <c r="H469" s="18">
        <f t="shared" si="78"/>
        <v>-0.27717391304347827</v>
      </c>
      <c r="I469" s="84">
        <f t="shared" si="79"/>
        <v>-0.82258064516129015</v>
      </c>
      <c r="K469" s="62" t="s">
        <v>1</v>
      </c>
    </row>
    <row r="470" spans="2:11" x14ac:dyDescent="0.25">
      <c r="B470" s="10">
        <v>40898</v>
      </c>
      <c r="C470" s="13" t="s">
        <v>53</v>
      </c>
      <c r="D470" s="16">
        <v>0.66</v>
      </c>
      <c r="E470" s="16">
        <v>0.52</v>
      </c>
      <c r="F470" s="12">
        <v>40918</v>
      </c>
      <c r="G470" s="25">
        <v>0.75</v>
      </c>
      <c r="H470" s="18">
        <f t="shared" si="78"/>
        <v>0.13636363636363624</v>
      </c>
      <c r="I470" s="84">
        <f t="shared" si="79"/>
        <v>0.64285714285714257</v>
      </c>
      <c r="K470" s="62" t="s">
        <v>1</v>
      </c>
    </row>
    <row r="471" spans="2:11" x14ac:dyDescent="0.25">
      <c r="B471" s="10">
        <v>40917</v>
      </c>
      <c r="C471" s="13" t="s">
        <v>69</v>
      </c>
      <c r="D471" s="16">
        <v>2.2799999999999998</v>
      </c>
      <c r="E471" s="16">
        <v>1.51</v>
      </c>
      <c r="F471" s="12">
        <v>40920</v>
      </c>
      <c r="G471" s="25">
        <v>1.51</v>
      </c>
      <c r="H471" s="18">
        <f t="shared" si="78"/>
        <v>-0.33771929824561397</v>
      </c>
      <c r="I471" s="84">
        <f t="shared" si="79"/>
        <v>-1</v>
      </c>
      <c r="K471" s="62" t="s">
        <v>1</v>
      </c>
    </row>
    <row r="472" spans="2:11" x14ac:dyDescent="0.25">
      <c r="B472" s="10">
        <v>40920</v>
      </c>
      <c r="C472" s="13" t="s">
        <v>53</v>
      </c>
      <c r="D472" s="16">
        <v>0.62</v>
      </c>
      <c r="E472" s="16">
        <v>0.5</v>
      </c>
      <c r="F472" s="12">
        <v>40921</v>
      </c>
      <c r="G472" s="25">
        <v>0.61</v>
      </c>
      <c r="H472" s="18">
        <f t="shared" ref="H472:H477" si="80">(G472/D472-1)</f>
        <v>-1.6129032258064502E-2</v>
      </c>
      <c r="I472" s="84">
        <f t="shared" ref="I472:I477" si="81">(G472-D472)/(D472-E472)</f>
        <v>-8.3333333333333412E-2</v>
      </c>
      <c r="K472" s="62" t="s">
        <v>1</v>
      </c>
    </row>
    <row r="473" spans="2:11" x14ac:dyDescent="0.25">
      <c r="B473" s="10">
        <v>40924</v>
      </c>
      <c r="C473" s="13" t="s">
        <v>54</v>
      </c>
      <c r="D473" s="16">
        <v>1.1499999999999999</v>
      </c>
      <c r="E473" s="16">
        <v>0.87</v>
      </c>
      <c r="F473" s="12">
        <v>40931</v>
      </c>
      <c r="G473" s="25">
        <v>0.87</v>
      </c>
      <c r="H473" s="18">
        <f t="shared" si="80"/>
        <v>-0.24347826086956514</v>
      </c>
      <c r="I473" s="84">
        <f t="shared" si="81"/>
        <v>-1</v>
      </c>
      <c r="K473" s="62" t="s">
        <v>1</v>
      </c>
    </row>
    <row r="474" spans="2:11" x14ac:dyDescent="0.25">
      <c r="B474" s="10">
        <v>40914</v>
      </c>
      <c r="C474" s="13" t="s">
        <v>67</v>
      </c>
      <c r="D474" s="16">
        <v>18.079999999999998</v>
      </c>
      <c r="E474" s="16">
        <v>10.01</v>
      </c>
      <c r="F474" s="12">
        <v>40932</v>
      </c>
      <c r="G474" s="25">
        <v>20.99</v>
      </c>
      <c r="H474" s="18">
        <f t="shared" si="80"/>
        <v>0.16095132743362828</v>
      </c>
      <c r="I474" s="84">
        <f t="shared" si="81"/>
        <v>0.36059479553903356</v>
      </c>
      <c r="K474" s="62" t="s">
        <v>1</v>
      </c>
    </row>
    <row r="475" spans="2:11" x14ac:dyDescent="0.25">
      <c r="B475" s="10">
        <v>40918</v>
      </c>
      <c r="C475" s="13" t="s">
        <v>72</v>
      </c>
      <c r="D475" s="16">
        <v>8.7100000000000009</v>
      </c>
      <c r="E475" s="16">
        <v>5.01</v>
      </c>
      <c r="F475" s="12">
        <v>40932</v>
      </c>
      <c r="G475" s="25">
        <v>6.46</v>
      </c>
      <c r="H475" s="18">
        <f t="shared" si="80"/>
        <v>-0.25832376578645244</v>
      </c>
      <c r="I475" s="84">
        <f t="shared" si="81"/>
        <v>-0.60810810810810823</v>
      </c>
      <c r="K475" s="62" t="s">
        <v>1</v>
      </c>
    </row>
    <row r="476" spans="2:11" x14ac:dyDescent="0.25">
      <c r="B476" s="10">
        <v>40925</v>
      </c>
      <c r="C476" s="13" t="s">
        <v>112</v>
      </c>
      <c r="D476" s="16">
        <v>4.83</v>
      </c>
      <c r="E476" s="16">
        <v>3.71</v>
      </c>
      <c r="F476" s="12">
        <v>40938</v>
      </c>
      <c r="G476" s="25">
        <v>4.2699999999999996</v>
      </c>
      <c r="H476" s="18">
        <f t="shared" si="80"/>
        <v>-0.11594202898550732</v>
      </c>
      <c r="I476" s="84">
        <f t="shared" si="81"/>
        <v>-0.50000000000000044</v>
      </c>
      <c r="K476" s="62" t="s">
        <v>1</v>
      </c>
    </row>
    <row r="477" spans="2:11" x14ac:dyDescent="0.25">
      <c r="B477" s="10">
        <v>40934</v>
      </c>
      <c r="C477" s="13" t="s">
        <v>91</v>
      </c>
      <c r="D477" s="16">
        <v>3.96</v>
      </c>
      <c r="E477" s="16">
        <v>2.4500000000000002</v>
      </c>
      <c r="F477" s="12">
        <v>40939</v>
      </c>
      <c r="G477" s="25">
        <v>2.98</v>
      </c>
      <c r="H477" s="18">
        <f t="shared" si="80"/>
        <v>-0.24747474747474751</v>
      </c>
      <c r="I477" s="84">
        <f t="shared" si="81"/>
        <v>-0.64900662251655639</v>
      </c>
    </row>
    <row r="478" spans="2:11" x14ac:dyDescent="0.25">
      <c r="B478" s="10">
        <v>40933</v>
      </c>
      <c r="C478" s="13" t="s">
        <v>86</v>
      </c>
      <c r="D478" s="16">
        <v>1.95</v>
      </c>
      <c r="E478" s="16">
        <v>1.21</v>
      </c>
      <c r="F478" s="12">
        <v>40942</v>
      </c>
      <c r="G478" s="25">
        <v>1.6</v>
      </c>
      <c r="H478" s="18">
        <f t="shared" ref="H478:H491" si="82">(G478/D478-1)</f>
        <v>-0.1794871794871794</v>
      </c>
      <c r="I478" s="84">
        <f t="shared" ref="I478:I491" si="83">(G478-D478)/(D478-E478)</f>
        <v>-0.4729729729729728</v>
      </c>
      <c r="K478" s="62" t="s">
        <v>1</v>
      </c>
    </row>
    <row r="479" spans="2:11" x14ac:dyDescent="0.25">
      <c r="B479" s="10">
        <v>40945</v>
      </c>
      <c r="C479" s="13" t="s">
        <v>104</v>
      </c>
      <c r="D479" s="16">
        <v>11.46</v>
      </c>
      <c r="E479" s="16">
        <v>7.37</v>
      </c>
      <c r="F479" s="12">
        <v>40948</v>
      </c>
      <c r="G479" s="25">
        <v>11.38</v>
      </c>
      <c r="H479" s="18">
        <f t="shared" si="82"/>
        <v>-6.9808027923211613E-3</v>
      </c>
      <c r="I479" s="84">
        <f t="shared" si="83"/>
        <v>-1.9559902200489011E-2</v>
      </c>
      <c r="K479" s="62" t="s">
        <v>1</v>
      </c>
    </row>
    <row r="480" spans="2:11" x14ac:dyDescent="0.25">
      <c r="B480" s="10">
        <v>40935</v>
      </c>
      <c r="C480" s="13" t="s">
        <v>124</v>
      </c>
      <c r="D480" s="16">
        <v>6.28</v>
      </c>
      <c r="E480" s="16">
        <v>4.2</v>
      </c>
      <c r="F480" s="12">
        <v>40967</v>
      </c>
      <c r="G480" s="25">
        <v>10.65</v>
      </c>
      <c r="H480" s="18">
        <f t="shared" si="82"/>
        <v>0.69585987261146487</v>
      </c>
      <c r="I480" s="84">
        <f t="shared" si="83"/>
        <v>2.1009615384615383</v>
      </c>
      <c r="K480" s="62" t="s">
        <v>1</v>
      </c>
    </row>
    <row r="481" spans="2:11" x14ac:dyDescent="0.25">
      <c r="B481" s="10">
        <v>40962</v>
      </c>
      <c r="C481" s="13" t="s">
        <v>138</v>
      </c>
      <c r="D481" s="16">
        <v>4.16</v>
      </c>
      <c r="E481" s="16">
        <v>2.68</v>
      </c>
      <c r="F481" s="12">
        <v>40967</v>
      </c>
      <c r="G481" s="25">
        <v>3.34</v>
      </c>
      <c r="H481" s="18">
        <f t="shared" si="82"/>
        <v>-0.19711538461538469</v>
      </c>
      <c r="I481" s="84">
        <f t="shared" si="83"/>
        <v>-0.55405405405405428</v>
      </c>
    </row>
    <row r="482" spans="2:11" x14ac:dyDescent="0.25">
      <c r="B482" s="10">
        <v>40948</v>
      </c>
      <c r="C482" s="13" t="s">
        <v>111</v>
      </c>
      <c r="D482" s="16">
        <v>4.88</v>
      </c>
      <c r="E482" s="16">
        <v>3.73</v>
      </c>
      <c r="F482" s="12">
        <v>40973</v>
      </c>
      <c r="G482" s="25">
        <v>8.44</v>
      </c>
      <c r="H482" s="18">
        <f t="shared" si="82"/>
        <v>0.72950819672131151</v>
      </c>
      <c r="I482" s="84">
        <f t="shared" si="83"/>
        <v>3.0956521739130434</v>
      </c>
      <c r="K482" s="62" t="s">
        <v>1</v>
      </c>
    </row>
    <row r="483" spans="2:11" x14ac:dyDescent="0.25">
      <c r="B483" s="10">
        <v>40968</v>
      </c>
      <c r="C483" s="13" t="s">
        <v>147</v>
      </c>
      <c r="D483" s="16">
        <v>7.19</v>
      </c>
      <c r="E483" s="16">
        <v>3.21</v>
      </c>
      <c r="F483" s="12">
        <v>40973</v>
      </c>
      <c r="G483" s="25">
        <v>6.05</v>
      </c>
      <c r="H483" s="18">
        <f t="shared" si="82"/>
        <v>-0.15855354659248966</v>
      </c>
      <c r="I483" s="84">
        <f t="shared" si="83"/>
        <v>-0.28643216080402023</v>
      </c>
      <c r="K483" s="62" t="s">
        <v>1</v>
      </c>
    </row>
    <row r="484" spans="2:11" x14ac:dyDescent="0.25">
      <c r="B484" s="10" t="s">
        <v>129</v>
      </c>
      <c r="C484" s="13" t="s">
        <v>102</v>
      </c>
      <c r="D484" s="16">
        <v>0.77500000000000002</v>
      </c>
      <c r="E484" s="16">
        <v>0.42</v>
      </c>
      <c r="F484" s="12">
        <v>40973</v>
      </c>
      <c r="G484" s="25">
        <v>0.5</v>
      </c>
      <c r="H484" s="18">
        <f t="shared" si="82"/>
        <v>-0.35483870967741937</v>
      </c>
      <c r="I484" s="84">
        <f t="shared" si="83"/>
        <v>-0.77464788732394363</v>
      </c>
    </row>
    <row r="485" spans="2:11" x14ac:dyDescent="0.25">
      <c r="B485" s="10">
        <v>40974</v>
      </c>
      <c r="C485" s="13" t="s">
        <v>154</v>
      </c>
      <c r="D485" s="16">
        <v>6.86</v>
      </c>
      <c r="E485" s="16">
        <v>4.24</v>
      </c>
      <c r="F485" s="12">
        <v>40980</v>
      </c>
      <c r="G485" s="25">
        <v>7.64</v>
      </c>
      <c r="H485" s="18">
        <f t="shared" si="82"/>
        <v>0.11370262390670538</v>
      </c>
      <c r="I485" s="84">
        <f t="shared" si="83"/>
        <v>0.29770992366412186</v>
      </c>
      <c r="K485" s="62" t="s">
        <v>1</v>
      </c>
    </row>
    <row r="486" spans="2:11" x14ac:dyDescent="0.25">
      <c r="B486" s="10">
        <v>40975</v>
      </c>
      <c r="C486" s="13" t="s">
        <v>158</v>
      </c>
      <c r="D486" s="16">
        <v>4.84</v>
      </c>
      <c r="E486" s="16">
        <v>3.25</v>
      </c>
      <c r="F486" s="12">
        <v>40981</v>
      </c>
      <c r="G486" s="25">
        <v>6.16</v>
      </c>
      <c r="H486" s="18">
        <f t="shared" si="82"/>
        <v>0.27272727272727271</v>
      </c>
      <c r="I486" s="84">
        <f t="shared" si="83"/>
        <v>0.83018867924528328</v>
      </c>
      <c r="K486" s="62" t="s">
        <v>1</v>
      </c>
    </row>
    <row r="487" spans="2:11" x14ac:dyDescent="0.25">
      <c r="B487" s="10">
        <v>40977</v>
      </c>
      <c r="C487" s="13" t="s">
        <v>165</v>
      </c>
      <c r="D487" s="16">
        <v>3.11</v>
      </c>
      <c r="E487" s="16">
        <v>2.04</v>
      </c>
      <c r="F487" s="12">
        <v>40981</v>
      </c>
      <c r="G487" s="25">
        <v>2.95</v>
      </c>
      <c r="H487" s="18">
        <f t="shared" si="82"/>
        <v>-5.1446945337620509E-2</v>
      </c>
      <c r="I487" s="84">
        <f t="shared" si="83"/>
        <v>-0.14953271028037357</v>
      </c>
      <c r="K487" s="62" t="s">
        <v>1</v>
      </c>
    </row>
    <row r="488" spans="2:11" x14ac:dyDescent="0.25">
      <c r="B488" s="10" t="s">
        <v>141</v>
      </c>
      <c r="C488" s="13" t="s">
        <v>99</v>
      </c>
      <c r="D488" s="16">
        <v>0.96</v>
      </c>
      <c r="E488" s="16">
        <v>0.47</v>
      </c>
      <c r="F488" s="12">
        <v>40981</v>
      </c>
      <c r="G488" s="25">
        <v>1.1200000000000001</v>
      </c>
      <c r="H488" s="18">
        <f t="shared" si="82"/>
        <v>0.16666666666666674</v>
      </c>
      <c r="I488" s="84">
        <f t="shared" si="83"/>
        <v>0.32653061224489827</v>
      </c>
    </row>
    <row r="489" spans="2:11" x14ac:dyDescent="0.25">
      <c r="B489" s="10" t="s">
        <v>157</v>
      </c>
      <c r="C489" s="13" t="s">
        <v>100</v>
      </c>
      <c r="D489" s="16">
        <v>1.4</v>
      </c>
      <c r="E489" s="16">
        <v>0.78</v>
      </c>
      <c r="F489" s="12">
        <v>40981</v>
      </c>
      <c r="G489" s="25">
        <v>1.87</v>
      </c>
      <c r="H489" s="18">
        <f t="shared" si="82"/>
        <v>0.33571428571428585</v>
      </c>
      <c r="I489" s="84">
        <f t="shared" si="83"/>
        <v>0.75806451612903269</v>
      </c>
      <c r="K489" s="62" t="s">
        <v>1</v>
      </c>
    </row>
    <row r="490" spans="2:11" x14ac:dyDescent="0.25">
      <c r="B490" s="10" t="s">
        <v>157</v>
      </c>
      <c r="C490" s="13" t="s">
        <v>101</v>
      </c>
      <c r="D490" s="16">
        <v>1.64</v>
      </c>
      <c r="E490" s="16">
        <v>0.96</v>
      </c>
      <c r="F490" s="12">
        <v>40981</v>
      </c>
      <c r="G490" s="25">
        <v>1.95</v>
      </c>
      <c r="H490" s="18">
        <f t="shared" si="82"/>
        <v>0.18902439024390238</v>
      </c>
      <c r="I490" s="84">
        <f t="shared" si="83"/>
        <v>0.45588235294117657</v>
      </c>
      <c r="K490" s="62" t="s">
        <v>1</v>
      </c>
    </row>
    <row r="491" spans="2:11" x14ac:dyDescent="0.25">
      <c r="B491" s="10">
        <v>40942</v>
      </c>
      <c r="C491" s="13" t="s">
        <v>103</v>
      </c>
      <c r="D491" s="16">
        <v>0.99</v>
      </c>
      <c r="E491" s="16">
        <v>0.57999999999999996</v>
      </c>
      <c r="F491" s="12">
        <v>40981</v>
      </c>
      <c r="G491" s="25">
        <v>1.58</v>
      </c>
      <c r="H491" s="18">
        <f t="shared" si="82"/>
        <v>0.59595959595959602</v>
      </c>
      <c r="I491" s="84">
        <f t="shared" si="83"/>
        <v>1.4390243902439026</v>
      </c>
      <c r="K491" s="62" t="s">
        <v>1</v>
      </c>
    </row>
    <row r="492" spans="2:11" x14ac:dyDescent="0.25">
      <c r="B492" s="10">
        <v>40988</v>
      </c>
      <c r="C492" s="13" t="s">
        <v>175</v>
      </c>
      <c r="D492" s="16">
        <v>9.5</v>
      </c>
      <c r="E492" s="16">
        <v>6.26</v>
      </c>
      <c r="F492" s="12">
        <v>40994</v>
      </c>
      <c r="G492" s="25">
        <v>10</v>
      </c>
      <c r="H492" s="18">
        <f t="shared" ref="H492:H498" si="84">(G492/D492-1)</f>
        <v>5.2631578947368363E-2</v>
      </c>
      <c r="I492" s="84">
        <f t="shared" ref="I492:I498" si="85">(G492-D492)/(D492-E492)</f>
        <v>0.15432098765432098</v>
      </c>
      <c r="K492" s="62" t="s">
        <v>1</v>
      </c>
    </row>
    <row r="493" spans="2:11" x14ac:dyDescent="0.25">
      <c r="B493" s="10">
        <v>40990</v>
      </c>
      <c r="C493" s="13" t="s">
        <v>182</v>
      </c>
      <c r="D493" s="16">
        <v>6.41</v>
      </c>
      <c r="E493" s="16">
        <v>4.5199999999999996</v>
      </c>
      <c r="F493" s="12">
        <v>40995</v>
      </c>
      <c r="G493" s="25">
        <v>5.87</v>
      </c>
      <c r="H493" s="18">
        <f t="shared" si="84"/>
        <v>-8.4243369734789408E-2</v>
      </c>
      <c r="I493" s="84">
        <f t="shared" si="85"/>
        <v>-0.28571428571428564</v>
      </c>
    </row>
    <row r="494" spans="2:11" x14ac:dyDescent="0.25">
      <c r="B494" s="10">
        <v>40990</v>
      </c>
      <c r="C494" s="13" t="s">
        <v>199</v>
      </c>
      <c r="D494" s="16">
        <v>0.69</v>
      </c>
      <c r="E494" s="16">
        <v>0.41</v>
      </c>
      <c r="F494" s="12">
        <v>41001</v>
      </c>
      <c r="G494" s="25">
        <v>0.87</v>
      </c>
      <c r="H494" s="18">
        <f t="shared" si="84"/>
        <v>0.26086956521739135</v>
      </c>
      <c r="I494" s="84">
        <f t="shared" si="85"/>
        <v>0.64285714285714313</v>
      </c>
    </row>
    <row r="495" spans="2:11" x14ac:dyDescent="0.25">
      <c r="B495" s="10">
        <v>40990</v>
      </c>
      <c r="C495" s="13" t="s">
        <v>185</v>
      </c>
      <c r="D495" s="16">
        <v>1.44</v>
      </c>
      <c r="E495" s="16">
        <v>0.92</v>
      </c>
      <c r="F495" s="12">
        <v>41001</v>
      </c>
      <c r="G495" s="25">
        <v>1.46</v>
      </c>
      <c r="H495" s="18">
        <f t="shared" si="84"/>
        <v>1.388888888888884E-2</v>
      </c>
      <c r="I495" s="84">
        <f t="shared" si="85"/>
        <v>3.8461538461538505E-2</v>
      </c>
      <c r="K495" s="62" t="s">
        <v>1</v>
      </c>
    </row>
    <row r="496" spans="2:11" x14ac:dyDescent="0.25">
      <c r="B496" s="10">
        <v>40997</v>
      </c>
      <c r="C496" s="13" t="s">
        <v>234</v>
      </c>
      <c r="D496" s="16">
        <v>0.82</v>
      </c>
      <c r="E496" s="16">
        <v>0.53</v>
      </c>
      <c r="F496" s="12">
        <v>41001</v>
      </c>
      <c r="G496" s="25">
        <v>0.92</v>
      </c>
      <c r="H496" s="18">
        <f t="shared" si="84"/>
        <v>0.12195121951219523</v>
      </c>
      <c r="I496" s="84">
        <f t="shared" si="85"/>
        <v>0.34482758620689696</v>
      </c>
    </row>
    <row r="497" spans="2:11" x14ac:dyDescent="0.25">
      <c r="B497" s="10">
        <v>40997</v>
      </c>
      <c r="C497" s="13" t="s">
        <v>195</v>
      </c>
      <c r="D497" s="16">
        <v>1.05</v>
      </c>
      <c r="E497" s="16">
        <v>0.72</v>
      </c>
      <c r="F497" s="12">
        <v>41001</v>
      </c>
      <c r="G497" s="25">
        <v>1.08</v>
      </c>
      <c r="H497" s="18">
        <f t="shared" si="84"/>
        <v>2.8571428571428692E-2</v>
      </c>
      <c r="I497" s="84">
        <f t="shared" si="85"/>
        <v>9.0909090909090967E-2</v>
      </c>
      <c r="K497" s="62" t="s">
        <v>1</v>
      </c>
    </row>
    <row r="498" spans="2:11" x14ac:dyDescent="0.25">
      <c r="B498" s="10">
        <v>40997</v>
      </c>
      <c r="C498" s="13" t="s">
        <v>200</v>
      </c>
      <c r="D498" s="16">
        <v>7.19</v>
      </c>
      <c r="E498" s="16">
        <v>3.08</v>
      </c>
      <c r="F498" s="12">
        <v>41002</v>
      </c>
      <c r="G498" s="25">
        <v>8.66</v>
      </c>
      <c r="H498" s="18">
        <f t="shared" si="84"/>
        <v>0.20445062586926288</v>
      </c>
      <c r="I498" s="84">
        <f t="shared" si="85"/>
        <v>0.35766423357664223</v>
      </c>
      <c r="K498" s="62" t="s">
        <v>1</v>
      </c>
    </row>
    <row r="499" spans="2:11" x14ac:dyDescent="0.25">
      <c r="B499" s="10">
        <v>41010</v>
      </c>
      <c r="C499" s="13" t="s">
        <v>217</v>
      </c>
      <c r="D499" s="16">
        <v>6.13</v>
      </c>
      <c r="E499" s="16">
        <v>3.95</v>
      </c>
      <c r="F499" s="12">
        <v>41016</v>
      </c>
      <c r="G499" s="25">
        <v>5.41</v>
      </c>
      <c r="H499" s="18">
        <f t="shared" ref="H499:H511" si="86">(G499/D499-1)</f>
        <v>-0.11745513866231638</v>
      </c>
      <c r="I499" s="84">
        <f t="shared" ref="I499:I511" si="87">(G499-D499)/(D499-E499)</f>
        <v>-0.33027522935779807</v>
      </c>
      <c r="K499" s="62" t="s">
        <v>1</v>
      </c>
    </row>
    <row r="500" spans="2:11" x14ac:dyDescent="0.25">
      <c r="B500" s="10">
        <v>41003</v>
      </c>
      <c r="C500" s="13" t="s">
        <v>210</v>
      </c>
      <c r="D500" s="16">
        <v>1.39</v>
      </c>
      <c r="E500" s="16">
        <v>1.08</v>
      </c>
      <c r="F500" s="12">
        <v>41018</v>
      </c>
      <c r="G500" s="25">
        <v>2.0099999999999998</v>
      </c>
      <c r="H500" s="18">
        <f t="shared" si="86"/>
        <v>0.44604316546762579</v>
      </c>
      <c r="I500" s="84">
        <f t="shared" si="87"/>
        <v>2.0000000000000009</v>
      </c>
      <c r="K500" s="62" t="s">
        <v>1</v>
      </c>
    </row>
    <row r="501" spans="2:11" x14ac:dyDescent="0.25">
      <c r="B501" s="10">
        <v>41010</v>
      </c>
      <c r="C501" s="13" t="s">
        <v>218</v>
      </c>
      <c r="D501" s="16">
        <v>8.9499999999999993</v>
      </c>
      <c r="E501" s="16">
        <v>5.65</v>
      </c>
      <c r="F501" s="12">
        <v>41019</v>
      </c>
      <c r="G501" s="25">
        <v>7.85</v>
      </c>
      <c r="H501" s="18">
        <f t="shared" si="86"/>
        <v>-0.12290502793296088</v>
      </c>
      <c r="I501" s="84">
        <f t="shared" si="87"/>
        <v>-0.33333333333333331</v>
      </c>
      <c r="K501" s="62" t="s">
        <v>1</v>
      </c>
    </row>
    <row r="502" spans="2:11" x14ac:dyDescent="0.25">
      <c r="B502" s="10">
        <v>41009</v>
      </c>
      <c r="C502" s="13" t="s">
        <v>211</v>
      </c>
      <c r="D502" s="16">
        <v>0.79</v>
      </c>
      <c r="E502" s="16">
        <v>0.53</v>
      </c>
      <c r="F502" s="12">
        <v>41022</v>
      </c>
      <c r="G502" s="25">
        <v>0.69</v>
      </c>
      <c r="H502" s="18">
        <f t="shared" si="86"/>
        <v>-0.12658227848101278</v>
      </c>
      <c r="I502" s="84">
        <f t="shared" si="87"/>
        <v>-0.38461538461538497</v>
      </c>
      <c r="K502" s="62" t="s">
        <v>1</v>
      </c>
    </row>
    <row r="503" spans="2:11" x14ac:dyDescent="0.25">
      <c r="B503" s="10">
        <v>41010</v>
      </c>
      <c r="C503" s="13" t="s">
        <v>219</v>
      </c>
      <c r="D503" s="16">
        <v>2.59</v>
      </c>
      <c r="E503" s="16">
        <v>1.73</v>
      </c>
      <c r="F503" s="12">
        <v>41022</v>
      </c>
      <c r="G503" s="25">
        <v>2.2000000000000002</v>
      </c>
      <c r="H503" s="18">
        <f t="shared" si="86"/>
        <v>-0.1505791505791505</v>
      </c>
      <c r="I503" s="84">
        <f t="shared" si="87"/>
        <v>-0.45348837209302295</v>
      </c>
      <c r="K503" s="62" t="s">
        <v>1</v>
      </c>
    </row>
    <row r="504" spans="2:11" x14ac:dyDescent="0.25">
      <c r="B504" s="10">
        <v>41019</v>
      </c>
      <c r="C504" s="13" t="s">
        <v>236</v>
      </c>
      <c r="D504" s="16">
        <v>0.93</v>
      </c>
      <c r="E504" s="16">
        <v>0.73</v>
      </c>
      <c r="F504" s="12">
        <v>41023</v>
      </c>
      <c r="G504" s="25">
        <v>0.86</v>
      </c>
      <c r="H504" s="18">
        <f t="shared" si="86"/>
        <v>-7.5268817204301119E-2</v>
      </c>
      <c r="I504" s="84">
        <f t="shared" si="87"/>
        <v>-0.3500000000000002</v>
      </c>
      <c r="K504" s="62" t="s">
        <v>1</v>
      </c>
    </row>
    <row r="505" spans="2:11" x14ac:dyDescent="0.25">
      <c r="B505" s="10">
        <v>41019</v>
      </c>
      <c r="C505" s="13" t="s">
        <v>235</v>
      </c>
      <c r="D505" s="16">
        <v>2.08</v>
      </c>
      <c r="E505" s="16">
        <v>1.24</v>
      </c>
      <c r="F505" s="12">
        <v>41024</v>
      </c>
      <c r="G505" s="25">
        <v>1.79</v>
      </c>
      <c r="H505" s="18">
        <f t="shared" si="86"/>
        <v>-0.13942307692307698</v>
      </c>
      <c r="I505" s="84">
        <f t="shared" si="87"/>
        <v>-0.34523809523809523</v>
      </c>
      <c r="K505" s="62" t="s">
        <v>1</v>
      </c>
    </row>
    <row r="506" spans="2:11" x14ac:dyDescent="0.25">
      <c r="B506" s="10">
        <v>41024</v>
      </c>
      <c r="C506" s="13" t="s">
        <v>246</v>
      </c>
      <c r="D506" s="16">
        <v>0.76</v>
      </c>
      <c r="E506" s="16">
        <v>0.47</v>
      </c>
      <c r="F506" s="12">
        <v>41026</v>
      </c>
      <c r="G506" s="25">
        <v>0.89</v>
      </c>
      <c r="H506" s="18">
        <f t="shared" si="86"/>
        <v>0.17105263157894735</v>
      </c>
      <c r="I506" s="84">
        <f t="shared" si="87"/>
        <v>0.44827586206896547</v>
      </c>
      <c r="K506" s="62" t="s">
        <v>1</v>
      </c>
    </row>
    <row r="507" spans="2:11" x14ac:dyDescent="0.25">
      <c r="B507" s="10">
        <v>41029</v>
      </c>
      <c r="C507" s="13" t="s">
        <v>258</v>
      </c>
      <c r="D507" s="16">
        <v>3.44</v>
      </c>
      <c r="E507" s="16">
        <v>2.4</v>
      </c>
      <c r="F507" s="12">
        <v>41032</v>
      </c>
      <c r="G507" s="25">
        <v>2.4</v>
      </c>
      <c r="H507" s="18">
        <f t="shared" si="86"/>
        <v>-0.30232558139534882</v>
      </c>
      <c r="I507" s="84">
        <f t="shared" si="87"/>
        <v>-1</v>
      </c>
    </row>
    <row r="508" spans="2:11" x14ac:dyDescent="0.25">
      <c r="B508" s="10">
        <v>41026</v>
      </c>
      <c r="C508" s="13" t="s">
        <v>253</v>
      </c>
      <c r="D508" s="16">
        <v>9.6300000000000008</v>
      </c>
      <c r="E508" s="16">
        <v>6.82</v>
      </c>
      <c r="F508" s="12">
        <v>41033</v>
      </c>
      <c r="G508" s="25">
        <v>7.7</v>
      </c>
      <c r="H508" s="18">
        <f t="shared" si="86"/>
        <v>-0.2004153686396678</v>
      </c>
      <c r="I508" s="84">
        <f t="shared" si="87"/>
        <v>-0.68683274021352325</v>
      </c>
      <c r="K508" s="62" t="s">
        <v>1</v>
      </c>
    </row>
    <row r="509" spans="2:11" x14ac:dyDescent="0.25">
      <c r="B509" s="10">
        <v>41029</v>
      </c>
      <c r="C509" s="13" t="s">
        <v>257</v>
      </c>
      <c r="D509" s="16">
        <v>6.33</v>
      </c>
      <c r="E509" s="16">
        <v>3.92</v>
      </c>
      <c r="F509" s="12">
        <v>41033</v>
      </c>
      <c r="G509" s="25">
        <v>3.9</v>
      </c>
      <c r="H509" s="18">
        <f t="shared" si="86"/>
        <v>-0.38388625592417058</v>
      </c>
      <c r="I509" s="84">
        <f t="shared" si="87"/>
        <v>-1.008298755186722</v>
      </c>
      <c r="K509" s="62" t="s">
        <v>1</v>
      </c>
    </row>
    <row r="510" spans="2:11" x14ac:dyDescent="0.25">
      <c r="B510" s="10">
        <v>41023</v>
      </c>
      <c r="C510" s="13" t="s">
        <v>238</v>
      </c>
      <c r="D510" s="16">
        <v>7.94</v>
      </c>
      <c r="E510" s="16">
        <v>4.9400000000000004</v>
      </c>
      <c r="F510" s="12">
        <v>41036</v>
      </c>
      <c r="G510" s="25">
        <v>8.16</v>
      </c>
      <c r="H510" s="18">
        <f t="shared" si="86"/>
        <v>2.7707808564231717E-2</v>
      </c>
      <c r="I510" s="84">
        <f t="shared" si="87"/>
        <v>7.333333333333325E-2</v>
      </c>
      <c r="K510" s="62" t="s">
        <v>1</v>
      </c>
    </row>
    <row r="511" spans="2:11" x14ac:dyDescent="0.25">
      <c r="B511" s="10">
        <v>41025</v>
      </c>
      <c r="C511" s="13" t="s">
        <v>249</v>
      </c>
      <c r="D511" s="16">
        <v>1.1200000000000001</v>
      </c>
      <c r="E511" s="16">
        <v>0.7</v>
      </c>
      <c r="F511" s="12">
        <v>41037</v>
      </c>
      <c r="G511" s="25">
        <v>1.79</v>
      </c>
      <c r="H511" s="18">
        <f t="shared" si="86"/>
        <v>0.59821428571428559</v>
      </c>
      <c r="I511" s="84">
        <f t="shared" si="87"/>
        <v>1.5952380952380945</v>
      </c>
      <c r="K511" s="62" t="s">
        <v>1</v>
      </c>
    </row>
    <row r="512" spans="2:11" x14ac:dyDescent="0.25">
      <c r="B512" s="10">
        <v>41023</v>
      </c>
      <c r="C512" s="13" t="s">
        <v>239</v>
      </c>
      <c r="D512" s="16">
        <v>3.35</v>
      </c>
      <c r="E512" s="16">
        <v>1.9</v>
      </c>
      <c r="F512" s="12">
        <v>41044</v>
      </c>
      <c r="G512" s="25">
        <v>5.28</v>
      </c>
      <c r="H512" s="18">
        <f>(G512/D512-1)</f>
        <v>0.57611940298507469</v>
      </c>
      <c r="I512" s="84">
        <f>(G512-D512)/(D512-E512)</f>
        <v>1.3310344827586207</v>
      </c>
    </row>
    <row r="513" spans="1:11" x14ac:dyDescent="0.25">
      <c r="B513" s="10">
        <v>41040</v>
      </c>
      <c r="C513" s="13" t="s">
        <v>273</v>
      </c>
      <c r="D513" s="16">
        <v>7.15</v>
      </c>
      <c r="E513" s="16">
        <v>4.32</v>
      </c>
      <c r="F513" s="12">
        <v>41050</v>
      </c>
      <c r="G513" s="25">
        <v>6.49</v>
      </c>
      <c r="H513" s="18">
        <f t="shared" ref="H513:H531" si="88">(G513/D513-1)</f>
        <v>-9.2307692307692313E-2</v>
      </c>
      <c r="I513" s="84">
        <f t="shared" ref="I513:I531" si="89">(G513-D513)/(D513-E513)</f>
        <v>-0.23321554770318026</v>
      </c>
      <c r="K513" s="62" t="s">
        <v>1</v>
      </c>
    </row>
    <row r="514" spans="1:11" x14ac:dyDescent="0.25">
      <c r="B514" s="10">
        <v>41045</v>
      </c>
      <c r="C514" s="13" t="s">
        <v>275</v>
      </c>
      <c r="D514" s="16">
        <v>9.9</v>
      </c>
      <c r="E514" s="16">
        <v>4.91</v>
      </c>
      <c r="F514" s="12">
        <v>41050</v>
      </c>
      <c r="G514" s="25">
        <v>14.59</v>
      </c>
      <c r="H514" s="18">
        <f t="shared" si="88"/>
        <v>0.47373737373737357</v>
      </c>
      <c r="I514" s="84">
        <f t="shared" si="89"/>
        <v>0.93987975951903791</v>
      </c>
      <c r="K514" s="62" t="s">
        <v>1</v>
      </c>
    </row>
    <row r="515" spans="1:11" x14ac:dyDescent="0.25">
      <c r="B515" s="10" t="s">
        <v>286</v>
      </c>
      <c r="C515" s="13" t="s">
        <v>277</v>
      </c>
      <c r="D515" s="16">
        <v>2.165</v>
      </c>
      <c r="E515" s="16">
        <v>1.03</v>
      </c>
      <c r="F515" s="12">
        <v>41058</v>
      </c>
      <c r="G515" s="25">
        <v>2.1800000000000002</v>
      </c>
      <c r="H515" s="18">
        <f t="shared" si="88"/>
        <v>6.9284064665127154E-3</v>
      </c>
      <c r="I515" s="84">
        <f t="shared" si="89"/>
        <v>1.3215859030837114E-2</v>
      </c>
      <c r="K515" s="62" t="s">
        <v>1</v>
      </c>
    </row>
    <row r="516" spans="1:11" x14ac:dyDescent="0.25">
      <c r="A516" s="62" t="s">
        <v>1</v>
      </c>
      <c r="B516" s="10">
        <v>41051</v>
      </c>
      <c r="C516" s="13" t="s">
        <v>280</v>
      </c>
      <c r="D516" s="16">
        <v>4.99</v>
      </c>
      <c r="E516" s="16">
        <v>2.78</v>
      </c>
      <c r="F516" s="12">
        <v>41059</v>
      </c>
      <c r="G516" s="25">
        <v>2.78</v>
      </c>
      <c r="H516" s="18">
        <f t="shared" si="88"/>
        <v>-0.44288577154308628</v>
      </c>
      <c r="I516" s="84">
        <f t="shared" si="89"/>
        <v>-1</v>
      </c>
      <c r="K516" s="62" t="s">
        <v>1</v>
      </c>
    </row>
    <row r="517" spans="1:11" x14ac:dyDescent="0.25">
      <c r="B517" s="10">
        <v>41052</v>
      </c>
      <c r="C517" s="13" t="s">
        <v>281</v>
      </c>
      <c r="D517" s="16">
        <v>1.1299999999999999</v>
      </c>
      <c r="E517" s="16">
        <v>0.68</v>
      </c>
      <c r="F517" s="12">
        <v>41059</v>
      </c>
      <c r="G517" s="25">
        <v>0.85</v>
      </c>
      <c r="H517" s="18">
        <f t="shared" si="88"/>
        <v>-0.24778761061946897</v>
      </c>
      <c r="I517" s="84">
        <f t="shared" si="89"/>
        <v>-0.62222222222222223</v>
      </c>
      <c r="K517" s="62" t="s">
        <v>1</v>
      </c>
    </row>
    <row r="518" spans="1:11" x14ac:dyDescent="0.25">
      <c r="B518" s="10">
        <v>41053</v>
      </c>
      <c r="C518" s="13" t="s">
        <v>284</v>
      </c>
      <c r="D518" s="16">
        <v>6.75</v>
      </c>
      <c r="E518" s="16">
        <v>3.68</v>
      </c>
      <c r="F518" s="12">
        <v>41059</v>
      </c>
      <c r="G518" s="25">
        <v>5.33</v>
      </c>
      <c r="H518" s="18">
        <f t="shared" si="88"/>
        <v>-0.21037037037037032</v>
      </c>
      <c r="I518" s="84">
        <f t="shared" si="89"/>
        <v>-0.46254071661237783</v>
      </c>
      <c r="K518" s="62" t="s">
        <v>1</v>
      </c>
    </row>
    <row r="519" spans="1:11" x14ac:dyDescent="0.25">
      <c r="B519" s="10">
        <v>41044</v>
      </c>
      <c r="C519" s="13" t="s">
        <v>279</v>
      </c>
      <c r="D519" s="16">
        <v>1.0900000000000001</v>
      </c>
      <c r="E519" s="16">
        <v>0.67</v>
      </c>
      <c r="F519" s="12">
        <v>41060</v>
      </c>
      <c r="G519" s="25">
        <v>0.99</v>
      </c>
      <c r="H519" s="18">
        <f t="shared" si="88"/>
        <v>-9.1743119266055162E-2</v>
      </c>
      <c r="I519" s="84">
        <f t="shared" si="89"/>
        <v>-0.23809523809523828</v>
      </c>
      <c r="K519" s="62" t="s">
        <v>1</v>
      </c>
    </row>
    <row r="520" spans="1:11" x14ac:dyDescent="0.25">
      <c r="B520" s="10">
        <v>41053</v>
      </c>
      <c r="C520" s="13" t="s">
        <v>285</v>
      </c>
      <c r="D520" s="16">
        <v>4.79</v>
      </c>
      <c r="E520" s="16">
        <v>2.74</v>
      </c>
      <c r="F520" s="12">
        <v>41060</v>
      </c>
      <c r="G520" s="25">
        <v>4.17</v>
      </c>
      <c r="H520" s="18">
        <f t="shared" si="88"/>
        <v>-0.12943632567849694</v>
      </c>
      <c r="I520" s="84">
        <f t="shared" si="89"/>
        <v>-0.302439024390244</v>
      </c>
      <c r="K520" s="62" t="s">
        <v>1</v>
      </c>
    </row>
    <row r="521" spans="1:11" x14ac:dyDescent="0.25">
      <c r="B521" s="10">
        <v>41059</v>
      </c>
      <c r="C521" s="13" t="s">
        <v>292</v>
      </c>
      <c r="D521" s="16">
        <v>1.51</v>
      </c>
      <c r="E521" s="16">
        <v>0.94</v>
      </c>
      <c r="F521" s="12">
        <v>41060</v>
      </c>
      <c r="G521" s="25">
        <v>1.41</v>
      </c>
      <c r="H521" s="18">
        <f t="shared" si="88"/>
        <v>-6.6225165562913912E-2</v>
      </c>
      <c r="I521" s="84">
        <f t="shared" si="89"/>
        <v>-0.1754385964912282</v>
      </c>
    </row>
    <row r="522" spans="1:11" x14ac:dyDescent="0.25">
      <c r="B522" s="10">
        <v>41064</v>
      </c>
      <c r="C522" s="13" t="s">
        <v>298</v>
      </c>
      <c r="D522" s="16">
        <v>9.69</v>
      </c>
      <c r="E522" s="16">
        <v>5.56</v>
      </c>
      <c r="F522" s="12">
        <v>41068</v>
      </c>
      <c r="G522" s="25">
        <v>5.56</v>
      </c>
      <c r="H522" s="18">
        <f t="shared" si="88"/>
        <v>-0.4262125902992776</v>
      </c>
      <c r="I522" s="84">
        <f t="shared" si="89"/>
        <v>-1</v>
      </c>
      <c r="K522" s="62" t="s">
        <v>1</v>
      </c>
    </row>
    <row r="523" spans="1:11" x14ac:dyDescent="0.25">
      <c r="B523" s="10">
        <v>41066</v>
      </c>
      <c r="C523" s="13" t="s">
        <v>305</v>
      </c>
      <c r="D523" s="16">
        <v>0.66</v>
      </c>
      <c r="E523" s="16">
        <v>0.44</v>
      </c>
      <c r="F523" s="12">
        <v>41071</v>
      </c>
      <c r="G523" s="25">
        <v>0.99</v>
      </c>
      <c r="H523" s="18">
        <f t="shared" si="88"/>
        <v>0.5</v>
      </c>
      <c r="I523" s="84">
        <f t="shared" si="89"/>
        <v>1.4999999999999996</v>
      </c>
      <c r="K523" s="62" t="s">
        <v>1</v>
      </c>
    </row>
    <row r="524" spans="1:11" x14ac:dyDescent="0.25">
      <c r="B524" s="10">
        <v>41065</v>
      </c>
      <c r="C524" s="13" t="s">
        <v>304</v>
      </c>
      <c r="D524" s="16">
        <v>1.35</v>
      </c>
      <c r="E524" s="16">
        <v>1.02</v>
      </c>
      <c r="F524" s="12">
        <v>41072</v>
      </c>
      <c r="G524" s="25">
        <v>1.3</v>
      </c>
      <c r="H524" s="18">
        <f t="shared" si="88"/>
        <v>-3.703703703703709E-2</v>
      </c>
      <c r="I524" s="84">
        <f t="shared" si="89"/>
        <v>-0.15151515151515163</v>
      </c>
      <c r="K524" s="62" t="s">
        <v>1</v>
      </c>
    </row>
    <row r="525" spans="1:11" x14ac:dyDescent="0.25">
      <c r="B525" s="10">
        <v>41074</v>
      </c>
      <c r="C525" s="13" t="s">
        <v>325</v>
      </c>
      <c r="D525" s="16">
        <v>6.54</v>
      </c>
      <c r="E525" s="16">
        <v>3.38</v>
      </c>
      <c r="F525" s="12">
        <v>41075</v>
      </c>
      <c r="G525" s="25">
        <v>6.91</v>
      </c>
      <c r="H525" s="18">
        <f t="shared" si="88"/>
        <v>5.657492354740068E-2</v>
      </c>
      <c r="I525" s="84">
        <f t="shared" si="89"/>
        <v>0.11708860759493674</v>
      </c>
      <c r="K525" s="62" t="s">
        <v>1</v>
      </c>
    </row>
    <row r="526" spans="1:11" x14ac:dyDescent="0.25">
      <c r="B526" s="10">
        <v>41074</v>
      </c>
      <c r="C526" s="13" t="s">
        <v>323</v>
      </c>
      <c r="D526" s="16">
        <v>4.21</v>
      </c>
      <c r="E526" s="16">
        <v>2.21</v>
      </c>
      <c r="F526" s="12">
        <v>41078</v>
      </c>
      <c r="G526" s="25">
        <v>4.83</v>
      </c>
      <c r="H526" s="18">
        <f t="shared" si="88"/>
        <v>0.14726840855106893</v>
      </c>
      <c r="I526" s="84">
        <f t="shared" si="89"/>
        <v>0.31000000000000005</v>
      </c>
    </row>
    <row r="527" spans="1:11" x14ac:dyDescent="0.25">
      <c r="B527" s="10">
        <v>41073</v>
      </c>
      <c r="C527" s="13" t="s">
        <v>324</v>
      </c>
      <c r="D527" s="16">
        <v>8.9499999999999993</v>
      </c>
      <c r="E527" s="16">
        <v>4.99</v>
      </c>
      <c r="F527" s="12">
        <v>41081</v>
      </c>
      <c r="G527" s="25">
        <v>4.9800000000000004</v>
      </c>
      <c r="H527" s="18">
        <f t="shared" si="88"/>
        <v>-0.44357541899441333</v>
      </c>
      <c r="I527" s="84">
        <f t="shared" si="89"/>
        <v>-1.0025252525252524</v>
      </c>
      <c r="K527" s="62" t="s">
        <v>1</v>
      </c>
    </row>
    <row r="528" spans="1:11" x14ac:dyDescent="0.25">
      <c r="B528" s="10">
        <v>41075</v>
      </c>
      <c r="C528" s="13" t="s">
        <v>327</v>
      </c>
      <c r="D528" s="16">
        <v>0.66</v>
      </c>
      <c r="E528" s="16">
        <v>0.4</v>
      </c>
      <c r="F528" s="12">
        <v>41085</v>
      </c>
      <c r="G528" s="25">
        <v>0.56999999999999995</v>
      </c>
      <c r="H528" s="18">
        <f t="shared" si="88"/>
        <v>-0.13636363636363646</v>
      </c>
      <c r="I528" s="84">
        <f t="shared" si="89"/>
        <v>-0.34615384615384642</v>
      </c>
    </row>
    <row r="529" spans="2:11" x14ac:dyDescent="0.25">
      <c r="B529" s="10">
        <v>41082</v>
      </c>
      <c r="C529" s="13" t="s">
        <v>323</v>
      </c>
      <c r="D529" s="16">
        <v>4.7</v>
      </c>
      <c r="E529" s="16">
        <v>3.22</v>
      </c>
      <c r="F529" s="12">
        <v>41089</v>
      </c>
      <c r="G529" s="25">
        <v>5.54</v>
      </c>
      <c r="H529" s="18">
        <f t="shared" si="88"/>
        <v>0.17872340425531918</v>
      </c>
      <c r="I529" s="84">
        <f t="shared" si="89"/>
        <v>0.56756756756756743</v>
      </c>
    </row>
    <row r="530" spans="2:11" x14ac:dyDescent="0.25">
      <c r="B530" s="10">
        <v>41082</v>
      </c>
      <c r="C530" s="13" t="s">
        <v>339</v>
      </c>
      <c r="D530" s="16">
        <v>0.72</v>
      </c>
      <c r="E530" s="16">
        <v>0.49</v>
      </c>
      <c r="F530" s="12">
        <v>41092</v>
      </c>
      <c r="G530" s="25">
        <v>1.0900000000000001</v>
      </c>
      <c r="H530" s="18">
        <f t="shared" si="88"/>
        <v>0.51388888888888906</v>
      </c>
      <c r="I530" s="84">
        <f t="shared" si="89"/>
        <v>1.6086956521739135</v>
      </c>
      <c r="K530" s="62" t="s">
        <v>1</v>
      </c>
    </row>
    <row r="531" spans="2:11" x14ac:dyDescent="0.25">
      <c r="B531" s="10">
        <v>41087</v>
      </c>
      <c r="C531" s="13" t="s">
        <v>345</v>
      </c>
      <c r="D531" s="16">
        <v>1.1399999999999999</v>
      </c>
      <c r="E531" s="16">
        <v>0.77</v>
      </c>
      <c r="F531" s="12">
        <v>41089</v>
      </c>
      <c r="G531" s="25">
        <v>0.77</v>
      </c>
      <c r="H531" s="18">
        <f t="shared" si="88"/>
        <v>-0.32456140350877183</v>
      </c>
      <c r="I531" s="84">
        <f t="shared" si="89"/>
        <v>-1</v>
      </c>
      <c r="K531" s="62" t="s">
        <v>1</v>
      </c>
    </row>
    <row r="532" spans="2:11" x14ac:dyDescent="0.25">
      <c r="B532" s="10">
        <v>41096</v>
      </c>
      <c r="C532" s="13" t="s">
        <v>360</v>
      </c>
      <c r="D532" s="16">
        <v>9.7899999999999991</v>
      </c>
      <c r="E532" s="16">
        <v>4.03</v>
      </c>
      <c r="F532" s="12">
        <v>41109</v>
      </c>
      <c r="G532" s="25">
        <v>4.03</v>
      </c>
      <c r="H532" s="18">
        <f t="shared" ref="H532:H550" si="90">(G532/D532-1)</f>
        <v>-0.58835546475995915</v>
      </c>
      <c r="I532" s="84">
        <f t="shared" ref="I532:I550" si="91">(G532-D532)/(D532-E532)</f>
        <v>-1</v>
      </c>
    </row>
    <row r="533" spans="2:11" x14ac:dyDescent="0.25">
      <c r="B533" s="10">
        <v>41106</v>
      </c>
      <c r="C533" s="13" t="s">
        <v>371</v>
      </c>
      <c r="D533" s="16">
        <v>5.22</v>
      </c>
      <c r="E533" s="16">
        <v>3.45</v>
      </c>
      <c r="F533" s="12">
        <v>41113</v>
      </c>
      <c r="G533" s="25">
        <v>5.71</v>
      </c>
      <c r="H533" s="18">
        <f t="shared" si="90"/>
        <v>9.3869731800766409E-2</v>
      </c>
      <c r="I533" s="84">
        <f t="shared" si="91"/>
        <v>0.27683615819209056</v>
      </c>
    </row>
    <row r="534" spans="2:11" x14ac:dyDescent="0.25">
      <c r="B534" s="10">
        <v>41088</v>
      </c>
      <c r="C534" s="13" t="s">
        <v>349</v>
      </c>
      <c r="D534" s="16">
        <v>0.98</v>
      </c>
      <c r="E534" s="16">
        <v>0.5</v>
      </c>
      <c r="F534" s="12">
        <v>41113</v>
      </c>
      <c r="G534" s="25">
        <v>0.77</v>
      </c>
      <c r="H534" s="18">
        <f t="shared" si="90"/>
        <v>-0.2142857142857143</v>
      </c>
      <c r="I534" s="84">
        <f t="shared" si="91"/>
        <v>-0.43749999999999994</v>
      </c>
    </row>
    <row r="535" spans="2:11" x14ac:dyDescent="0.25">
      <c r="B535" s="10">
        <v>41094</v>
      </c>
      <c r="C535" s="13" t="s">
        <v>359</v>
      </c>
      <c r="D535" s="16">
        <v>3.7</v>
      </c>
      <c r="E535" s="16">
        <v>2.3199999999999998</v>
      </c>
      <c r="F535" s="12">
        <v>41114</v>
      </c>
      <c r="G535" s="25">
        <v>3.32</v>
      </c>
      <c r="H535" s="18">
        <f t="shared" si="90"/>
        <v>-0.10270270270270276</v>
      </c>
      <c r="I535" s="84">
        <f t="shared" si="91"/>
        <v>-0.27536231884057988</v>
      </c>
    </row>
    <row r="536" spans="2:11" x14ac:dyDescent="0.25">
      <c r="B536" s="10">
        <v>41122</v>
      </c>
      <c r="C536" s="13" t="s">
        <v>376</v>
      </c>
      <c r="D536" s="16">
        <v>0.55000000000000004</v>
      </c>
      <c r="E536" s="16">
        <v>0.37</v>
      </c>
      <c r="F536" s="12">
        <v>41123</v>
      </c>
      <c r="G536" s="25">
        <v>0.37</v>
      </c>
      <c r="H536" s="18">
        <f t="shared" si="90"/>
        <v>-0.32727272727272738</v>
      </c>
      <c r="I536" s="84">
        <f t="shared" si="91"/>
        <v>-1</v>
      </c>
      <c r="K536" s="62" t="s">
        <v>1</v>
      </c>
    </row>
    <row r="537" spans="2:11" x14ac:dyDescent="0.25">
      <c r="B537" s="10">
        <v>41122</v>
      </c>
      <c r="C537" s="13" t="s">
        <v>379</v>
      </c>
      <c r="D537" s="16">
        <v>3.13</v>
      </c>
      <c r="E537" s="16">
        <v>2.6</v>
      </c>
      <c r="F537" s="12">
        <v>41127</v>
      </c>
      <c r="G537" s="25">
        <v>3.03</v>
      </c>
      <c r="H537" s="18">
        <f t="shared" si="90"/>
        <v>-3.1948881789137462E-2</v>
      </c>
      <c r="I537" s="84">
        <f t="shared" si="91"/>
        <v>-0.1886792452830191</v>
      </c>
      <c r="K537" s="62" t="s">
        <v>1</v>
      </c>
    </row>
    <row r="538" spans="2:11" x14ac:dyDescent="0.25">
      <c r="B538" s="10">
        <v>41122</v>
      </c>
      <c r="C538" s="13" t="s">
        <v>380</v>
      </c>
      <c r="D538" s="16">
        <v>1.85</v>
      </c>
      <c r="E538" s="16">
        <v>1.47</v>
      </c>
      <c r="F538" s="12">
        <v>41127</v>
      </c>
      <c r="G538" s="25">
        <v>1.85</v>
      </c>
      <c r="H538" s="18">
        <f t="shared" si="90"/>
        <v>0</v>
      </c>
      <c r="I538" s="84">
        <f t="shared" si="91"/>
        <v>0</v>
      </c>
      <c r="K538" s="62" t="s">
        <v>1</v>
      </c>
    </row>
    <row r="539" spans="2:11" x14ac:dyDescent="0.25">
      <c r="B539" s="10">
        <v>41122</v>
      </c>
      <c r="C539" s="13" t="s">
        <v>378</v>
      </c>
      <c r="D539" s="16">
        <v>0.79</v>
      </c>
      <c r="E539" s="16">
        <v>0.47</v>
      </c>
      <c r="F539" s="12">
        <v>41141</v>
      </c>
      <c r="G539" s="25">
        <v>1.03</v>
      </c>
      <c r="H539" s="18">
        <f t="shared" si="90"/>
        <v>0.30379746835443044</v>
      </c>
      <c r="I539" s="84">
        <f t="shared" si="91"/>
        <v>0.74999999999999978</v>
      </c>
      <c r="K539" s="62" t="s">
        <v>1</v>
      </c>
    </row>
    <row r="540" spans="2:11" x14ac:dyDescent="0.25">
      <c r="B540" s="10">
        <v>41131</v>
      </c>
      <c r="C540" s="13" t="s">
        <v>395</v>
      </c>
      <c r="D540" s="16">
        <v>6.59</v>
      </c>
      <c r="E540" s="16">
        <v>4.57</v>
      </c>
      <c r="F540" s="12">
        <v>41142</v>
      </c>
      <c r="G540" s="25">
        <v>7.78</v>
      </c>
      <c r="H540" s="18">
        <f t="shared" si="90"/>
        <v>0.18057663125948409</v>
      </c>
      <c r="I540" s="84">
        <f t="shared" si="91"/>
        <v>0.58910891089108941</v>
      </c>
      <c r="K540" s="62" t="s">
        <v>1</v>
      </c>
    </row>
    <row r="541" spans="2:11" x14ac:dyDescent="0.25">
      <c r="B541" s="10">
        <v>41134</v>
      </c>
      <c r="C541" s="13" t="s">
        <v>398</v>
      </c>
      <c r="D541" s="16">
        <v>1.1100000000000001</v>
      </c>
      <c r="E541" s="16">
        <v>0.72</v>
      </c>
      <c r="F541" s="12">
        <v>41142</v>
      </c>
      <c r="G541" s="25">
        <v>0.89</v>
      </c>
      <c r="H541" s="18">
        <f t="shared" si="90"/>
        <v>-0.19819819819819828</v>
      </c>
      <c r="I541" s="84">
        <f t="shared" si="91"/>
        <v>-0.5641025641025641</v>
      </c>
    </row>
    <row r="542" spans="2:11" x14ac:dyDescent="0.25">
      <c r="B542" s="10">
        <v>41123</v>
      </c>
      <c r="C542" s="13" t="s">
        <v>386</v>
      </c>
      <c r="D542" s="16">
        <v>0.86</v>
      </c>
      <c r="E542" s="16">
        <v>0.47</v>
      </c>
      <c r="F542" s="12">
        <v>41143</v>
      </c>
      <c r="G542" s="25">
        <v>0.95</v>
      </c>
      <c r="H542" s="18">
        <f t="shared" si="90"/>
        <v>0.10465116279069764</v>
      </c>
      <c r="I542" s="84">
        <f t="shared" si="91"/>
        <v>0.23076923076923067</v>
      </c>
      <c r="K542" s="62" t="s">
        <v>1</v>
      </c>
    </row>
    <row r="543" spans="2:11" x14ac:dyDescent="0.25">
      <c r="B543" s="10">
        <v>41136</v>
      </c>
      <c r="C543" s="13" t="s">
        <v>403</v>
      </c>
      <c r="D543" s="16">
        <v>1.08</v>
      </c>
      <c r="E543" s="16">
        <v>0.63</v>
      </c>
      <c r="F543" s="12">
        <v>41144</v>
      </c>
      <c r="G543" s="25">
        <v>1.27</v>
      </c>
      <c r="H543" s="18">
        <f t="shared" si="90"/>
        <v>0.17592592592592582</v>
      </c>
      <c r="I543" s="84">
        <f t="shared" si="91"/>
        <v>0.42222222222222205</v>
      </c>
      <c r="K543" s="62" t="s">
        <v>1</v>
      </c>
    </row>
    <row r="544" spans="2:11" x14ac:dyDescent="0.25">
      <c r="B544" s="10">
        <v>41122</v>
      </c>
      <c r="C544" s="13" t="s">
        <v>377</v>
      </c>
      <c r="D544" s="16">
        <v>0.8</v>
      </c>
      <c r="E544" s="16">
        <v>0.4</v>
      </c>
      <c r="F544" s="12">
        <v>41144</v>
      </c>
      <c r="G544" s="25">
        <v>0.79</v>
      </c>
      <c r="H544" s="18">
        <f t="shared" si="90"/>
        <v>-1.2499999999999956E-2</v>
      </c>
      <c r="I544" s="84">
        <f t="shared" si="91"/>
        <v>-2.5000000000000022E-2</v>
      </c>
      <c r="K544" s="62" t="s">
        <v>1</v>
      </c>
    </row>
    <row r="545" spans="2:11" x14ac:dyDescent="0.25">
      <c r="B545" s="10">
        <v>41157</v>
      </c>
      <c r="C545" s="13" t="s">
        <v>425</v>
      </c>
      <c r="D545" s="16">
        <v>0.54</v>
      </c>
      <c r="E545" s="16">
        <v>0.32</v>
      </c>
      <c r="F545" s="12">
        <v>41157</v>
      </c>
      <c r="G545" s="25">
        <v>0.32</v>
      </c>
      <c r="H545" s="18">
        <f t="shared" si="90"/>
        <v>-0.40740740740740744</v>
      </c>
      <c r="I545" s="84">
        <f t="shared" si="91"/>
        <v>-1</v>
      </c>
    </row>
    <row r="546" spans="2:11" x14ac:dyDescent="0.25">
      <c r="B546" s="10">
        <v>41156</v>
      </c>
      <c r="C546" s="13" t="s">
        <v>424</v>
      </c>
      <c r="D546" s="16">
        <v>0.52</v>
      </c>
      <c r="E546" s="16">
        <v>0.35</v>
      </c>
      <c r="F546" s="12">
        <v>41158</v>
      </c>
      <c r="G546" s="25">
        <v>0.43</v>
      </c>
      <c r="H546" s="18">
        <f t="shared" si="90"/>
        <v>-0.17307692307692313</v>
      </c>
      <c r="I546" s="84">
        <f t="shared" si="91"/>
        <v>-0.52941176470588236</v>
      </c>
    </row>
    <row r="547" spans="2:11" x14ac:dyDescent="0.25">
      <c r="B547" s="10">
        <v>41156</v>
      </c>
      <c r="C547" s="13" t="s">
        <v>423</v>
      </c>
      <c r="D547" s="16">
        <v>0.54</v>
      </c>
      <c r="E547" s="16">
        <v>0.39</v>
      </c>
      <c r="F547" s="12">
        <v>41158</v>
      </c>
      <c r="G547" s="25">
        <v>0.39</v>
      </c>
      <c r="H547" s="18">
        <f t="shared" si="90"/>
        <v>-0.27777777777777779</v>
      </c>
      <c r="I547" s="84">
        <f t="shared" si="91"/>
        <v>-1</v>
      </c>
    </row>
    <row r="548" spans="2:11" x14ac:dyDescent="0.25">
      <c r="B548" s="10">
        <v>41157</v>
      </c>
      <c r="C548" s="13" t="s">
        <v>426</v>
      </c>
      <c r="D548" s="16">
        <v>0.62</v>
      </c>
      <c r="E548" s="16">
        <v>0.39</v>
      </c>
      <c r="F548" s="12">
        <v>41158</v>
      </c>
      <c r="G548" s="25">
        <v>0.39</v>
      </c>
      <c r="H548" s="18">
        <f t="shared" si="90"/>
        <v>-0.37096774193548387</v>
      </c>
      <c r="I548" s="84">
        <f t="shared" si="91"/>
        <v>-1</v>
      </c>
    </row>
    <row r="549" spans="2:11" x14ac:dyDescent="0.25">
      <c r="B549" s="10">
        <v>41157</v>
      </c>
      <c r="C549" s="13" t="s">
        <v>428</v>
      </c>
      <c r="D549" s="16">
        <v>1.59</v>
      </c>
      <c r="E549" s="16">
        <v>0.96</v>
      </c>
      <c r="F549" s="12">
        <v>41159</v>
      </c>
      <c r="G549" s="25">
        <v>1.1100000000000001</v>
      </c>
      <c r="H549" s="18">
        <f t="shared" si="90"/>
        <v>-0.30188679245283012</v>
      </c>
      <c r="I549" s="84">
        <f t="shared" si="91"/>
        <v>-0.76190476190476175</v>
      </c>
      <c r="K549" s="62" t="s">
        <v>1</v>
      </c>
    </row>
    <row r="550" spans="2:11" x14ac:dyDescent="0.25">
      <c r="B550" s="10">
        <v>41134</v>
      </c>
      <c r="C550" s="13" t="s">
        <v>397</v>
      </c>
      <c r="D550" s="16">
        <v>7.71</v>
      </c>
      <c r="E550" s="16">
        <v>4.55</v>
      </c>
      <c r="F550" s="12">
        <v>41158</v>
      </c>
      <c r="G550" s="25">
        <v>15.29</v>
      </c>
      <c r="H550" s="18">
        <f t="shared" si="90"/>
        <v>0.98313878080415029</v>
      </c>
      <c r="I550" s="84">
        <f t="shared" si="91"/>
        <v>2.3987341772151893</v>
      </c>
      <c r="K550" s="62" t="s">
        <v>1</v>
      </c>
    </row>
    <row r="551" spans="2:11" x14ac:dyDescent="0.25">
      <c r="B551" s="10">
        <v>41162</v>
      </c>
      <c r="C551" s="13" t="s">
        <v>442</v>
      </c>
      <c r="D551" s="16">
        <v>1.29</v>
      </c>
      <c r="E551" s="16">
        <v>0.88</v>
      </c>
      <c r="F551" s="12">
        <v>41166</v>
      </c>
      <c r="G551" s="25">
        <v>0.83</v>
      </c>
      <c r="H551" s="18">
        <f t="shared" ref="H551:H559" si="92">(G551/D551-1)</f>
        <v>-0.35658914728682178</v>
      </c>
      <c r="I551" s="84">
        <f t="shared" ref="I551:I559" si="93">(G551-D551)/(D551-E551)</f>
        <v>-1.1219512195121952</v>
      </c>
    </row>
    <row r="552" spans="2:11" x14ac:dyDescent="0.25">
      <c r="B552" s="10">
        <v>41170</v>
      </c>
      <c r="C552" s="13" t="s">
        <v>446</v>
      </c>
      <c r="D552" s="16">
        <v>4.5199999999999996</v>
      </c>
      <c r="E552" s="16">
        <v>2.81</v>
      </c>
      <c r="F552" s="12">
        <v>41173</v>
      </c>
      <c r="G552" s="25">
        <v>4.5999999999999996</v>
      </c>
      <c r="H552" s="18">
        <f t="shared" si="92"/>
        <v>1.7699115044247815E-2</v>
      </c>
      <c r="I552" s="84">
        <f t="shared" si="93"/>
        <v>4.6783625730994205E-2</v>
      </c>
    </row>
    <row r="553" spans="2:11" x14ac:dyDescent="0.25">
      <c r="B553" s="10">
        <v>41170</v>
      </c>
      <c r="C553" s="13" t="s">
        <v>445</v>
      </c>
      <c r="D553" s="16">
        <v>11.68</v>
      </c>
      <c r="E553" s="16">
        <v>7.14</v>
      </c>
      <c r="F553" s="12">
        <v>41173</v>
      </c>
      <c r="G553" s="25">
        <v>13.31</v>
      </c>
      <c r="H553" s="18">
        <f t="shared" si="92"/>
        <v>0.13955479452054798</v>
      </c>
      <c r="I553" s="84">
        <f t="shared" si="93"/>
        <v>0.35903083700440547</v>
      </c>
      <c r="K553" s="62" t="s">
        <v>1</v>
      </c>
    </row>
    <row r="554" spans="2:11" x14ac:dyDescent="0.25">
      <c r="B554" s="10">
        <v>41179</v>
      </c>
      <c r="C554" s="13" t="s">
        <v>463</v>
      </c>
      <c r="D554" s="16">
        <v>3.96</v>
      </c>
      <c r="E554" s="16">
        <v>2.23</v>
      </c>
      <c r="F554" s="12">
        <v>41180</v>
      </c>
      <c r="G554" s="25">
        <v>4.26</v>
      </c>
      <c r="H554" s="18">
        <f t="shared" si="92"/>
        <v>7.575757575757569E-2</v>
      </c>
      <c r="I554" s="84">
        <f t="shared" si="93"/>
        <v>0.17341040462427734</v>
      </c>
    </row>
    <row r="555" spans="2:11" x14ac:dyDescent="0.25">
      <c r="B555" s="10">
        <v>41172</v>
      </c>
      <c r="C555" s="13" t="s">
        <v>453</v>
      </c>
      <c r="D555" s="16">
        <v>0.97</v>
      </c>
      <c r="E555" s="16">
        <v>0.62</v>
      </c>
      <c r="F555" s="12">
        <v>41180</v>
      </c>
      <c r="G555" s="25">
        <v>0.76</v>
      </c>
      <c r="H555" s="18">
        <f t="shared" si="92"/>
        <v>-0.21649484536082475</v>
      </c>
      <c r="I555" s="84">
        <f t="shared" si="93"/>
        <v>-0.6</v>
      </c>
    </row>
    <row r="556" spans="2:11" x14ac:dyDescent="0.25">
      <c r="B556" s="10">
        <v>41177</v>
      </c>
      <c r="C556" s="13" t="s">
        <v>457</v>
      </c>
      <c r="D556" s="16">
        <v>0.63</v>
      </c>
      <c r="E556" s="16">
        <v>0.32</v>
      </c>
      <c r="F556" s="12">
        <v>41180</v>
      </c>
      <c r="G556" s="25">
        <v>0.52</v>
      </c>
      <c r="H556" s="18">
        <f t="shared" si="92"/>
        <v>-0.17460317460317454</v>
      </c>
      <c r="I556" s="84">
        <f t="shared" si="93"/>
        <v>-0.35483870967741932</v>
      </c>
      <c r="K556" s="62" t="s">
        <v>1</v>
      </c>
    </row>
    <row r="557" spans="2:11" x14ac:dyDescent="0.25">
      <c r="B557" s="10">
        <v>41177</v>
      </c>
      <c r="C557" s="13" t="s">
        <v>458</v>
      </c>
      <c r="D557" s="16">
        <v>0.87</v>
      </c>
      <c r="E557" s="16">
        <v>0.51400000000000001</v>
      </c>
      <c r="F557" s="12">
        <v>41180</v>
      </c>
      <c r="G557" s="25">
        <v>0.86</v>
      </c>
      <c r="H557" s="18">
        <f t="shared" si="92"/>
        <v>-1.1494252873563204E-2</v>
      </c>
      <c r="I557" s="84">
        <f t="shared" si="93"/>
        <v>-2.8089887640449465E-2</v>
      </c>
    </row>
    <row r="558" spans="2:11" x14ac:dyDescent="0.25">
      <c r="B558" s="10">
        <v>41169</v>
      </c>
      <c r="C558" s="13" t="s">
        <v>444</v>
      </c>
      <c r="D558" s="16">
        <v>2.85</v>
      </c>
      <c r="E558" s="16">
        <v>1.5</v>
      </c>
      <c r="F558" s="12">
        <v>41187</v>
      </c>
      <c r="G558" s="25">
        <v>2.3199999999999998</v>
      </c>
      <c r="H558" s="18">
        <f t="shared" si="92"/>
        <v>-0.18596491228070189</v>
      </c>
      <c r="I558" s="84">
        <f t="shared" si="93"/>
        <v>-0.39259259259259277</v>
      </c>
    </row>
    <row r="559" spans="2:11" x14ac:dyDescent="0.25">
      <c r="B559" s="10">
        <v>41194</v>
      </c>
      <c r="C559" s="13" t="s">
        <v>482</v>
      </c>
      <c r="D559" s="16">
        <v>3.7</v>
      </c>
      <c r="E559" s="16">
        <v>2.23</v>
      </c>
      <c r="F559" s="12">
        <v>41197</v>
      </c>
      <c r="G559" s="25">
        <v>3.8</v>
      </c>
      <c r="H559" s="18">
        <f t="shared" si="92"/>
        <v>2.7027027027026973E-2</v>
      </c>
      <c r="I559" s="84">
        <f t="shared" si="93"/>
        <v>6.8027210884353484E-2</v>
      </c>
    </row>
    <row r="560" spans="2:11" x14ac:dyDescent="0.25">
      <c r="B560" s="10">
        <v>41187</v>
      </c>
      <c r="C560" s="13" t="s">
        <v>479</v>
      </c>
      <c r="D560" s="16">
        <v>8.93</v>
      </c>
      <c r="E560" s="16">
        <v>5.63</v>
      </c>
      <c r="F560" s="12">
        <v>41205</v>
      </c>
      <c r="G560" s="25">
        <v>6.96</v>
      </c>
      <c r="H560" s="18">
        <f>(G560/D560-1)</f>
        <v>-0.22060470324748038</v>
      </c>
      <c r="I560" s="84">
        <f>(G560-D560)/(D560-E560)</f>
        <v>-0.59696969696969693</v>
      </c>
    </row>
    <row r="561" spans="2:11" x14ac:dyDescent="0.25">
      <c r="B561" s="10">
        <v>41199</v>
      </c>
      <c r="C561" s="13" t="s">
        <v>484</v>
      </c>
      <c r="D561" s="16">
        <v>3.88</v>
      </c>
      <c r="E561" s="16">
        <v>2.08</v>
      </c>
      <c r="F561" s="12">
        <v>41205</v>
      </c>
      <c r="G561" s="25">
        <v>2.08</v>
      </c>
      <c r="H561" s="18">
        <f t="shared" ref="H561:H574" si="94">(G561/D561-1)</f>
        <v>-0.46391752577319589</v>
      </c>
      <c r="I561" s="84">
        <f t="shared" ref="I561:I574" si="95">(G561-D561)/(D561-E561)</f>
        <v>-1</v>
      </c>
    </row>
    <row r="562" spans="2:11" x14ac:dyDescent="0.25">
      <c r="B562" s="10">
        <v>41200</v>
      </c>
      <c r="C562" s="13" t="s">
        <v>489</v>
      </c>
      <c r="D562" s="16">
        <v>7.68</v>
      </c>
      <c r="E562" s="16">
        <v>3.46</v>
      </c>
      <c r="F562" s="12">
        <v>41205</v>
      </c>
      <c r="G562" s="25">
        <v>4.88</v>
      </c>
      <c r="H562" s="18">
        <f t="shared" si="94"/>
        <v>-0.36458333333333337</v>
      </c>
      <c r="I562" s="84">
        <f t="shared" si="95"/>
        <v>-0.6635071090047393</v>
      </c>
      <c r="K562" s="62" t="s">
        <v>1</v>
      </c>
    </row>
    <row r="563" spans="2:11" x14ac:dyDescent="0.25">
      <c r="B563" s="10">
        <v>41204</v>
      </c>
      <c r="C563" s="13" t="s">
        <v>496</v>
      </c>
      <c r="D563" s="16">
        <v>0.79</v>
      </c>
      <c r="E563" s="16">
        <v>0.38</v>
      </c>
      <c r="F563" s="12">
        <v>41205</v>
      </c>
      <c r="G563" s="25">
        <v>0.66</v>
      </c>
      <c r="H563" s="18">
        <f t="shared" si="94"/>
        <v>-0.16455696202531644</v>
      </c>
      <c r="I563" s="84">
        <f t="shared" si="95"/>
        <v>-0.31707317073170732</v>
      </c>
    </row>
    <row r="564" spans="2:11" x14ac:dyDescent="0.25">
      <c r="B564" s="10">
        <v>41204</v>
      </c>
      <c r="C564" s="13" t="s">
        <v>497</v>
      </c>
      <c r="D564" s="16">
        <v>1.41</v>
      </c>
      <c r="E564" s="16">
        <v>0.71</v>
      </c>
      <c r="F564" s="12">
        <v>41205</v>
      </c>
      <c r="G564" s="25">
        <v>1</v>
      </c>
      <c r="H564" s="18">
        <f t="shared" si="94"/>
        <v>-0.29078014184397161</v>
      </c>
      <c r="I564" s="84">
        <f t="shared" si="95"/>
        <v>-0.58571428571428563</v>
      </c>
    </row>
    <row r="565" spans="2:11" x14ac:dyDescent="0.25">
      <c r="B565" s="10">
        <v>41205</v>
      </c>
      <c r="C565" s="13" t="s">
        <v>498</v>
      </c>
      <c r="D565" s="16">
        <v>0.87</v>
      </c>
      <c r="E565" s="16">
        <v>0.55000000000000004</v>
      </c>
      <c r="F565" s="12">
        <v>41205</v>
      </c>
      <c r="G565" s="25">
        <v>0.68</v>
      </c>
      <c r="H565" s="18">
        <f t="shared" si="94"/>
        <v>-0.2183908045977011</v>
      </c>
      <c r="I565" s="84">
        <f t="shared" si="95"/>
        <v>-0.59374999999999989</v>
      </c>
    </row>
    <row r="566" spans="2:11" x14ac:dyDescent="0.25">
      <c r="B566" s="10">
        <v>41201</v>
      </c>
      <c r="C566" s="13" t="s">
        <v>494</v>
      </c>
      <c r="D566" s="16">
        <v>3.65</v>
      </c>
      <c r="E566" s="16">
        <v>1.86</v>
      </c>
      <c r="F566" s="12">
        <v>41206</v>
      </c>
      <c r="G566" s="25">
        <v>3.16</v>
      </c>
      <c r="H566" s="18">
        <f t="shared" si="94"/>
        <v>-0.13424657534246565</v>
      </c>
      <c r="I566" s="84">
        <f t="shared" si="95"/>
        <v>-0.27374301675977641</v>
      </c>
    </row>
    <row r="567" spans="2:11" x14ac:dyDescent="0.25">
      <c r="B567" s="10" t="s">
        <v>501</v>
      </c>
      <c r="C567" s="13" t="s">
        <v>500</v>
      </c>
      <c r="D567" s="16">
        <v>1.5149999999999999</v>
      </c>
      <c r="E567" s="16">
        <v>0.95</v>
      </c>
      <c r="F567" s="12">
        <v>41211</v>
      </c>
      <c r="G567" s="25">
        <v>1.5</v>
      </c>
      <c r="H567" s="18">
        <f t="shared" si="94"/>
        <v>-9.9009900990097988E-3</v>
      </c>
      <c r="I567" s="84">
        <f t="shared" si="95"/>
        <v>-2.6548672566371511E-2</v>
      </c>
      <c r="K567" s="62" t="s">
        <v>1</v>
      </c>
    </row>
    <row r="568" spans="2:11" x14ac:dyDescent="0.25">
      <c r="B568" s="10">
        <v>41211</v>
      </c>
      <c r="C568" s="13" t="s">
        <v>508</v>
      </c>
      <c r="D568" s="16">
        <v>1</v>
      </c>
      <c r="E568" s="16">
        <v>0.63</v>
      </c>
      <c r="F568" s="12">
        <v>41215</v>
      </c>
      <c r="G568" s="25">
        <v>0.63</v>
      </c>
      <c r="H568" s="18">
        <f t="shared" si="94"/>
        <v>-0.37</v>
      </c>
      <c r="I568" s="84">
        <f t="shared" si="95"/>
        <v>-1</v>
      </c>
    </row>
    <row r="569" spans="2:11" x14ac:dyDescent="0.25">
      <c r="B569" s="10">
        <v>41211</v>
      </c>
      <c r="C569" s="13" t="s">
        <v>505</v>
      </c>
      <c r="D569" s="16">
        <v>0.75</v>
      </c>
      <c r="E569" s="16">
        <v>0.48</v>
      </c>
      <c r="F569" s="12">
        <v>41219</v>
      </c>
      <c r="G569" s="25">
        <v>0.63</v>
      </c>
      <c r="H569" s="18">
        <f t="shared" si="94"/>
        <v>-0.16000000000000003</v>
      </c>
      <c r="I569" s="84">
        <f t="shared" si="95"/>
        <v>-0.44444444444444442</v>
      </c>
    </row>
    <row r="570" spans="2:11" x14ac:dyDescent="0.25">
      <c r="B570" s="10" t="s">
        <v>513</v>
      </c>
      <c r="C570" s="13" t="s">
        <v>506</v>
      </c>
      <c r="D570" s="16">
        <v>2.96</v>
      </c>
      <c r="E570" s="16">
        <v>1.52</v>
      </c>
      <c r="F570" s="12">
        <v>41219</v>
      </c>
      <c r="G570" s="25">
        <v>3.63</v>
      </c>
      <c r="H570" s="18">
        <f t="shared" si="94"/>
        <v>0.22635135135135132</v>
      </c>
      <c r="I570" s="84">
        <f t="shared" si="95"/>
        <v>0.46527777777777773</v>
      </c>
      <c r="K570" s="62" t="s">
        <v>1</v>
      </c>
    </row>
    <row r="571" spans="2:11" x14ac:dyDescent="0.25">
      <c r="B571" s="10">
        <v>41212</v>
      </c>
      <c r="C571" s="13" t="s">
        <v>509</v>
      </c>
      <c r="D571" s="16">
        <v>0.59</v>
      </c>
      <c r="E571" s="16">
        <v>0.38</v>
      </c>
      <c r="F571" s="12">
        <v>41219</v>
      </c>
      <c r="G571" s="25">
        <v>0.62</v>
      </c>
      <c r="H571" s="18">
        <f t="shared" si="94"/>
        <v>5.0847457627118731E-2</v>
      </c>
      <c r="I571" s="84">
        <f t="shared" si="95"/>
        <v>0.14285714285714302</v>
      </c>
    </row>
    <row r="572" spans="2:11" x14ac:dyDescent="0.25">
      <c r="B572" s="10">
        <v>41213</v>
      </c>
      <c r="C572" s="13" t="s">
        <v>514</v>
      </c>
      <c r="D572" s="16">
        <v>8.15</v>
      </c>
      <c r="E572" s="16">
        <v>4.7699999999999996</v>
      </c>
      <c r="F572" s="12">
        <v>41219</v>
      </c>
      <c r="G572" s="25">
        <v>8.7100000000000009</v>
      </c>
      <c r="H572" s="18">
        <f t="shared" si="94"/>
        <v>6.8711656441717839E-2</v>
      </c>
      <c r="I572" s="84">
        <f t="shared" si="95"/>
        <v>0.16568047337278116</v>
      </c>
    </row>
    <row r="573" spans="2:11" x14ac:dyDescent="0.25">
      <c r="B573" s="10">
        <v>41220</v>
      </c>
      <c r="C573" s="13" t="s">
        <v>520</v>
      </c>
      <c r="D573" s="16">
        <v>1.76</v>
      </c>
      <c r="E573" s="16">
        <v>1.37</v>
      </c>
      <c r="F573" s="12">
        <v>41221</v>
      </c>
      <c r="G573" s="25">
        <v>1.21</v>
      </c>
      <c r="H573" s="18">
        <f t="shared" si="94"/>
        <v>-0.3125</v>
      </c>
      <c r="I573" s="84">
        <f t="shared" si="95"/>
        <v>-1.4102564102564108</v>
      </c>
      <c r="K573" s="62" t="s">
        <v>1</v>
      </c>
    </row>
    <row r="574" spans="2:11" x14ac:dyDescent="0.25">
      <c r="B574" s="10">
        <v>41199</v>
      </c>
      <c r="C574" s="13" t="s">
        <v>485</v>
      </c>
      <c r="D574" s="16">
        <v>5.3</v>
      </c>
      <c r="E574" s="16">
        <v>3.4</v>
      </c>
      <c r="F574" s="12">
        <v>41225</v>
      </c>
      <c r="G574" s="25">
        <v>4.43</v>
      </c>
      <c r="H574" s="18">
        <f t="shared" si="94"/>
        <v>-0.16415094339622649</v>
      </c>
      <c r="I574" s="84">
        <f t="shared" si="95"/>
        <v>-0.45789473684210535</v>
      </c>
    </row>
    <row r="575" spans="2:11" x14ac:dyDescent="0.25">
      <c r="B575" s="10">
        <v>41222</v>
      </c>
      <c r="C575" s="13" t="s">
        <v>522</v>
      </c>
      <c r="D575" s="16">
        <v>7.3</v>
      </c>
      <c r="E575" s="16">
        <v>3.93</v>
      </c>
      <c r="F575" s="12">
        <v>41228</v>
      </c>
      <c r="G575" s="25">
        <v>6.09</v>
      </c>
      <c r="H575" s="18">
        <f t="shared" ref="H575:H580" si="96">(G575/D575-1)</f>
        <v>-0.16575342465753429</v>
      </c>
      <c r="I575" s="84">
        <f t="shared" ref="I575:I580" si="97">(G575-D575)/(D575-E575)</f>
        <v>-0.35905044510385759</v>
      </c>
      <c r="K575" s="62" t="s">
        <v>1</v>
      </c>
    </row>
    <row r="576" spans="2:11" x14ac:dyDescent="0.25">
      <c r="B576" s="10">
        <v>41232</v>
      </c>
      <c r="C576" s="13" t="s">
        <v>535</v>
      </c>
      <c r="D576" s="16">
        <v>0.68</v>
      </c>
      <c r="E576" s="16">
        <v>0.48</v>
      </c>
      <c r="F576" s="12">
        <v>41233</v>
      </c>
      <c r="G576" s="25">
        <v>0.63</v>
      </c>
      <c r="H576" s="18">
        <f t="shared" si="96"/>
        <v>-7.3529411764705954E-2</v>
      </c>
      <c r="I576" s="84">
        <f t="shared" si="97"/>
        <v>-0.25000000000000011</v>
      </c>
    </row>
    <row r="577" spans="2:11" x14ac:dyDescent="0.25">
      <c r="B577" s="10">
        <v>41229</v>
      </c>
      <c r="C577" s="13" t="s">
        <v>528</v>
      </c>
      <c r="D577" s="16">
        <v>3.4</v>
      </c>
      <c r="E577" s="16">
        <v>1.8</v>
      </c>
      <c r="F577" s="12">
        <v>41246</v>
      </c>
      <c r="G577" s="25">
        <v>4.4000000000000004</v>
      </c>
      <c r="H577" s="18">
        <f t="shared" si="96"/>
        <v>0.29411764705882359</v>
      </c>
      <c r="I577" s="84">
        <f t="shared" si="97"/>
        <v>0.62500000000000033</v>
      </c>
      <c r="K577" s="62" t="s">
        <v>1</v>
      </c>
    </row>
    <row r="578" spans="2:11" x14ac:dyDescent="0.25">
      <c r="B578" s="10" t="s">
        <v>543</v>
      </c>
      <c r="C578" s="13" t="s">
        <v>545</v>
      </c>
      <c r="D578" s="16">
        <v>1.68</v>
      </c>
      <c r="E578" s="16">
        <v>1.1000000000000001</v>
      </c>
      <c r="F578" s="12">
        <v>41246</v>
      </c>
      <c r="G578" s="25">
        <v>1.81</v>
      </c>
      <c r="H578" s="18">
        <f t="shared" si="96"/>
        <v>7.738095238095255E-2</v>
      </c>
      <c r="I578" s="84">
        <f t="shared" si="97"/>
        <v>0.22413793103448301</v>
      </c>
      <c r="K578" s="62" t="s">
        <v>1</v>
      </c>
    </row>
    <row r="579" spans="2:11" x14ac:dyDescent="0.25">
      <c r="B579" s="10">
        <v>41239</v>
      </c>
      <c r="C579" s="13" t="s">
        <v>536</v>
      </c>
      <c r="D579" s="16">
        <v>4.25</v>
      </c>
      <c r="E579" s="16">
        <v>2.33</v>
      </c>
      <c r="F579" s="12">
        <v>41246</v>
      </c>
      <c r="G579" s="25">
        <v>5.71</v>
      </c>
      <c r="H579" s="18">
        <f t="shared" si="96"/>
        <v>0.34352941176470586</v>
      </c>
      <c r="I579" s="84">
        <f t="shared" si="97"/>
        <v>0.76041666666666663</v>
      </c>
      <c r="K579" s="62" t="s">
        <v>1</v>
      </c>
    </row>
    <row r="580" spans="2:11" x14ac:dyDescent="0.25">
      <c r="B580" s="10">
        <v>41248</v>
      </c>
      <c r="C580" s="13" t="s">
        <v>558</v>
      </c>
      <c r="D580" s="16">
        <v>9.11</v>
      </c>
      <c r="E580" s="16">
        <v>5.18</v>
      </c>
      <c r="F580" s="12">
        <v>41250</v>
      </c>
      <c r="G580" s="25">
        <v>7.43</v>
      </c>
      <c r="H580" s="18">
        <f t="shared" si="96"/>
        <v>-0.18441273326015362</v>
      </c>
      <c r="I580" s="84">
        <f t="shared" si="97"/>
        <v>-0.42748091603053429</v>
      </c>
    </row>
    <row r="581" spans="2:11" x14ac:dyDescent="0.25">
      <c r="B581" s="10">
        <v>41240</v>
      </c>
      <c r="C581" s="13" t="s">
        <v>540</v>
      </c>
      <c r="D581" s="16">
        <v>0.34</v>
      </c>
      <c r="E581" s="16">
        <v>0.23</v>
      </c>
      <c r="F581" s="12">
        <v>41255</v>
      </c>
      <c r="G581" s="25">
        <v>0.28999999999999998</v>
      </c>
      <c r="H581" s="18">
        <f>(G581/D581-1)</f>
        <v>-0.14705882352941191</v>
      </c>
      <c r="I581" s="84">
        <f>(G581-D581)/(D581-E581)</f>
        <v>-0.45454545454545486</v>
      </c>
      <c r="K581" s="62" t="s">
        <v>1</v>
      </c>
    </row>
    <row r="582" spans="2:11" x14ac:dyDescent="0.25">
      <c r="B582" s="10" t="s">
        <v>538</v>
      </c>
      <c r="C582" s="13" t="s">
        <v>539</v>
      </c>
      <c r="D582" s="16">
        <v>1.39</v>
      </c>
      <c r="E582" s="16">
        <v>0.78</v>
      </c>
      <c r="F582" s="12">
        <v>41262</v>
      </c>
      <c r="G582" s="25">
        <v>1.1399999999999999</v>
      </c>
      <c r="H582" s="18">
        <f>(G582/D582-1)</f>
        <v>-0.17985611510791366</v>
      </c>
      <c r="I582" s="84">
        <f>(G582-D582)/(D582-E582)</f>
        <v>-0.40983606557377056</v>
      </c>
      <c r="K582" s="62" t="s">
        <v>1</v>
      </c>
    </row>
    <row r="583" spans="2:11" x14ac:dyDescent="0.25">
      <c r="B583" s="10"/>
      <c r="C583" s="13"/>
      <c r="D583" s="19"/>
      <c r="E583" s="19"/>
      <c r="F583" s="12"/>
      <c r="G583" s="21"/>
      <c r="H583" s="18"/>
      <c r="I583" s="14"/>
    </row>
    <row r="584" spans="2:11" x14ac:dyDescent="0.25">
      <c r="B584" s="10"/>
      <c r="C584" s="22" t="s">
        <v>45</v>
      </c>
      <c r="D584" s="13"/>
      <c r="E584" s="13"/>
      <c r="F584" s="23" t="s">
        <v>1</v>
      </c>
      <c r="G584" s="75" t="s">
        <v>12</v>
      </c>
      <c r="H584" s="76" t="s">
        <v>10</v>
      </c>
      <c r="I584" s="89">
        <f>SUM(I465:I583)</f>
        <v>-8.9557228460197145</v>
      </c>
    </row>
    <row r="585" spans="2:11" x14ac:dyDescent="0.25">
      <c r="B585" s="10"/>
      <c r="C585" s="22" t="s">
        <v>578</v>
      </c>
      <c r="D585" s="13"/>
      <c r="E585" s="13"/>
      <c r="F585" s="23"/>
      <c r="G585" s="75"/>
      <c r="H585" s="76" t="s">
        <v>21</v>
      </c>
      <c r="I585" s="87">
        <f>I584/100</f>
        <v>-8.9557228460197147E-2</v>
      </c>
    </row>
    <row r="586" spans="2:11" ht="15.75" thickBot="1" x14ac:dyDescent="0.3">
      <c r="B586" s="10"/>
      <c r="C586" s="22"/>
      <c r="D586" s="13"/>
      <c r="E586" s="13"/>
      <c r="F586" s="23"/>
      <c r="G586" s="11"/>
      <c r="H586" s="24"/>
      <c r="I586" s="14"/>
    </row>
    <row r="587" spans="2:11" ht="31.5" customHeight="1" x14ac:dyDescent="0.25">
      <c r="B587" s="5" t="s">
        <v>1</v>
      </c>
      <c r="C587" s="61" t="s">
        <v>13</v>
      </c>
      <c r="D587" s="35" t="s">
        <v>1</v>
      </c>
      <c r="E587" s="35"/>
      <c r="F587" s="7" t="s">
        <v>1</v>
      </c>
      <c r="G587" s="35" t="s">
        <v>1</v>
      </c>
      <c r="H587" s="35" t="s">
        <v>1</v>
      </c>
      <c r="I587" s="36" t="s">
        <v>1</v>
      </c>
    </row>
    <row r="588" spans="2:11" x14ac:dyDescent="0.25">
      <c r="B588" s="37" t="s">
        <v>6</v>
      </c>
      <c r="C588" s="38" t="s">
        <v>1</v>
      </c>
      <c r="D588" s="38" t="s">
        <v>2</v>
      </c>
      <c r="E588" s="78" t="s">
        <v>18</v>
      </c>
      <c r="F588" s="39"/>
      <c r="G588" s="38" t="s">
        <v>8</v>
      </c>
      <c r="H588" s="38" t="s">
        <v>5</v>
      </c>
      <c r="I588" s="40" t="s">
        <v>5</v>
      </c>
    </row>
    <row r="589" spans="2:11" x14ac:dyDescent="0.25">
      <c r="B589" s="10"/>
      <c r="C589" s="66" t="s">
        <v>29</v>
      </c>
      <c r="D589" s="41"/>
      <c r="E589" s="66" t="s">
        <v>19</v>
      </c>
      <c r="F589" s="12"/>
      <c r="G589" s="15" t="s">
        <v>15</v>
      </c>
      <c r="H589" s="15" t="s">
        <v>16</v>
      </c>
      <c r="I589" s="68" t="s">
        <v>20</v>
      </c>
    </row>
    <row r="590" spans="2:11" x14ac:dyDescent="0.25">
      <c r="B590" s="10"/>
      <c r="C590" s="11" t="s">
        <v>1</v>
      </c>
      <c r="D590" s="41" t="s">
        <v>1</v>
      </c>
      <c r="E590" s="41"/>
      <c r="F590" s="12" t="s">
        <v>1</v>
      </c>
      <c r="G590" s="15" t="s">
        <v>1</v>
      </c>
      <c r="H590" s="15"/>
      <c r="I590" s="42"/>
    </row>
    <row r="591" spans="2:11" x14ac:dyDescent="0.25">
      <c r="B591" s="10" t="s">
        <v>1</v>
      </c>
      <c r="C591" s="13" t="s">
        <v>1</v>
      </c>
      <c r="D591" s="16" t="s">
        <v>1</v>
      </c>
      <c r="E591" s="16" t="s">
        <v>1</v>
      </c>
      <c r="F591" s="12" t="s">
        <v>1</v>
      </c>
      <c r="G591" s="25" t="s">
        <v>1</v>
      </c>
      <c r="H591" s="18" t="s">
        <v>1</v>
      </c>
      <c r="I591" s="84" t="s">
        <v>1</v>
      </c>
      <c r="K591" s="62" t="s">
        <v>1</v>
      </c>
    </row>
    <row r="592" spans="2:11" x14ac:dyDescent="0.25">
      <c r="B592" s="10">
        <v>41256</v>
      </c>
      <c r="C592" s="13" t="s">
        <v>569</v>
      </c>
      <c r="D592" s="16">
        <v>4.8</v>
      </c>
      <c r="E592" s="16">
        <v>2.9</v>
      </c>
      <c r="F592" s="12" t="s">
        <v>1</v>
      </c>
      <c r="G592" s="25">
        <v>7.12</v>
      </c>
      <c r="H592" s="18">
        <f>(G592/D592-1)</f>
        <v>0.48333333333333339</v>
      </c>
      <c r="I592" s="84">
        <f>(G592-D592)/(D592-E592)</f>
        <v>1.2210526315789476</v>
      </c>
    </row>
    <row r="593" spans="2:11" x14ac:dyDescent="0.25">
      <c r="B593" s="10">
        <v>41261</v>
      </c>
      <c r="C593" s="13" t="s">
        <v>572</v>
      </c>
      <c r="D593" s="16">
        <v>0.57999999999999996</v>
      </c>
      <c r="E593" s="16">
        <v>0.34</v>
      </c>
      <c r="F593" s="12" t="s">
        <v>1</v>
      </c>
      <c r="G593" s="25">
        <v>0.54</v>
      </c>
      <c r="H593" s="18">
        <f>(G593/D593-1)</f>
        <v>-6.8965517241379226E-2</v>
      </c>
      <c r="I593" s="84">
        <f>(G593-D593)/(D593-E593)</f>
        <v>-0.16666666666666641</v>
      </c>
    </row>
    <row r="594" spans="2:11" x14ac:dyDescent="0.25">
      <c r="B594" s="10">
        <v>41263</v>
      </c>
      <c r="C594" s="13" t="s">
        <v>574</v>
      </c>
      <c r="D594" s="16">
        <v>1.74</v>
      </c>
      <c r="E594" s="16">
        <v>1.0900000000000001</v>
      </c>
      <c r="F594" s="12" t="s">
        <v>1</v>
      </c>
      <c r="G594" s="25">
        <v>1.6</v>
      </c>
      <c r="H594" s="18">
        <f>(G594/D594-1)</f>
        <v>-8.045977011494243E-2</v>
      </c>
      <c r="I594" s="84">
        <f>(G594-D594)/(D594-E594)</f>
        <v>-0.21538461538461526</v>
      </c>
      <c r="K594" s="62" t="s">
        <v>1</v>
      </c>
    </row>
    <row r="595" spans="2:11" x14ac:dyDescent="0.25">
      <c r="B595" s="10">
        <v>41263</v>
      </c>
      <c r="C595" s="13" t="s">
        <v>575</v>
      </c>
      <c r="D595" s="45">
        <v>1.29</v>
      </c>
      <c r="E595" s="16">
        <v>0.73</v>
      </c>
      <c r="F595" s="12" t="s">
        <v>1</v>
      </c>
      <c r="G595" s="25">
        <v>1.33</v>
      </c>
      <c r="H595" s="18">
        <f>(G595/D595-1)</f>
        <v>3.1007751937984551E-2</v>
      </c>
      <c r="I595" s="84">
        <f>(G595-D595)/(D595-E595)</f>
        <v>7.142857142857148E-2</v>
      </c>
      <c r="K595" s="62" t="s">
        <v>1</v>
      </c>
    </row>
    <row r="596" spans="2:11" x14ac:dyDescent="0.25">
      <c r="B596" s="10" t="s">
        <v>1</v>
      </c>
      <c r="C596" s="13"/>
      <c r="D596" s="16"/>
      <c r="E596" s="16"/>
      <c r="F596" s="12"/>
      <c r="G596" s="25" t="s">
        <v>1</v>
      </c>
      <c r="H596" s="18"/>
      <c r="I596" s="84"/>
    </row>
    <row r="597" spans="2:11" ht="15.75" thickBot="1" x14ac:dyDescent="0.3">
      <c r="B597" s="27" t="s">
        <v>1</v>
      </c>
      <c r="C597" s="29"/>
      <c r="D597" s="48" t="s">
        <v>1</v>
      </c>
      <c r="E597" s="48"/>
      <c r="F597" s="49" t="s">
        <v>1</v>
      </c>
      <c r="G597" s="115" t="s">
        <v>36</v>
      </c>
      <c r="H597" s="116" t="s">
        <v>35</v>
      </c>
      <c r="I597" s="117">
        <f>SUM(I590:I596)</f>
        <v>0.91042992095623732</v>
      </c>
    </row>
    <row r="598" spans="2:11" ht="33.75" customHeight="1" x14ac:dyDescent="0.25">
      <c r="B598" s="101"/>
      <c r="C598" s="61" t="s">
        <v>34</v>
      </c>
      <c r="D598" s="102"/>
      <c r="E598" s="102"/>
      <c r="F598" s="103"/>
      <c r="G598" s="102"/>
      <c r="H598" s="102"/>
      <c r="I598" s="104" t="s">
        <v>1</v>
      </c>
    </row>
    <row r="599" spans="2:11" ht="11.25" customHeight="1" x14ac:dyDescent="0.25">
      <c r="B599" s="111"/>
      <c r="C599" s="112"/>
      <c r="D599" s="70"/>
      <c r="E599" s="70"/>
      <c r="F599" s="113"/>
      <c r="G599" s="70"/>
      <c r="H599" s="70"/>
      <c r="I599" s="114"/>
    </row>
    <row r="600" spans="2:11" x14ac:dyDescent="0.25">
      <c r="B600" s="105"/>
      <c r="C600" s="109" t="s">
        <v>32</v>
      </c>
      <c r="D600" s="70"/>
      <c r="E600" s="70"/>
      <c r="F600" s="70"/>
      <c r="G600" s="70"/>
      <c r="H600" s="70"/>
      <c r="I600" s="106"/>
    </row>
    <row r="601" spans="2:11" x14ac:dyDescent="0.25">
      <c r="B601" s="105"/>
      <c r="C601" s="70" t="s">
        <v>33</v>
      </c>
      <c r="D601" s="70"/>
      <c r="E601" s="70"/>
      <c r="F601" s="110">
        <f>I447+I584</f>
        <v>-16.977995395789499</v>
      </c>
      <c r="G601" s="70"/>
      <c r="H601" s="70"/>
      <c r="I601" s="106"/>
    </row>
    <row r="602" spans="2:11" x14ac:dyDescent="0.25">
      <c r="B602" s="105"/>
      <c r="C602" s="70" t="s">
        <v>1</v>
      </c>
      <c r="D602" s="70"/>
      <c r="E602" s="70"/>
      <c r="F602" s="24" t="s">
        <v>1</v>
      </c>
      <c r="G602" s="70"/>
      <c r="H602" s="70"/>
      <c r="I602" s="106"/>
    </row>
    <row r="603" spans="2:11" x14ac:dyDescent="0.25">
      <c r="B603" s="105"/>
      <c r="C603" s="70"/>
      <c r="D603" s="70"/>
      <c r="E603" s="70"/>
      <c r="F603" s="119" t="s">
        <v>37</v>
      </c>
      <c r="G603" s="120" t="s">
        <v>36</v>
      </c>
      <c r="H603" s="47" t="s">
        <v>38</v>
      </c>
      <c r="I603" s="99">
        <f>SUM(I597+I457)</f>
        <v>1.9926217017781549</v>
      </c>
    </row>
    <row r="604" spans="2:11" x14ac:dyDescent="0.25">
      <c r="B604" s="105"/>
      <c r="C604" s="70"/>
      <c r="D604" s="70"/>
      <c r="E604" s="70"/>
      <c r="F604" s="119"/>
      <c r="G604" s="120"/>
      <c r="H604" s="47"/>
      <c r="I604" s="99"/>
    </row>
    <row r="605" spans="2:11" ht="18" customHeight="1" thickBot="1" x14ac:dyDescent="0.3">
      <c r="B605" s="107"/>
      <c r="C605" s="108"/>
      <c r="D605" s="108"/>
      <c r="E605" s="108"/>
      <c r="F605" s="118"/>
      <c r="G605" s="122" t="s">
        <v>39</v>
      </c>
      <c r="H605" s="123" t="s">
        <v>40</v>
      </c>
      <c r="I605" s="121">
        <f>(F601+I603)/100</f>
        <v>-0.14985373694011345</v>
      </c>
    </row>
    <row r="611" spans="6:6" x14ac:dyDescent="0.25">
      <c r="F611" s="62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5"/>
  <sheetViews>
    <sheetView topLeftCell="A136" workbookViewId="0">
      <selection activeCell="G145" sqref="G145"/>
    </sheetView>
  </sheetViews>
  <sheetFormatPr baseColWidth="10" defaultRowHeight="15" x14ac:dyDescent="0.25"/>
  <cols>
    <col min="1" max="2" width="11.42578125" style="62"/>
    <col min="3" max="3" width="39.28515625" style="62" customWidth="1"/>
    <col min="4" max="16384" width="11.42578125" style="62"/>
  </cols>
  <sheetData>
    <row r="1" spans="2:8" ht="15.75" thickBot="1" x14ac:dyDescent="0.3"/>
    <row r="2" spans="2:8" ht="33" customHeight="1" thickBot="1" x14ac:dyDescent="0.3">
      <c r="B2" s="1"/>
      <c r="C2" s="58" t="s">
        <v>48</v>
      </c>
      <c r="D2" s="2"/>
      <c r="E2" s="3"/>
      <c r="F2" s="2"/>
      <c r="G2" s="2"/>
      <c r="H2" s="4"/>
    </row>
    <row r="3" spans="2:8" x14ac:dyDescent="0.25">
      <c r="B3" s="5"/>
      <c r="C3" s="56" t="s">
        <v>1</v>
      </c>
      <c r="D3" s="86" t="s">
        <v>1</v>
      </c>
      <c r="E3" s="7"/>
      <c r="F3" s="8"/>
      <c r="G3" s="8"/>
      <c r="H3" s="9"/>
    </row>
    <row r="4" spans="2:8" ht="15.75" thickBot="1" x14ac:dyDescent="0.3">
      <c r="B4" s="10"/>
      <c r="C4" s="64"/>
      <c r="D4" s="57"/>
      <c r="E4" s="12"/>
      <c r="F4" s="13"/>
      <c r="G4" s="13"/>
      <c r="H4" s="14"/>
    </row>
    <row r="5" spans="2:8" ht="33.75" customHeight="1" thickBot="1" x14ac:dyDescent="0.3">
      <c r="B5" s="1"/>
      <c r="C5" s="59" t="s">
        <v>43</v>
      </c>
      <c r="D5" s="2"/>
      <c r="E5" s="3"/>
      <c r="F5" s="2"/>
      <c r="G5" s="2"/>
      <c r="H5" s="4"/>
    </row>
    <row r="6" spans="2:8" x14ac:dyDescent="0.25">
      <c r="B6" s="10"/>
      <c r="C6" s="64"/>
      <c r="D6" s="57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65" t="s">
        <v>2</v>
      </c>
      <c r="C10" s="66" t="s">
        <v>3</v>
      </c>
      <c r="D10" s="66" t="s">
        <v>2</v>
      </c>
      <c r="E10" s="67" t="s">
        <v>4</v>
      </c>
      <c r="F10" s="66" t="s">
        <v>4</v>
      </c>
      <c r="G10" s="66" t="s">
        <v>5</v>
      </c>
      <c r="H10" s="68" t="s">
        <v>1</v>
      </c>
    </row>
    <row r="11" spans="2:8" x14ac:dyDescent="0.25">
      <c r="B11" s="65" t="s">
        <v>6</v>
      </c>
      <c r="C11" s="66" t="s">
        <v>28</v>
      </c>
      <c r="D11" s="66" t="s">
        <v>7</v>
      </c>
      <c r="E11" s="67" t="s">
        <v>6</v>
      </c>
      <c r="F11" s="66" t="s">
        <v>8</v>
      </c>
      <c r="G11" s="66" t="s">
        <v>11</v>
      </c>
      <c r="H11" s="68" t="s">
        <v>1</v>
      </c>
    </row>
    <row r="12" spans="2:8" x14ac:dyDescent="0.25">
      <c r="B12" s="65"/>
      <c r="C12" s="66" t="s">
        <v>1</v>
      </c>
      <c r="D12" s="66"/>
      <c r="E12" s="67"/>
      <c r="F12" s="66"/>
      <c r="G12" s="66"/>
      <c r="H12" s="68"/>
    </row>
    <row r="13" spans="2:8" x14ac:dyDescent="0.25">
      <c r="B13" s="10">
        <v>40910</v>
      </c>
      <c r="C13" s="11" t="s">
        <v>57</v>
      </c>
      <c r="D13" s="16">
        <v>60.6</v>
      </c>
      <c r="E13" s="12">
        <v>40910</v>
      </c>
      <c r="F13" s="25">
        <v>87.8</v>
      </c>
      <c r="G13" s="18">
        <f t="shared" ref="G13:G22" si="0">(F13/D13-1)*-1</f>
        <v>-0.44884488448844873</v>
      </c>
      <c r="H13" s="26"/>
    </row>
    <row r="14" spans="2:8" x14ac:dyDescent="0.25">
      <c r="B14" s="10">
        <v>40912</v>
      </c>
      <c r="C14" s="11" t="s">
        <v>62</v>
      </c>
      <c r="D14" s="16">
        <v>72.8</v>
      </c>
      <c r="E14" s="12">
        <v>40912</v>
      </c>
      <c r="F14" s="25">
        <v>68</v>
      </c>
      <c r="G14" s="18">
        <f t="shared" si="0"/>
        <v>6.5934065934065922E-2</v>
      </c>
      <c r="H14" s="26"/>
    </row>
    <row r="15" spans="2:8" x14ac:dyDescent="0.25">
      <c r="B15" s="10">
        <v>40913</v>
      </c>
      <c r="C15" s="11" t="s">
        <v>65</v>
      </c>
      <c r="D15" s="16">
        <v>66</v>
      </c>
      <c r="E15" s="12">
        <v>40913</v>
      </c>
      <c r="F15" s="25">
        <v>60.5</v>
      </c>
      <c r="G15" s="18">
        <f t="shared" si="0"/>
        <v>8.333333333333337E-2</v>
      </c>
      <c r="H15" s="26"/>
    </row>
    <row r="16" spans="2:8" x14ac:dyDescent="0.25">
      <c r="B16" s="10">
        <v>40917</v>
      </c>
      <c r="C16" s="11" t="s">
        <v>62</v>
      </c>
      <c r="D16" s="16">
        <v>42</v>
      </c>
      <c r="E16" s="12">
        <v>40918</v>
      </c>
      <c r="F16" s="25">
        <v>55</v>
      </c>
      <c r="G16" s="18">
        <f t="shared" si="0"/>
        <v>-0.30952380952380953</v>
      </c>
      <c r="H16" s="26"/>
    </row>
    <row r="17" spans="2:8" x14ac:dyDescent="0.25">
      <c r="B17" s="10">
        <v>40919</v>
      </c>
      <c r="C17" s="11" t="s">
        <v>74</v>
      </c>
      <c r="D17" s="16">
        <v>34.4</v>
      </c>
      <c r="E17" s="12">
        <v>40920</v>
      </c>
      <c r="F17" s="25">
        <v>33.700000000000003</v>
      </c>
      <c r="G17" s="18">
        <f t="shared" si="0"/>
        <v>2.0348837209302251E-2</v>
      </c>
      <c r="H17" s="26"/>
    </row>
    <row r="18" spans="2:8" x14ac:dyDescent="0.25">
      <c r="B18" s="10">
        <v>40920</v>
      </c>
      <c r="C18" s="11" t="s">
        <v>74</v>
      </c>
      <c r="D18" s="16">
        <v>43.1</v>
      </c>
      <c r="E18" s="12">
        <v>40921</v>
      </c>
      <c r="F18" s="25">
        <v>44.8</v>
      </c>
      <c r="G18" s="18">
        <f t="shared" si="0"/>
        <v>-3.9443155452436152E-2</v>
      </c>
      <c r="H18" s="26"/>
    </row>
    <row r="19" spans="2:8" x14ac:dyDescent="0.25">
      <c r="B19" s="10">
        <v>40924</v>
      </c>
      <c r="C19" s="11" t="s">
        <v>74</v>
      </c>
      <c r="D19" s="16">
        <v>25.5</v>
      </c>
      <c r="E19" s="12">
        <v>40924</v>
      </c>
      <c r="F19" s="25">
        <v>28</v>
      </c>
      <c r="G19" s="18">
        <f t="shared" si="0"/>
        <v>-9.8039215686274606E-2</v>
      </c>
      <c r="H19" s="26"/>
    </row>
    <row r="20" spans="2:8" x14ac:dyDescent="0.25">
      <c r="B20" s="10">
        <v>40925</v>
      </c>
      <c r="C20" s="11" t="s">
        <v>74</v>
      </c>
      <c r="D20" s="16">
        <v>53</v>
      </c>
      <c r="E20" s="12">
        <v>40926</v>
      </c>
      <c r="F20" s="25">
        <v>51</v>
      </c>
      <c r="G20" s="18">
        <f t="shared" si="0"/>
        <v>3.7735849056603765E-2</v>
      </c>
      <c r="H20" s="26"/>
    </row>
    <row r="21" spans="2:8" x14ac:dyDescent="0.25">
      <c r="B21" s="10">
        <v>40931</v>
      </c>
      <c r="C21" s="11" t="s">
        <v>82</v>
      </c>
      <c r="D21" s="16">
        <v>25</v>
      </c>
      <c r="E21" s="12">
        <v>40931</v>
      </c>
      <c r="F21" s="25">
        <v>26.5</v>
      </c>
      <c r="G21" s="18">
        <f t="shared" si="0"/>
        <v>-6.0000000000000053E-2</v>
      </c>
      <c r="H21" s="26"/>
    </row>
    <row r="22" spans="2:8" x14ac:dyDescent="0.25">
      <c r="B22" s="10">
        <v>40933</v>
      </c>
      <c r="C22" s="11" t="s">
        <v>90</v>
      </c>
      <c r="D22" s="16">
        <v>63</v>
      </c>
      <c r="E22" s="12">
        <v>40934</v>
      </c>
      <c r="F22" s="25">
        <v>61.8</v>
      </c>
      <c r="G22" s="18">
        <f t="shared" si="0"/>
        <v>1.9047619047619091E-2</v>
      </c>
      <c r="H22" s="26"/>
    </row>
    <row r="23" spans="2:8" x14ac:dyDescent="0.25">
      <c r="B23" s="10">
        <v>40934</v>
      </c>
      <c r="C23" s="11" t="s">
        <v>90</v>
      </c>
      <c r="D23" s="16">
        <v>61</v>
      </c>
      <c r="E23" s="12">
        <v>40934</v>
      </c>
      <c r="F23" s="25">
        <v>76</v>
      </c>
      <c r="G23" s="18">
        <f t="shared" ref="G23:G46" si="1">(F23/D23-1)*-1</f>
        <v>-0.24590163934426235</v>
      </c>
      <c r="H23" s="26"/>
    </row>
    <row r="24" spans="2:8" x14ac:dyDescent="0.25">
      <c r="B24" s="10">
        <v>40935</v>
      </c>
      <c r="C24" s="11" t="s">
        <v>92</v>
      </c>
      <c r="D24" s="16">
        <v>69</v>
      </c>
      <c r="E24" s="12">
        <v>40938</v>
      </c>
      <c r="F24" s="25">
        <v>82</v>
      </c>
      <c r="G24" s="18">
        <f t="shared" si="1"/>
        <v>-0.18840579710144922</v>
      </c>
      <c r="H24" s="26"/>
    </row>
    <row r="25" spans="2:8" x14ac:dyDescent="0.25">
      <c r="B25" s="10">
        <v>40940</v>
      </c>
      <c r="C25" s="11" t="s">
        <v>90</v>
      </c>
      <c r="D25" s="16">
        <v>95.8</v>
      </c>
      <c r="E25" s="12">
        <v>40940</v>
      </c>
      <c r="F25" s="25">
        <v>105</v>
      </c>
      <c r="G25" s="18">
        <f t="shared" si="1"/>
        <v>-9.6033402922755862E-2</v>
      </c>
      <c r="H25" s="26"/>
    </row>
    <row r="26" spans="2:8" x14ac:dyDescent="0.25">
      <c r="B26" s="10">
        <v>40942</v>
      </c>
      <c r="C26" s="11" t="s">
        <v>92</v>
      </c>
      <c r="D26" s="16">
        <v>42</v>
      </c>
      <c r="E26" s="12">
        <v>40945</v>
      </c>
      <c r="F26" s="25">
        <v>31</v>
      </c>
      <c r="G26" s="18">
        <f t="shared" si="1"/>
        <v>0.26190476190476186</v>
      </c>
      <c r="H26" s="26"/>
    </row>
    <row r="27" spans="2:8" x14ac:dyDescent="0.25">
      <c r="B27" s="10">
        <v>40946</v>
      </c>
      <c r="C27" s="11" t="s">
        <v>106</v>
      </c>
      <c r="D27" s="16">
        <v>43</v>
      </c>
      <c r="E27" s="12">
        <v>40946</v>
      </c>
      <c r="F27" s="25">
        <v>59</v>
      </c>
      <c r="G27" s="18">
        <f t="shared" si="1"/>
        <v>-0.37209302325581395</v>
      </c>
      <c r="H27" s="26"/>
    </row>
    <row r="28" spans="2:8" x14ac:dyDescent="0.25">
      <c r="B28" s="10">
        <v>40947</v>
      </c>
      <c r="C28" s="11" t="s">
        <v>110</v>
      </c>
      <c r="D28" s="16">
        <v>11.5</v>
      </c>
      <c r="E28" s="12">
        <v>40948</v>
      </c>
      <c r="F28" s="25">
        <v>10.199999999999999</v>
      </c>
      <c r="G28" s="18">
        <f t="shared" si="1"/>
        <v>0.11304347826086958</v>
      </c>
      <c r="H28" s="26"/>
    </row>
    <row r="29" spans="2:8" x14ac:dyDescent="0.25">
      <c r="B29" s="10">
        <v>40948</v>
      </c>
      <c r="C29" s="11" t="s">
        <v>117</v>
      </c>
      <c r="D29" s="16">
        <v>38.5</v>
      </c>
      <c r="E29" s="12">
        <v>40952</v>
      </c>
      <c r="F29" s="25">
        <v>26.8</v>
      </c>
      <c r="G29" s="18">
        <f t="shared" si="1"/>
        <v>0.30389610389610389</v>
      </c>
      <c r="H29" s="26"/>
    </row>
    <row r="30" spans="2:8" x14ac:dyDescent="0.25">
      <c r="B30" s="10">
        <v>40952</v>
      </c>
      <c r="C30" s="11" t="s">
        <v>116</v>
      </c>
      <c r="D30" s="16">
        <v>43</v>
      </c>
      <c r="E30" s="12">
        <v>40953</v>
      </c>
      <c r="F30" s="25">
        <v>37</v>
      </c>
      <c r="G30" s="18">
        <f t="shared" si="1"/>
        <v>0.13953488372093026</v>
      </c>
      <c r="H30" s="26"/>
    </row>
    <row r="31" spans="2:8" x14ac:dyDescent="0.25">
      <c r="B31" s="10">
        <v>40953</v>
      </c>
      <c r="C31" s="11" t="s">
        <v>116</v>
      </c>
      <c r="D31" s="16">
        <v>35.5</v>
      </c>
      <c r="E31" s="12">
        <v>40953</v>
      </c>
      <c r="F31" s="25">
        <v>38</v>
      </c>
      <c r="G31" s="18">
        <f t="shared" si="1"/>
        <v>-7.0422535211267512E-2</v>
      </c>
      <c r="H31" s="26"/>
    </row>
    <row r="32" spans="2:8" x14ac:dyDescent="0.25">
      <c r="B32" s="10">
        <v>40954</v>
      </c>
      <c r="C32" s="11" t="s">
        <v>106</v>
      </c>
      <c r="D32" s="16">
        <v>35.5</v>
      </c>
      <c r="E32" s="12">
        <v>40954</v>
      </c>
      <c r="F32" s="25">
        <v>41</v>
      </c>
      <c r="G32" s="18">
        <f t="shared" si="1"/>
        <v>-0.15492957746478875</v>
      </c>
      <c r="H32" s="26"/>
    </row>
    <row r="33" spans="2:8" x14ac:dyDescent="0.25">
      <c r="B33" s="10">
        <v>40956</v>
      </c>
      <c r="C33" s="11" t="s">
        <v>128</v>
      </c>
      <c r="D33" s="16">
        <v>55.5</v>
      </c>
      <c r="E33" s="12">
        <v>40959</v>
      </c>
      <c r="F33" s="25">
        <v>32</v>
      </c>
      <c r="G33" s="18">
        <f t="shared" si="1"/>
        <v>0.42342342342342343</v>
      </c>
      <c r="H33" s="26"/>
    </row>
    <row r="34" spans="2:8" x14ac:dyDescent="0.25">
      <c r="B34" s="10">
        <v>40960</v>
      </c>
      <c r="C34" s="11" t="s">
        <v>117</v>
      </c>
      <c r="D34" s="16">
        <v>41</v>
      </c>
      <c r="E34" s="12">
        <v>40960</v>
      </c>
      <c r="F34" s="25">
        <v>32</v>
      </c>
      <c r="G34" s="18">
        <f t="shared" si="1"/>
        <v>0.21951219512195119</v>
      </c>
      <c r="H34" s="26"/>
    </row>
    <row r="35" spans="2:8" x14ac:dyDescent="0.25">
      <c r="B35" s="10">
        <v>40961</v>
      </c>
      <c r="C35" s="11" t="s">
        <v>134</v>
      </c>
      <c r="D35" s="16">
        <v>54</v>
      </c>
      <c r="E35" s="12">
        <v>40961</v>
      </c>
      <c r="F35" s="25">
        <v>61</v>
      </c>
      <c r="G35" s="18">
        <f t="shared" si="1"/>
        <v>-0.12962962962962954</v>
      </c>
      <c r="H35" s="26"/>
    </row>
    <row r="36" spans="2:8" x14ac:dyDescent="0.25">
      <c r="B36" s="10">
        <v>40962</v>
      </c>
      <c r="C36" s="11" t="s">
        <v>134</v>
      </c>
      <c r="D36" s="16">
        <v>65.7</v>
      </c>
      <c r="E36" s="12">
        <v>40962</v>
      </c>
      <c r="F36" s="25">
        <v>62</v>
      </c>
      <c r="G36" s="18">
        <f t="shared" si="1"/>
        <v>5.6316590563165958E-2</v>
      </c>
      <c r="H36" s="26"/>
    </row>
    <row r="37" spans="2:8" x14ac:dyDescent="0.25">
      <c r="B37" s="10">
        <v>40962</v>
      </c>
      <c r="C37" s="11" t="s">
        <v>128</v>
      </c>
      <c r="D37" s="16">
        <v>45.9</v>
      </c>
      <c r="E37" s="12">
        <v>40966</v>
      </c>
      <c r="F37" s="25">
        <v>28.2</v>
      </c>
      <c r="G37" s="18">
        <f t="shared" si="1"/>
        <v>0.3856209150326797</v>
      </c>
      <c r="H37" s="26"/>
    </row>
    <row r="38" spans="2:8" x14ac:dyDescent="0.25">
      <c r="B38" s="10">
        <v>40966</v>
      </c>
      <c r="C38" s="11" t="s">
        <v>82</v>
      </c>
      <c r="D38" s="16">
        <v>43</v>
      </c>
      <c r="E38" s="12">
        <v>40966</v>
      </c>
      <c r="F38" s="25">
        <v>45</v>
      </c>
      <c r="G38" s="18">
        <f t="shared" si="1"/>
        <v>-4.6511627906976827E-2</v>
      </c>
      <c r="H38" s="26"/>
    </row>
    <row r="39" spans="2:8" x14ac:dyDescent="0.25">
      <c r="B39" s="10">
        <v>40967</v>
      </c>
      <c r="C39" s="11" t="s">
        <v>144</v>
      </c>
      <c r="D39" s="16">
        <v>34</v>
      </c>
      <c r="E39" s="12">
        <v>40968</v>
      </c>
      <c r="F39" s="25">
        <v>38.4</v>
      </c>
      <c r="G39" s="18">
        <f t="shared" si="1"/>
        <v>-0.12941176470588234</v>
      </c>
      <c r="H39" s="26"/>
    </row>
    <row r="40" spans="2:8" x14ac:dyDescent="0.25">
      <c r="B40" s="10">
        <v>40968</v>
      </c>
      <c r="C40" s="11" t="s">
        <v>146</v>
      </c>
      <c r="D40" s="16">
        <v>73.599999999999994</v>
      </c>
      <c r="E40" s="12">
        <v>40968</v>
      </c>
      <c r="F40" s="25">
        <v>74.2</v>
      </c>
      <c r="G40" s="18">
        <f t="shared" si="1"/>
        <v>-8.152173913043681E-3</v>
      </c>
      <c r="H40" s="26"/>
    </row>
    <row r="41" spans="2:8" x14ac:dyDescent="0.25">
      <c r="B41" s="10">
        <v>40968</v>
      </c>
      <c r="C41" s="11" t="s">
        <v>146</v>
      </c>
      <c r="D41" s="16">
        <v>71</v>
      </c>
      <c r="E41" s="12">
        <v>40968</v>
      </c>
      <c r="F41" s="25">
        <v>75</v>
      </c>
      <c r="G41" s="18">
        <f>(F41/D41-1)*-1</f>
        <v>-5.6338028169014009E-2</v>
      </c>
      <c r="H41" s="26"/>
    </row>
    <row r="42" spans="2:8" x14ac:dyDescent="0.25">
      <c r="B42" s="10">
        <v>40970</v>
      </c>
      <c r="C42" s="11" t="s">
        <v>146</v>
      </c>
      <c r="D42" s="16">
        <v>62</v>
      </c>
      <c r="E42" s="12">
        <v>40973</v>
      </c>
      <c r="F42" s="25">
        <v>66.8</v>
      </c>
      <c r="G42" s="18">
        <f t="shared" si="1"/>
        <v>-7.7419354838709653E-2</v>
      </c>
      <c r="H42" s="26"/>
    </row>
    <row r="43" spans="2:8" x14ac:dyDescent="0.25">
      <c r="B43" s="10">
        <v>40973</v>
      </c>
      <c r="C43" s="11" t="s">
        <v>144</v>
      </c>
      <c r="D43" s="16">
        <v>19.2</v>
      </c>
      <c r="E43" s="12">
        <v>40974</v>
      </c>
      <c r="F43" s="25">
        <v>14</v>
      </c>
      <c r="G43" s="18">
        <f t="shared" si="1"/>
        <v>0.27083333333333326</v>
      </c>
      <c r="H43" s="26"/>
    </row>
    <row r="44" spans="2:8" x14ac:dyDescent="0.25">
      <c r="B44" s="10">
        <v>40974</v>
      </c>
      <c r="C44" s="11" t="s">
        <v>144</v>
      </c>
      <c r="D44" s="16">
        <v>42</v>
      </c>
      <c r="E44" s="12">
        <v>40974</v>
      </c>
      <c r="F44" s="25">
        <v>34</v>
      </c>
      <c r="G44" s="18">
        <f t="shared" si="1"/>
        <v>0.19047619047619047</v>
      </c>
      <c r="H44" s="26"/>
    </row>
    <row r="45" spans="2:8" x14ac:dyDescent="0.25">
      <c r="B45" s="10">
        <v>40975</v>
      </c>
      <c r="C45" s="11" t="s">
        <v>156</v>
      </c>
      <c r="D45" s="16">
        <v>94</v>
      </c>
      <c r="E45" s="12">
        <v>40976</v>
      </c>
      <c r="F45" s="25">
        <v>76.5</v>
      </c>
      <c r="G45" s="18">
        <f t="shared" si="1"/>
        <v>0.18617021276595747</v>
      </c>
      <c r="H45" s="26"/>
    </row>
    <row r="46" spans="2:8" x14ac:dyDescent="0.25">
      <c r="B46" s="10">
        <v>40976</v>
      </c>
      <c r="C46" s="11" t="s">
        <v>156</v>
      </c>
      <c r="D46" s="16">
        <v>74.599999999999994</v>
      </c>
      <c r="E46" s="12">
        <v>40976</v>
      </c>
      <c r="F46" s="25">
        <v>62</v>
      </c>
      <c r="G46" s="18">
        <f t="shared" si="1"/>
        <v>0.16890080428954413</v>
      </c>
      <c r="H46" s="26"/>
    </row>
    <row r="47" spans="2:8" x14ac:dyDescent="0.25">
      <c r="B47" s="10">
        <v>40981</v>
      </c>
      <c r="C47" s="11" t="s">
        <v>144</v>
      </c>
      <c r="D47" s="16">
        <v>63.5</v>
      </c>
      <c r="E47" s="12">
        <v>40982</v>
      </c>
      <c r="F47" s="25">
        <v>80.599999999999994</v>
      </c>
      <c r="G47" s="18">
        <f t="shared" ref="G47:G56" si="2">(F47/D47-1)*-1</f>
        <v>-0.26929133858267718</v>
      </c>
      <c r="H47" s="26"/>
    </row>
    <row r="48" spans="2:8" x14ac:dyDescent="0.25">
      <c r="B48" s="10">
        <v>40987</v>
      </c>
      <c r="C48" s="11" t="s">
        <v>144</v>
      </c>
      <c r="D48" s="16">
        <v>45</v>
      </c>
      <c r="E48" s="12">
        <v>40988</v>
      </c>
      <c r="F48" s="25">
        <v>34.799999999999997</v>
      </c>
      <c r="G48" s="18">
        <f t="shared" si="2"/>
        <v>0.22666666666666668</v>
      </c>
      <c r="H48" s="26"/>
    </row>
    <row r="49" spans="2:8" x14ac:dyDescent="0.25">
      <c r="B49" s="10">
        <v>40988</v>
      </c>
      <c r="C49" s="11" t="s">
        <v>173</v>
      </c>
      <c r="D49" s="16">
        <v>62.8</v>
      </c>
      <c r="E49" s="12">
        <v>40988</v>
      </c>
      <c r="F49" s="25">
        <v>45.8</v>
      </c>
      <c r="G49" s="18">
        <f t="shared" si="2"/>
        <v>0.27070063694267521</v>
      </c>
      <c r="H49" s="26"/>
    </row>
    <row r="50" spans="2:8" x14ac:dyDescent="0.25">
      <c r="B50" s="10">
        <v>40988</v>
      </c>
      <c r="C50" s="11" t="s">
        <v>173</v>
      </c>
      <c r="D50" s="16">
        <v>55</v>
      </c>
      <c r="E50" s="12">
        <v>40989</v>
      </c>
      <c r="F50" s="25">
        <v>56.8</v>
      </c>
      <c r="G50" s="18">
        <f t="shared" si="2"/>
        <v>-3.2727272727272716E-2</v>
      </c>
      <c r="H50" s="26"/>
    </row>
    <row r="51" spans="2:8" x14ac:dyDescent="0.25">
      <c r="B51" s="10">
        <v>40989</v>
      </c>
      <c r="C51" s="11" t="s">
        <v>177</v>
      </c>
      <c r="D51" s="16">
        <v>58.5</v>
      </c>
      <c r="E51" s="12">
        <v>40989</v>
      </c>
      <c r="F51" s="25">
        <v>62</v>
      </c>
      <c r="G51" s="18">
        <f t="shared" si="2"/>
        <v>-5.9829059829059839E-2</v>
      </c>
      <c r="H51" s="26"/>
    </row>
    <row r="52" spans="2:8" x14ac:dyDescent="0.25">
      <c r="B52" s="10">
        <v>40989</v>
      </c>
      <c r="C52" s="11" t="s">
        <v>179</v>
      </c>
      <c r="D52" s="16">
        <v>58.5</v>
      </c>
      <c r="E52" s="12">
        <v>40989</v>
      </c>
      <c r="F52" s="25">
        <v>63</v>
      </c>
      <c r="G52" s="18">
        <f t="shared" si="2"/>
        <v>-7.6923076923076872E-2</v>
      </c>
      <c r="H52" s="26"/>
    </row>
    <row r="53" spans="2:8" x14ac:dyDescent="0.25">
      <c r="B53" s="10">
        <v>40989</v>
      </c>
      <c r="C53" s="11" t="s">
        <v>180</v>
      </c>
      <c r="D53" s="16">
        <v>84.5</v>
      </c>
      <c r="E53" s="12">
        <v>40990</v>
      </c>
      <c r="F53" s="25">
        <v>89.5</v>
      </c>
      <c r="G53" s="18">
        <f t="shared" si="2"/>
        <v>-5.9171597633136175E-2</v>
      </c>
      <c r="H53" s="26"/>
    </row>
    <row r="54" spans="2:8" x14ac:dyDescent="0.25">
      <c r="B54" s="10">
        <v>40990</v>
      </c>
      <c r="C54" s="11" t="s">
        <v>183</v>
      </c>
      <c r="D54" s="16">
        <v>69</v>
      </c>
      <c r="E54" s="12">
        <v>40991</v>
      </c>
      <c r="F54" s="25">
        <v>71</v>
      </c>
      <c r="G54" s="18">
        <f t="shared" si="2"/>
        <v>-2.8985507246376718E-2</v>
      </c>
      <c r="H54" s="26"/>
    </row>
    <row r="55" spans="2:8" x14ac:dyDescent="0.25">
      <c r="B55" s="10">
        <v>40994</v>
      </c>
      <c r="C55" s="11" t="s">
        <v>187</v>
      </c>
      <c r="D55" s="16">
        <v>50</v>
      </c>
      <c r="E55" s="12">
        <v>40994</v>
      </c>
      <c r="F55" s="25">
        <v>57</v>
      </c>
      <c r="G55" s="18">
        <f t="shared" si="2"/>
        <v>-0.1399999999999999</v>
      </c>
      <c r="H55" s="26"/>
    </row>
    <row r="56" spans="2:8" x14ac:dyDescent="0.25">
      <c r="B56" s="10">
        <v>40995</v>
      </c>
      <c r="C56" s="11" t="s">
        <v>190</v>
      </c>
      <c r="D56" s="16">
        <v>45.6</v>
      </c>
      <c r="E56" s="12">
        <v>40995</v>
      </c>
      <c r="F56" s="25">
        <v>49</v>
      </c>
      <c r="G56" s="18">
        <f t="shared" si="2"/>
        <v>-7.4561403508771829E-2</v>
      </c>
      <c r="H56" s="26"/>
    </row>
    <row r="57" spans="2:8" x14ac:dyDescent="0.25">
      <c r="B57" s="10">
        <v>40995</v>
      </c>
      <c r="C57" s="11" t="s">
        <v>190</v>
      </c>
      <c r="D57" s="16">
        <v>44.8</v>
      </c>
      <c r="E57" s="12">
        <v>40997</v>
      </c>
      <c r="F57" s="25">
        <v>23.5</v>
      </c>
      <c r="G57" s="18">
        <f t="shared" ref="G57:G63" si="3">(F57/D57-1)*-1</f>
        <v>0.47544642857142849</v>
      </c>
      <c r="H57" s="26"/>
    </row>
    <row r="58" spans="2:8" x14ac:dyDescent="0.25">
      <c r="B58" s="10">
        <v>40998</v>
      </c>
      <c r="C58" s="11" t="s">
        <v>183</v>
      </c>
      <c r="D58" s="16">
        <v>60.2</v>
      </c>
      <c r="E58" s="12">
        <v>41001</v>
      </c>
      <c r="F58" s="25">
        <v>41.8</v>
      </c>
      <c r="G58" s="18">
        <f t="shared" si="3"/>
        <v>0.30564784053156158</v>
      </c>
      <c r="H58" s="26"/>
    </row>
    <row r="59" spans="2:8" x14ac:dyDescent="0.25">
      <c r="B59" s="10">
        <v>41001</v>
      </c>
      <c r="C59" s="11" t="s">
        <v>187</v>
      </c>
      <c r="D59" s="16">
        <v>37</v>
      </c>
      <c r="E59" s="12">
        <v>41001</v>
      </c>
      <c r="F59" s="25">
        <v>33</v>
      </c>
      <c r="G59" s="18">
        <f t="shared" si="3"/>
        <v>0.10810810810810811</v>
      </c>
      <c r="H59" s="26"/>
    </row>
    <row r="60" spans="2:8" x14ac:dyDescent="0.25">
      <c r="B60" s="10">
        <v>41001</v>
      </c>
      <c r="C60" s="11" t="s">
        <v>187</v>
      </c>
      <c r="D60" s="16">
        <v>30</v>
      </c>
      <c r="E60" s="12">
        <v>41001</v>
      </c>
      <c r="F60" s="25">
        <v>36.5</v>
      </c>
      <c r="G60" s="18">
        <f t="shared" si="3"/>
        <v>-0.21666666666666656</v>
      </c>
      <c r="H60" s="26"/>
    </row>
    <row r="61" spans="2:8" x14ac:dyDescent="0.25">
      <c r="B61" s="10">
        <v>41002</v>
      </c>
      <c r="C61" s="11" t="s">
        <v>187</v>
      </c>
      <c r="D61" s="16">
        <v>44</v>
      </c>
      <c r="E61" s="12">
        <v>41003</v>
      </c>
      <c r="F61" s="25">
        <v>20</v>
      </c>
      <c r="G61" s="18">
        <f t="shared" si="3"/>
        <v>0.54545454545454541</v>
      </c>
      <c r="H61" s="26"/>
    </row>
    <row r="62" spans="2:8" x14ac:dyDescent="0.25">
      <c r="B62" s="10">
        <v>41009</v>
      </c>
      <c r="C62" s="11" t="s">
        <v>214</v>
      </c>
      <c r="D62" s="16">
        <v>50</v>
      </c>
      <c r="E62" s="12">
        <v>41009</v>
      </c>
      <c r="F62" s="25">
        <v>46.2</v>
      </c>
      <c r="G62" s="18">
        <f t="shared" si="3"/>
        <v>7.5999999999999956E-2</v>
      </c>
      <c r="H62" s="26"/>
    </row>
    <row r="63" spans="2:8" x14ac:dyDescent="0.25">
      <c r="B63" s="10">
        <v>41010</v>
      </c>
      <c r="C63" s="11" t="s">
        <v>215</v>
      </c>
      <c r="D63" s="16">
        <v>59</v>
      </c>
      <c r="E63" s="12">
        <v>41010</v>
      </c>
      <c r="F63" s="25">
        <v>63</v>
      </c>
      <c r="G63" s="18">
        <f t="shared" si="3"/>
        <v>-6.7796610169491567E-2</v>
      </c>
      <c r="H63" s="26"/>
    </row>
    <row r="64" spans="2:8" x14ac:dyDescent="0.25">
      <c r="B64" s="10">
        <v>41010</v>
      </c>
      <c r="C64" s="11" t="s">
        <v>255</v>
      </c>
      <c r="D64" s="16">
        <v>52</v>
      </c>
      <c r="E64" s="12">
        <v>41011</v>
      </c>
      <c r="F64" s="25">
        <v>42.5</v>
      </c>
      <c r="G64" s="18">
        <f>(F64/D64-1)*-1</f>
        <v>0.18269230769230771</v>
      </c>
      <c r="H64" s="26"/>
    </row>
    <row r="65" spans="2:8" x14ac:dyDescent="0.25">
      <c r="B65" s="10">
        <v>41011</v>
      </c>
      <c r="C65" s="11" t="s">
        <v>215</v>
      </c>
      <c r="D65" s="16">
        <v>69</v>
      </c>
      <c r="E65" s="12">
        <v>41011</v>
      </c>
      <c r="F65" s="25">
        <v>72</v>
      </c>
      <c r="G65" s="18">
        <f t="shared" ref="G65:G74" si="4">(F65/D65-1)*-1</f>
        <v>-4.3478260869565188E-2</v>
      </c>
      <c r="H65" s="26"/>
    </row>
    <row r="66" spans="2:8" x14ac:dyDescent="0.25">
      <c r="B66" s="10">
        <v>41012</v>
      </c>
      <c r="C66" s="11" t="s">
        <v>215</v>
      </c>
      <c r="D66" s="16">
        <v>65.8</v>
      </c>
      <c r="E66" s="12">
        <v>41015</v>
      </c>
      <c r="F66" s="25">
        <v>37.5</v>
      </c>
      <c r="G66" s="18">
        <f t="shared" si="4"/>
        <v>0.43009118541033431</v>
      </c>
      <c r="H66" s="26"/>
    </row>
    <row r="67" spans="2:8" x14ac:dyDescent="0.25">
      <c r="B67" s="10">
        <v>41015</v>
      </c>
      <c r="C67" s="11" t="s">
        <v>215</v>
      </c>
      <c r="D67" s="16">
        <v>66</v>
      </c>
      <c r="E67" s="12">
        <v>41015</v>
      </c>
      <c r="F67" s="25">
        <v>68</v>
      </c>
      <c r="G67" s="18">
        <f t="shared" si="4"/>
        <v>-3.0303030303030276E-2</v>
      </c>
      <c r="H67" s="26"/>
    </row>
    <row r="68" spans="2:8" x14ac:dyDescent="0.25">
      <c r="B68" s="10">
        <v>41016</v>
      </c>
      <c r="C68" s="11" t="s">
        <v>215</v>
      </c>
      <c r="D68" s="16">
        <v>35</v>
      </c>
      <c r="E68" s="12">
        <v>41016</v>
      </c>
      <c r="F68" s="25">
        <v>45</v>
      </c>
      <c r="G68" s="18">
        <f t="shared" si="4"/>
        <v>-0.28571428571428581</v>
      </c>
      <c r="H68" s="26"/>
    </row>
    <row r="69" spans="2:8" x14ac:dyDescent="0.25">
      <c r="B69" s="10">
        <v>41017</v>
      </c>
      <c r="C69" s="11" t="s">
        <v>215</v>
      </c>
      <c r="D69" s="16">
        <v>74</v>
      </c>
      <c r="E69" s="12">
        <v>41018</v>
      </c>
      <c r="F69" s="25">
        <v>71.8</v>
      </c>
      <c r="G69" s="18">
        <f t="shared" si="4"/>
        <v>2.9729729729729759E-2</v>
      </c>
      <c r="H69" s="26"/>
    </row>
    <row r="70" spans="2:8" x14ac:dyDescent="0.25">
      <c r="B70" s="10">
        <v>41019</v>
      </c>
      <c r="C70" s="11" t="s">
        <v>215</v>
      </c>
      <c r="D70" s="16">
        <v>48.5</v>
      </c>
      <c r="E70" s="12">
        <v>41019</v>
      </c>
      <c r="F70" s="25">
        <v>50</v>
      </c>
      <c r="G70" s="18">
        <f t="shared" si="4"/>
        <v>-3.0927835051546282E-2</v>
      </c>
      <c r="H70" s="26"/>
    </row>
    <row r="71" spans="2:8" x14ac:dyDescent="0.25">
      <c r="B71" s="10">
        <v>41019</v>
      </c>
      <c r="C71" s="11" t="s">
        <v>215</v>
      </c>
      <c r="D71" s="16">
        <v>57</v>
      </c>
      <c r="E71" s="12">
        <v>41022</v>
      </c>
      <c r="F71" s="25">
        <v>39.200000000000003</v>
      </c>
      <c r="G71" s="18">
        <f t="shared" si="4"/>
        <v>0.31228070175438594</v>
      </c>
      <c r="H71" s="26"/>
    </row>
    <row r="72" spans="2:8" x14ac:dyDescent="0.25">
      <c r="B72" s="10">
        <v>41024</v>
      </c>
      <c r="C72" s="11" t="s">
        <v>244</v>
      </c>
      <c r="D72" s="16">
        <v>39</v>
      </c>
      <c r="E72" s="12">
        <v>41024</v>
      </c>
      <c r="F72" s="25">
        <v>44</v>
      </c>
      <c r="G72" s="18">
        <f t="shared" si="4"/>
        <v>-0.12820512820512819</v>
      </c>
      <c r="H72" s="26"/>
    </row>
    <row r="73" spans="2:8" x14ac:dyDescent="0.25">
      <c r="B73" s="10">
        <v>41025</v>
      </c>
      <c r="C73" s="11" t="s">
        <v>244</v>
      </c>
      <c r="D73" s="16">
        <v>51.7</v>
      </c>
      <c r="E73" s="12">
        <v>41025</v>
      </c>
      <c r="F73" s="25">
        <v>45.5</v>
      </c>
      <c r="G73" s="18">
        <f t="shared" si="4"/>
        <v>0.11992263056092844</v>
      </c>
      <c r="H73" s="26"/>
    </row>
    <row r="74" spans="2:8" x14ac:dyDescent="0.25">
      <c r="B74" s="10">
        <v>41025</v>
      </c>
      <c r="C74" s="11" t="s">
        <v>250</v>
      </c>
      <c r="D74" s="16">
        <v>95</v>
      </c>
      <c r="E74" s="12">
        <v>41025</v>
      </c>
      <c r="F74" s="25">
        <v>110.6</v>
      </c>
      <c r="G74" s="18">
        <f t="shared" si="4"/>
        <v>-0.16421052631578936</v>
      </c>
      <c r="H74" s="26"/>
    </row>
    <row r="75" spans="2:8" x14ac:dyDescent="0.25">
      <c r="B75" s="10">
        <v>41026</v>
      </c>
      <c r="C75" s="11" t="s">
        <v>256</v>
      </c>
      <c r="D75" s="16">
        <v>71.5</v>
      </c>
      <c r="E75" s="12">
        <v>41029</v>
      </c>
      <c r="F75" s="25">
        <v>51</v>
      </c>
      <c r="G75" s="18">
        <f t="shared" ref="G75:G89" si="5">(F75/D75-1)*-1</f>
        <v>0.28671328671328666</v>
      </c>
      <c r="H75" s="26"/>
    </row>
    <row r="76" spans="2:8" x14ac:dyDescent="0.25">
      <c r="B76" s="10">
        <v>41031</v>
      </c>
      <c r="C76" s="11" t="s">
        <v>261</v>
      </c>
      <c r="D76" s="16">
        <v>68</v>
      </c>
      <c r="E76" s="12">
        <v>41031</v>
      </c>
      <c r="F76" s="25">
        <v>90</v>
      </c>
      <c r="G76" s="18">
        <f t="shared" si="5"/>
        <v>-0.32352941176470584</v>
      </c>
      <c r="H76" s="26"/>
    </row>
    <row r="77" spans="2:8" x14ac:dyDescent="0.25">
      <c r="B77" s="10">
        <v>41032</v>
      </c>
      <c r="C77" s="11" t="s">
        <v>254</v>
      </c>
      <c r="D77" s="16">
        <v>33.200000000000003</v>
      </c>
      <c r="E77" s="12">
        <v>41033</v>
      </c>
      <c r="F77" s="25">
        <v>47.8</v>
      </c>
      <c r="G77" s="18">
        <f t="shared" si="5"/>
        <v>-0.43975903614457801</v>
      </c>
      <c r="H77" s="26"/>
    </row>
    <row r="78" spans="2:8" x14ac:dyDescent="0.25">
      <c r="B78" s="10">
        <v>41033</v>
      </c>
      <c r="C78" s="11" t="s">
        <v>254</v>
      </c>
      <c r="D78" s="16">
        <v>51.5</v>
      </c>
      <c r="E78" s="12">
        <v>41033</v>
      </c>
      <c r="F78" s="25">
        <v>61.5</v>
      </c>
      <c r="G78" s="18">
        <f t="shared" si="5"/>
        <v>-0.19417475728155331</v>
      </c>
      <c r="H78" s="26"/>
    </row>
    <row r="79" spans="2:8" x14ac:dyDescent="0.25">
      <c r="B79" s="10">
        <v>41036</v>
      </c>
      <c r="C79" s="11" t="s">
        <v>250</v>
      </c>
      <c r="D79" s="16">
        <v>50.9</v>
      </c>
      <c r="E79" s="12">
        <v>41037</v>
      </c>
      <c r="F79" s="25">
        <v>47</v>
      </c>
      <c r="G79" s="18">
        <f t="shared" si="5"/>
        <v>7.6620825147347693E-2</v>
      </c>
      <c r="H79" s="26"/>
    </row>
    <row r="80" spans="2:8" x14ac:dyDescent="0.25">
      <c r="B80" s="10">
        <v>41038</v>
      </c>
      <c r="C80" s="11" t="s">
        <v>254</v>
      </c>
      <c r="D80" s="16">
        <v>74</v>
      </c>
      <c r="E80" s="12">
        <v>41038</v>
      </c>
      <c r="F80" s="25">
        <v>87</v>
      </c>
      <c r="G80" s="18">
        <f t="shared" si="5"/>
        <v>-0.17567567567567566</v>
      </c>
      <c r="H80" s="26"/>
    </row>
    <row r="81" spans="2:8" x14ac:dyDescent="0.25">
      <c r="B81" s="10">
        <v>41040</v>
      </c>
      <c r="C81" s="11" t="s">
        <v>271</v>
      </c>
      <c r="D81" s="16">
        <v>45</v>
      </c>
      <c r="E81" s="12">
        <v>41040</v>
      </c>
      <c r="F81" s="25">
        <v>54</v>
      </c>
      <c r="G81" s="18">
        <f t="shared" si="5"/>
        <v>-0.19999999999999996</v>
      </c>
      <c r="H81" s="26"/>
    </row>
    <row r="82" spans="2:8" x14ac:dyDescent="0.25">
      <c r="B82" s="10">
        <v>41043</v>
      </c>
      <c r="C82" s="11" t="s">
        <v>254</v>
      </c>
      <c r="D82" s="16">
        <v>55.5</v>
      </c>
      <c r="E82" s="12">
        <v>41043</v>
      </c>
      <c r="F82" s="25">
        <v>69.5</v>
      </c>
      <c r="G82" s="18">
        <f t="shared" si="5"/>
        <v>-0.25225225225225234</v>
      </c>
      <c r="H82" s="26"/>
    </row>
    <row r="83" spans="2:8" x14ac:dyDescent="0.25">
      <c r="B83" s="10">
        <v>41064</v>
      </c>
      <c r="C83" s="11" t="s">
        <v>296</v>
      </c>
      <c r="D83" s="16">
        <v>52</v>
      </c>
      <c r="E83" s="12">
        <v>41065</v>
      </c>
      <c r="F83" s="25">
        <v>49</v>
      </c>
      <c r="G83" s="18">
        <f t="shared" si="5"/>
        <v>5.7692307692307709E-2</v>
      </c>
      <c r="H83" s="26"/>
    </row>
    <row r="84" spans="2:8" x14ac:dyDescent="0.25">
      <c r="B84" s="10">
        <v>41065</v>
      </c>
      <c r="C84" s="11" t="s">
        <v>302</v>
      </c>
      <c r="D84" s="16">
        <v>68</v>
      </c>
      <c r="E84" s="12">
        <v>41066</v>
      </c>
      <c r="F84" s="25">
        <v>36</v>
      </c>
      <c r="G84" s="18">
        <f t="shared" si="5"/>
        <v>0.47058823529411764</v>
      </c>
      <c r="H84" s="26"/>
    </row>
    <row r="85" spans="2:8" x14ac:dyDescent="0.25">
      <c r="B85" s="10">
        <v>41066</v>
      </c>
      <c r="C85" s="11" t="s">
        <v>302</v>
      </c>
      <c r="D85" s="16">
        <v>35</v>
      </c>
      <c r="E85" s="12">
        <v>41067</v>
      </c>
      <c r="F85" s="25">
        <v>24</v>
      </c>
      <c r="G85" s="18">
        <f t="shared" si="5"/>
        <v>0.31428571428571428</v>
      </c>
      <c r="H85" s="26"/>
    </row>
    <row r="86" spans="2:8" x14ac:dyDescent="0.25">
      <c r="B86" s="10">
        <v>41068</v>
      </c>
      <c r="C86" s="11" t="s">
        <v>302</v>
      </c>
      <c r="D86" s="16">
        <v>29</v>
      </c>
      <c r="E86" s="12">
        <v>41068</v>
      </c>
      <c r="F86" s="25">
        <v>25</v>
      </c>
      <c r="G86" s="18">
        <f t="shared" si="5"/>
        <v>0.13793103448275867</v>
      </c>
      <c r="H86" s="26"/>
    </row>
    <row r="87" spans="2:8" x14ac:dyDescent="0.25">
      <c r="B87" s="10">
        <v>41071</v>
      </c>
      <c r="C87" s="11" t="s">
        <v>312</v>
      </c>
      <c r="D87" s="16">
        <v>23</v>
      </c>
      <c r="E87" s="12">
        <v>41071</v>
      </c>
      <c r="F87" s="25">
        <v>28</v>
      </c>
      <c r="G87" s="18">
        <f t="shared" si="5"/>
        <v>-0.21739130434782616</v>
      </c>
      <c r="H87" s="26"/>
    </row>
    <row r="88" spans="2:8" x14ac:dyDescent="0.25">
      <c r="B88" s="10">
        <v>41071</v>
      </c>
      <c r="C88" s="11" t="s">
        <v>314</v>
      </c>
      <c r="D88" s="16">
        <v>28</v>
      </c>
      <c r="E88" s="12">
        <v>41071</v>
      </c>
      <c r="F88" s="25">
        <v>21.5</v>
      </c>
      <c r="G88" s="18">
        <f t="shared" si="5"/>
        <v>0.2321428571428571</v>
      </c>
      <c r="H88" s="26"/>
    </row>
    <row r="89" spans="2:8" x14ac:dyDescent="0.25">
      <c r="B89" s="10">
        <v>41072</v>
      </c>
      <c r="C89" s="11" t="s">
        <v>318</v>
      </c>
      <c r="D89" s="16">
        <v>52.4</v>
      </c>
      <c r="E89" s="12">
        <v>41073</v>
      </c>
      <c r="F89" s="25">
        <v>60</v>
      </c>
      <c r="G89" s="18">
        <f t="shared" si="5"/>
        <v>-0.14503816793893143</v>
      </c>
      <c r="H89" s="26"/>
    </row>
    <row r="90" spans="2:8" x14ac:dyDescent="0.25">
      <c r="B90" s="10">
        <v>41073</v>
      </c>
      <c r="C90" s="11" t="s">
        <v>312</v>
      </c>
      <c r="D90" s="16">
        <v>42.5</v>
      </c>
      <c r="E90" s="12">
        <v>41073</v>
      </c>
      <c r="F90" s="25">
        <v>48.5</v>
      </c>
      <c r="G90" s="18">
        <f t="shared" ref="G90:G99" si="6">(F90/D90-1)*-1</f>
        <v>-0.14117647058823524</v>
      </c>
      <c r="H90" s="26"/>
    </row>
    <row r="91" spans="2:8" x14ac:dyDescent="0.25">
      <c r="B91" s="10">
        <v>41078</v>
      </c>
      <c r="C91" s="11" t="s">
        <v>314</v>
      </c>
      <c r="D91" s="16">
        <v>23</v>
      </c>
      <c r="E91" s="12">
        <v>41079</v>
      </c>
      <c r="F91" s="25">
        <v>15</v>
      </c>
      <c r="G91" s="18">
        <f t="shared" si="6"/>
        <v>0.34782608695652173</v>
      </c>
      <c r="H91" s="26"/>
    </row>
    <row r="92" spans="2:8" x14ac:dyDescent="0.25">
      <c r="B92" s="10">
        <v>41079</v>
      </c>
      <c r="C92" s="11" t="s">
        <v>333</v>
      </c>
      <c r="D92" s="16">
        <v>28.5</v>
      </c>
      <c r="E92" s="12">
        <v>41080</v>
      </c>
      <c r="F92" s="25">
        <v>17.3</v>
      </c>
      <c r="G92" s="18">
        <f t="shared" si="6"/>
        <v>0.39298245614035088</v>
      </c>
      <c r="H92" s="26"/>
    </row>
    <row r="93" spans="2:8" x14ac:dyDescent="0.25">
      <c r="B93" s="10">
        <v>41081</v>
      </c>
      <c r="C93" s="11" t="s">
        <v>338</v>
      </c>
      <c r="D93" s="16">
        <v>44</v>
      </c>
      <c r="E93" s="12">
        <v>41081</v>
      </c>
      <c r="F93" s="25">
        <v>52.2</v>
      </c>
      <c r="G93" s="18">
        <f t="shared" si="6"/>
        <v>-0.18636363636363651</v>
      </c>
      <c r="H93" s="26"/>
    </row>
    <row r="94" spans="2:8" x14ac:dyDescent="0.25">
      <c r="B94" s="10">
        <v>41085</v>
      </c>
      <c r="C94" s="11" t="s">
        <v>340</v>
      </c>
      <c r="D94" s="16">
        <v>67</v>
      </c>
      <c r="E94" s="12">
        <v>41087</v>
      </c>
      <c r="F94" s="25">
        <v>54</v>
      </c>
      <c r="G94" s="18">
        <f t="shared" si="6"/>
        <v>0.19402985074626866</v>
      </c>
      <c r="H94" s="26"/>
    </row>
    <row r="95" spans="2:8" x14ac:dyDescent="0.25">
      <c r="B95" s="10">
        <v>41088</v>
      </c>
      <c r="C95" s="11" t="s">
        <v>340</v>
      </c>
      <c r="D95" s="16">
        <v>50.8</v>
      </c>
      <c r="E95" s="12">
        <v>41089</v>
      </c>
      <c r="F95" s="25">
        <v>78.7</v>
      </c>
      <c r="G95" s="18">
        <f t="shared" si="6"/>
        <v>-0.54921259842519699</v>
      </c>
      <c r="H95" s="26"/>
    </row>
    <row r="96" spans="2:8" x14ac:dyDescent="0.25">
      <c r="B96" s="10">
        <v>41089</v>
      </c>
      <c r="C96" s="11" t="s">
        <v>351</v>
      </c>
      <c r="D96" s="16">
        <v>29</v>
      </c>
      <c r="E96" s="12">
        <v>41089</v>
      </c>
      <c r="F96" s="25">
        <v>31</v>
      </c>
      <c r="G96" s="18">
        <f t="shared" si="6"/>
        <v>-6.8965517241379226E-2</v>
      </c>
      <c r="H96" s="26"/>
    </row>
    <row r="97" spans="2:8" x14ac:dyDescent="0.25">
      <c r="B97" s="10">
        <v>41092</v>
      </c>
      <c r="C97" s="11" t="s">
        <v>351</v>
      </c>
      <c r="D97" s="16">
        <v>58</v>
      </c>
      <c r="E97" s="12">
        <v>41092</v>
      </c>
      <c r="F97" s="25">
        <v>63.3</v>
      </c>
      <c r="G97" s="18">
        <f t="shared" si="6"/>
        <v>-9.1379310344827491E-2</v>
      </c>
      <c r="H97" s="26"/>
    </row>
    <row r="98" spans="2:8" x14ac:dyDescent="0.25">
      <c r="B98" s="10">
        <v>41093</v>
      </c>
      <c r="C98" s="11" t="s">
        <v>358</v>
      </c>
      <c r="D98" s="16">
        <v>23</v>
      </c>
      <c r="E98" s="12">
        <v>41094</v>
      </c>
      <c r="F98" s="25">
        <v>24.1</v>
      </c>
      <c r="G98" s="18">
        <f t="shared" si="6"/>
        <v>-4.7826086956521907E-2</v>
      </c>
      <c r="H98" s="26"/>
    </row>
    <row r="99" spans="2:8" x14ac:dyDescent="0.25">
      <c r="B99" s="10">
        <v>41100</v>
      </c>
      <c r="C99" s="11" t="s">
        <v>351</v>
      </c>
      <c r="D99" s="16">
        <v>32</v>
      </c>
      <c r="E99" s="12">
        <v>41100</v>
      </c>
      <c r="F99" s="25">
        <v>37</v>
      </c>
      <c r="G99" s="18">
        <f t="shared" si="6"/>
        <v>-0.15625</v>
      </c>
      <c r="H99" s="26"/>
    </row>
    <row r="100" spans="2:8" x14ac:dyDescent="0.25">
      <c r="B100" s="10">
        <v>41100</v>
      </c>
      <c r="C100" s="11" t="s">
        <v>351</v>
      </c>
      <c r="D100" s="16">
        <v>41.7</v>
      </c>
      <c r="E100" s="12">
        <v>41101</v>
      </c>
      <c r="F100" s="25">
        <v>39</v>
      </c>
      <c r="G100" s="18">
        <f>(F100/D100-1)*-1</f>
        <v>6.4748201438848962E-2</v>
      </c>
      <c r="H100" s="26"/>
    </row>
    <row r="101" spans="2:8" x14ac:dyDescent="0.25">
      <c r="B101" s="10">
        <v>41120</v>
      </c>
      <c r="C101" s="11" t="s">
        <v>374</v>
      </c>
      <c r="D101" s="16">
        <v>119</v>
      </c>
      <c r="E101" s="12">
        <v>41081</v>
      </c>
      <c r="F101" s="25">
        <v>112</v>
      </c>
      <c r="G101" s="18">
        <f t="shared" ref="G101:G107" si="7">(F101/D101-1)*-1</f>
        <v>5.8823529411764719E-2</v>
      </c>
      <c r="H101" s="26"/>
    </row>
    <row r="102" spans="2:8" x14ac:dyDescent="0.25">
      <c r="B102" s="10">
        <v>41123</v>
      </c>
      <c r="C102" s="11" t="s">
        <v>382</v>
      </c>
      <c r="D102" s="16">
        <v>71.900000000000006</v>
      </c>
      <c r="E102" s="12">
        <v>41123</v>
      </c>
      <c r="F102" s="25">
        <v>58.5</v>
      </c>
      <c r="G102" s="18">
        <f t="shared" si="7"/>
        <v>0.1863699582753825</v>
      </c>
      <c r="H102" s="26"/>
    </row>
    <row r="103" spans="2:8" x14ac:dyDescent="0.25">
      <c r="B103" s="10">
        <v>41123</v>
      </c>
      <c r="C103" s="11" t="s">
        <v>383</v>
      </c>
      <c r="D103" s="16">
        <v>51</v>
      </c>
      <c r="E103" s="12">
        <v>41124</v>
      </c>
      <c r="F103" s="25">
        <v>37</v>
      </c>
      <c r="G103" s="18">
        <f t="shared" si="7"/>
        <v>0.27450980392156865</v>
      </c>
      <c r="H103" s="26"/>
    </row>
    <row r="104" spans="2:8" x14ac:dyDescent="0.25">
      <c r="B104" s="10">
        <v>41128</v>
      </c>
      <c r="C104" s="11" t="s">
        <v>374</v>
      </c>
      <c r="D104" s="16">
        <v>44</v>
      </c>
      <c r="E104" s="12">
        <v>41128</v>
      </c>
      <c r="F104" s="25">
        <v>50</v>
      </c>
      <c r="G104" s="18">
        <f t="shared" si="7"/>
        <v>-0.13636363636363646</v>
      </c>
      <c r="H104" s="26"/>
    </row>
    <row r="105" spans="2:8" x14ac:dyDescent="0.25">
      <c r="B105" s="10">
        <v>41128</v>
      </c>
      <c r="C105" s="11" t="s">
        <v>390</v>
      </c>
      <c r="D105" s="16">
        <v>30</v>
      </c>
      <c r="E105" s="12">
        <v>41129</v>
      </c>
      <c r="F105" s="25">
        <v>29.3</v>
      </c>
      <c r="G105" s="18">
        <f t="shared" si="7"/>
        <v>2.3333333333333317E-2</v>
      </c>
      <c r="H105" s="26"/>
    </row>
    <row r="106" spans="2:8" x14ac:dyDescent="0.25">
      <c r="B106" s="10">
        <v>41130</v>
      </c>
      <c r="C106" s="11" t="s">
        <v>390</v>
      </c>
      <c r="D106" s="16">
        <v>31</v>
      </c>
      <c r="E106" s="12">
        <v>41131</v>
      </c>
      <c r="F106" s="25">
        <v>24.3</v>
      </c>
      <c r="G106" s="18">
        <f t="shared" si="7"/>
        <v>0.21612903225806446</v>
      </c>
      <c r="H106" s="26"/>
    </row>
    <row r="107" spans="2:8" x14ac:dyDescent="0.25">
      <c r="B107" s="10">
        <v>41131</v>
      </c>
      <c r="C107" s="11" t="s">
        <v>374</v>
      </c>
      <c r="D107" s="16">
        <v>43</v>
      </c>
      <c r="E107" s="12">
        <v>41134</v>
      </c>
      <c r="F107" s="25">
        <v>35.799999999999997</v>
      </c>
      <c r="G107" s="18">
        <f t="shared" si="7"/>
        <v>0.16744186046511633</v>
      </c>
      <c r="H107" s="26"/>
    </row>
    <row r="108" spans="2:8" x14ac:dyDescent="0.25">
      <c r="B108" s="10">
        <v>41134</v>
      </c>
      <c r="C108" s="11" t="s">
        <v>401</v>
      </c>
      <c r="D108" s="16">
        <v>44</v>
      </c>
      <c r="E108" s="12">
        <v>41141</v>
      </c>
      <c r="F108" s="25">
        <v>25</v>
      </c>
      <c r="G108" s="18">
        <f t="shared" ref="G108:G119" si="8">(F108/D108-1)*-1</f>
        <v>0.43181818181818177</v>
      </c>
      <c r="H108" s="26"/>
    </row>
    <row r="109" spans="2:8" x14ac:dyDescent="0.25">
      <c r="B109" s="10">
        <v>41141</v>
      </c>
      <c r="C109" s="11" t="s">
        <v>407</v>
      </c>
      <c r="D109" s="16">
        <v>27</v>
      </c>
      <c r="E109" s="12">
        <v>41142</v>
      </c>
      <c r="F109" s="25">
        <v>31.1</v>
      </c>
      <c r="G109" s="18">
        <f t="shared" si="8"/>
        <v>-0.1518518518518519</v>
      </c>
      <c r="H109" s="26"/>
    </row>
    <row r="110" spans="2:8" x14ac:dyDescent="0.25">
      <c r="B110" s="10">
        <v>41143</v>
      </c>
      <c r="C110" s="11" t="s">
        <v>413</v>
      </c>
      <c r="D110" s="16">
        <v>52</v>
      </c>
      <c r="E110" s="12">
        <v>41145</v>
      </c>
      <c r="F110" s="25">
        <v>22.1</v>
      </c>
      <c r="G110" s="18">
        <f t="shared" si="8"/>
        <v>0.57499999999999996</v>
      </c>
      <c r="H110" s="26"/>
    </row>
    <row r="111" spans="2:8" x14ac:dyDescent="0.25">
      <c r="B111" s="10">
        <v>41149</v>
      </c>
      <c r="C111" s="11" t="s">
        <v>418</v>
      </c>
      <c r="D111" s="16">
        <v>44.6</v>
      </c>
      <c r="E111" s="12">
        <v>41150</v>
      </c>
      <c r="F111" s="25">
        <v>48.9</v>
      </c>
      <c r="G111" s="18">
        <f t="shared" si="8"/>
        <v>-9.6412556053811604E-2</v>
      </c>
      <c r="H111" s="26"/>
    </row>
    <row r="112" spans="2:8" x14ac:dyDescent="0.25">
      <c r="B112" s="10">
        <v>41150</v>
      </c>
      <c r="C112" s="11" t="s">
        <v>418</v>
      </c>
      <c r="D112" s="16">
        <v>40.1</v>
      </c>
      <c r="E112" s="12">
        <v>41151</v>
      </c>
      <c r="F112" s="25">
        <v>40.1</v>
      </c>
      <c r="G112" s="18">
        <f t="shared" si="8"/>
        <v>0</v>
      </c>
      <c r="H112" s="26"/>
    </row>
    <row r="113" spans="2:8" x14ac:dyDescent="0.25">
      <c r="B113" s="10">
        <v>41155</v>
      </c>
      <c r="C113" s="11" t="s">
        <v>419</v>
      </c>
      <c r="D113" s="16">
        <v>50</v>
      </c>
      <c r="E113" s="12">
        <v>41156</v>
      </c>
      <c r="F113" s="25">
        <v>49</v>
      </c>
      <c r="G113" s="18">
        <f t="shared" si="8"/>
        <v>2.0000000000000018E-2</v>
      </c>
      <c r="H113" s="26"/>
    </row>
    <row r="114" spans="2:8" x14ac:dyDescent="0.25">
      <c r="B114" s="10">
        <v>41156</v>
      </c>
      <c r="C114" s="11" t="s">
        <v>419</v>
      </c>
      <c r="D114" s="16">
        <v>48.8</v>
      </c>
      <c r="E114" s="12">
        <v>41157</v>
      </c>
      <c r="F114" s="25">
        <v>38.700000000000003</v>
      </c>
      <c r="G114" s="18">
        <f t="shared" si="8"/>
        <v>0.20696721311475397</v>
      </c>
      <c r="H114" s="26"/>
    </row>
    <row r="115" spans="2:8" x14ac:dyDescent="0.25">
      <c r="B115" s="10">
        <v>41157</v>
      </c>
      <c r="C115" s="11" t="s">
        <v>419</v>
      </c>
      <c r="D115" s="16">
        <v>43.5</v>
      </c>
      <c r="E115" s="12">
        <v>41158</v>
      </c>
      <c r="F115" s="25">
        <v>52</v>
      </c>
      <c r="G115" s="18">
        <f t="shared" si="8"/>
        <v>-0.19540229885057481</v>
      </c>
      <c r="H115" s="26"/>
    </row>
    <row r="116" spans="2:8" x14ac:dyDescent="0.25">
      <c r="B116" s="10">
        <v>41159</v>
      </c>
      <c r="C116" s="11" t="s">
        <v>432</v>
      </c>
      <c r="D116" s="16">
        <v>63</v>
      </c>
      <c r="E116" s="12">
        <v>41162</v>
      </c>
      <c r="F116" s="25">
        <v>56</v>
      </c>
      <c r="G116" s="18">
        <f t="shared" si="8"/>
        <v>0.11111111111111116</v>
      </c>
      <c r="H116" s="26"/>
    </row>
    <row r="117" spans="2:8" x14ac:dyDescent="0.25">
      <c r="B117" s="10">
        <v>41163</v>
      </c>
      <c r="C117" s="11" t="s">
        <v>413</v>
      </c>
      <c r="D117" s="16">
        <v>49.4</v>
      </c>
      <c r="E117" s="12">
        <v>41163</v>
      </c>
      <c r="F117" s="25">
        <v>49.8</v>
      </c>
      <c r="G117" s="18">
        <f t="shared" si="8"/>
        <v>-8.0971659919029104E-3</v>
      </c>
      <c r="H117" s="26"/>
    </row>
    <row r="118" spans="2:8" x14ac:dyDescent="0.25">
      <c r="B118" s="10">
        <v>41170</v>
      </c>
      <c r="C118" s="11" t="s">
        <v>461</v>
      </c>
      <c r="D118" s="16">
        <v>42</v>
      </c>
      <c r="E118" s="12">
        <v>41171</v>
      </c>
      <c r="F118" s="25">
        <v>42</v>
      </c>
      <c r="G118" s="18">
        <f t="shared" si="8"/>
        <v>0</v>
      </c>
      <c r="H118" s="26"/>
    </row>
    <row r="119" spans="2:8" x14ac:dyDescent="0.25">
      <c r="B119" s="10">
        <v>41172</v>
      </c>
      <c r="C119" s="11" t="s">
        <v>407</v>
      </c>
      <c r="D119" s="16">
        <v>45.5</v>
      </c>
      <c r="E119" s="12">
        <v>41173</v>
      </c>
      <c r="F119" s="25">
        <v>53</v>
      </c>
      <c r="G119" s="18">
        <f t="shared" si="8"/>
        <v>-0.16483516483516492</v>
      </c>
      <c r="H119" s="26"/>
    </row>
    <row r="120" spans="2:8" x14ac:dyDescent="0.25">
      <c r="B120" s="10">
        <v>41173</v>
      </c>
      <c r="C120" s="11" t="s">
        <v>407</v>
      </c>
      <c r="D120" s="16">
        <v>61</v>
      </c>
      <c r="E120" s="12">
        <v>41177</v>
      </c>
      <c r="F120" s="25">
        <v>42</v>
      </c>
      <c r="G120" s="18">
        <f t="shared" ref="G120:G125" si="9">(F120/D120-1)*-1</f>
        <v>0.31147540983606559</v>
      </c>
      <c r="H120" s="26"/>
    </row>
    <row r="121" spans="2:8" x14ac:dyDescent="0.25">
      <c r="B121" s="10">
        <v>41178</v>
      </c>
      <c r="C121" s="11" t="s">
        <v>413</v>
      </c>
      <c r="D121" s="16">
        <v>65</v>
      </c>
      <c r="E121" s="12">
        <v>41178</v>
      </c>
      <c r="F121" s="25">
        <v>47</v>
      </c>
      <c r="G121" s="18">
        <f t="shared" si="9"/>
        <v>0.27692307692307694</v>
      </c>
      <c r="H121" s="26"/>
    </row>
    <row r="122" spans="2:8" x14ac:dyDescent="0.25">
      <c r="B122" s="10">
        <v>41179</v>
      </c>
      <c r="C122" s="11" t="s">
        <v>464</v>
      </c>
      <c r="D122" s="16">
        <v>61</v>
      </c>
      <c r="E122" s="12">
        <v>41180</v>
      </c>
      <c r="F122" s="25">
        <v>50</v>
      </c>
      <c r="G122" s="18">
        <f t="shared" si="9"/>
        <v>0.18032786885245899</v>
      </c>
      <c r="H122" s="26"/>
    </row>
    <row r="123" spans="2:8" x14ac:dyDescent="0.25">
      <c r="B123" s="10">
        <v>41183</v>
      </c>
      <c r="C123" s="11" t="s">
        <v>471</v>
      </c>
      <c r="D123" s="16">
        <v>61.5</v>
      </c>
      <c r="E123" s="12">
        <v>41184</v>
      </c>
      <c r="F123" s="25">
        <v>72</v>
      </c>
      <c r="G123" s="18">
        <f t="shared" si="9"/>
        <v>-0.1707317073170731</v>
      </c>
      <c r="H123" s="26"/>
    </row>
    <row r="124" spans="2:8" x14ac:dyDescent="0.25">
      <c r="B124" s="10">
        <v>41184</v>
      </c>
      <c r="C124" s="11" t="s">
        <v>471</v>
      </c>
      <c r="D124" s="16">
        <v>59</v>
      </c>
      <c r="E124" s="12">
        <v>41185</v>
      </c>
      <c r="F124" s="25">
        <v>62</v>
      </c>
      <c r="G124" s="18">
        <f t="shared" si="9"/>
        <v>-5.0847457627118731E-2</v>
      </c>
      <c r="H124" s="26"/>
    </row>
    <row r="125" spans="2:8" x14ac:dyDescent="0.25">
      <c r="B125" s="10">
        <v>41185</v>
      </c>
      <c r="C125" s="11" t="s">
        <v>471</v>
      </c>
      <c r="D125" s="16">
        <v>58</v>
      </c>
      <c r="E125" s="12">
        <v>41186</v>
      </c>
      <c r="F125" s="25">
        <v>63</v>
      </c>
      <c r="G125" s="18">
        <f t="shared" si="9"/>
        <v>-8.6206896551724199E-2</v>
      </c>
      <c r="H125" s="26"/>
    </row>
    <row r="126" spans="2:8" x14ac:dyDescent="0.25">
      <c r="B126" s="10">
        <v>41194</v>
      </c>
      <c r="C126" s="11" t="s">
        <v>464</v>
      </c>
      <c r="D126" s="16">
        <v>28.3</v>
      </c>
      <c r="E126" s="12">
        <v>41197</v>
      </c>
      <c r="F126" s="25">
        <v>32</v>
      </c>
      <c r="G126" s="18">
        <f t="shared" ref="G126:G134" si="10">(F126/D126-1)*-1</f>
        <v>-0.13074204946996471</v>
      </c>
      <c r="H126" s="26"/>
    </row>
    <row r="127" spans="2:8" x14ac:dyDescent="0.25">
      <c r="B127" s="10">
        <v>41197</v>
      </c>
      <c r="C127" s="11" t="s">
        <v>471</v>
      </c>
      <c r="D127" s="16">
        <v>30.7</v>
      </c>
      <c r="E127" s="12">
        <v>41198</v>
      </c>
      <c r="F127" s="25">
        <v>33.5</v>
      </c>
      <c r="G127" s="18">
        <f t="shared" si="10"/>
        <v>-9.1205211726384405E-2</v>
      </c>
      <c r="H127" s="26"/>
    </row>
    <row r="128" spans="2:8" x14ac:dyDescent="0.25">
      <c r="B128" s="10">
        <v>41200</v>
      </c>
      <c r="C128" s="11" t="s">
        <v>490</v>
      </c>
      <c r="D128" s="16">
        <v>26</v>
      </c>
      <c r="E128" s="12">
        <v>41204</v>
      </c>
      <c r="F128" s="25">
        <v>38</v>
      </c>
      <c r="G128" s="18">
        <f t="shared" si="10"/>
        <v>-0.46153846153846145</v>
      </c>
      <c r="H128" s="26"/>
    </row>
    <row r="129" spans="2:8" x14ac:dyDescent="0.25">
      <c r="B129" s="10">
        <v>41213</v>
      </c>
      <c r="C129" s="11" t="s">
        <v>512</v>
      </c>
      <c r="D129" s="16">
        <v>56</v>
      </c>
      <c r="E129" s="12">
        <v>41214</v>
      </c>
      <c r="F129" s="25">
        <v>64.5</v>
      </c>
      <c r="G129" s="18">
        <f t="shared" si="10"/>
        <v>-0.15178571428571419</v>
      </c>
      <c r="H129" s="26"/>
    </row>
    <row r="130" spans="2:8" x14ac:dyDescent="0.25">
      <c r="B130" s="10">
        <v>41218</v>
      </c>
      <c r="C130" s="11" t="s">
        <v>512</v>
      </c>
      <c r="D130" s="16">
        <v>56.2</v>
      </c>
      <c r="E130" s="12">
        <v>41219</v>
      </c>
      <c r="F130" s="25">
        <v>66.400000000000006</v>
      </c>
      <c r="G130" s="18">
        <f t="shared" si="10"/>
        <v>-0.18149466192170816</v>
      </c>
      <c r="H130" s="26"/>
    </row>
    <row r="131" spans="2:8" x14ac:dyDescent="0.25">
      <c r="B131" s="10">
        <v>41220</v>
      </c>
      <c r="C131" s="11" t="s">
        <v>519</v>
      </c>
      <c r="D131" s="16">
        <v>58.7</v>
      </c>
      <c r="E131" s="12">
        <v>41220</v>
      </c>
      <c r="F131" s="25">
        <v>85</v>
      </c>
      <c r="G131" s="18">
        <f>(F131/D131-1)*-1</f>
        <v>-0.44804088586030666</v>
      </c>
      <c r="H131" s="26"/>
    </row>
    <row r="132" spans="2:8" x14ac:dyDescent="0.25">
      <c r="B132" s="10">
        <v>41221</v>
      </c>
      <c r="C132" s="11" t="s">
        <v>525</v>
      </c>
      <c r="D132" s="16">
        <v>48</v>
      </c>
      <c r="E132" s="12">
        <v>41221</v>
      </c>
      <c r="F132" s="25">
        <v>57</v>
      </c>
      <c r="G132" s="18">
        <f t="shared" si="10"/>
        <v>-0.1875</v>
      </c>
      <c r="H132" s="26"/>
    </row>
    <row r="133" spans="2:8" x14ac:dyDescent="0.25">
      <c r="B133" s="10">
        <v>41227</v>
      </c>
      <c r="C133" s="11" t="s">
        <v>525</v>
      </c>
      <c r="D133" s="16">
        <v>54</v>
      </c>
      <c r="E133" s="12">
        <v>41227</v>
      </c>
      <c r="F133" s="25">
        <v>65</v>
      </c>
      <c r="G133" s="18">
        <f t="shared" si="10"/>
        <v>-0.20370370370370372</v>
      </c>
      <c r="H133" s="26"/>
    </row>
    <row r="134" spans="2:8" x14ac:dyDescent="0.25">
      <c r="B134" s="10">
        <v>41228</v>
      </c>
      <c r="C134" s="11" t="s">
        <v>525</v>
      </c>
      <c r="D134" s="16">
        <v>75</v>
      </c>
      <c r="E134" s="12">
        <v>41229</v>
      </c>
      <c r="F134" s="25">
        <v>76</v>
      </c>
      <c r="G134" s="18">
        <f t="shared" si="10"/>
        <v>-1.3333333333333419E-2</v>
      </c>
      <c r="H134" s="26"/>
    </row>
    <row r="135" spans="2:8" x14ac:dyDescent="0.25">
      <c r="B135" s="10">
        <v>41233</v>
      </c>
      <c r="C135" s="11" t="s">
        <v>531</v>
      </c>
      <c r="D135" s="16">
        <v>34</v>
      </c>
      <c r="E135" s="12">
        <v>41233</v>
      </c>
      <c r="F135" s="25">
        <v>39</v>
      </c>
      <c r="G135" s="18">
        <f t="shared" ref="G135:G142" si="11">(F135/D135-1)*-1</f>
        <v>-0.14705882352941169</v>
      </c>
      <c r="H135" s="26"/>
    </row>
    <row r="136" spans="2:8" x14ac:dyDescent="0.25">
      <c r="B136" s="10">
        <v>41243</v>
      </c>
      <c r="C136" s="11" t="s">
        <v>547</v>
      </c>
      <c r="D136" s="16">
        <v>42</v>
      </c>
      <c r="E136" s="12">
        <v>41246</v>
      </c>
      <c r="F136" s="25">
        <v>36.700000000000003</v>
      </c>
      <c r="G136" s="18">
        <f t="shared" si="11"/>
        <v>0.12619047619047608</v>
      </c>
      <c r="H136" s="26"/>
    </row>
    <row r="137" spans="2:8" x14ac:dyDescent="0.25">
      <c r="B137" s="10">
        <v>41246</v>
      </c>
      <c r="C137" s="11" t="s">
        <v>552</v>
      </c>
      <c r="D137" s="16">
        <v>27</v>
      </c>
      <c r="E137" s="12">
        <v>41247</v>
      </c>
      <c r="F137" s="25">
        <v>26.5</v>
      </c>
      <c r="G137" s="18">
        <f t="shared" si="11"/>
        <v>1.851851851851849E-2</v>
      </c>
      <c r="H137" s="26"/>
    </row>
    <row r="138" spans="2:8" x14ac:dyDescent="0.25">
      <c r="B138" s="10">
        <v>41248</v>
      </c>
      <c r="C138" s="11" t="s">
        <v>552</v>
      </c>
      <c r="D138" s="16">
        <v>30.5</v>
      </c>
      <c r="E138" s="12">
        <v>41249</v>
      </c>
      <c r="F138" s="25">
        <v>30</v>
      </c>
      <c r="G138" s="18">
        <f t="shared" si="11"/>
        <v>1.6393442622950838E-2</v>
      </c>
      <c r="H138" s="26"/>
    </row>
    <row r="139" spans="2:8" x14ac:dyDescent="0.25">
      <c r="B139" s="10">
        <v>41249</v>
      </c>
      <c r="C139" s="11" t="s">
        <v>552</v>
      </c>
      <c r="D139" s="16">
        <v>43</v>
      </c>
      <c r="E139" s="12">
        <v>41250</v>
      </c>
      <c r="F139" s="25">
        <v>43.5</v>
      </c>
      <c r="G139" s="18">
        <f t="shared" si="11"/>
        <v>-1.1627906976744207E-2</v>
      </c>
      <c r="H139" s="26"/>
    </row>
    <row r="140" spans="2:8" x14ac:dyDescent="0.25">
      <c r="B140" s="10">
        <v>41253</v>
      </c>
      <c r="C140" s="11" t="s">
        <v>563</v>
      </c>
      <c r="D140" s="16">
        <v>56</v>
      </c>
      <c r="E140" s="12">
        <v>41254</v>
      </c>
      <c r="F140" s="25">
        <v>71</v>
      </c>
      <c r="G140" s="18">
        <f t="shared" si="11"/>
        <v>-0.26785714285714279</v>
      </c>
      <c r="H140" s="26"/>
    </row>
    <row r="141" spans="2:8" x14ac:dyDescent="0.25">
      <c r="B141" s="10">
        <v>41256</v>
      </c>
      <c r="C141" s="11" t="s">
        <v>552</v>
      </c>
      <c r="D141" s="16">
        <v>42</v>
      </c>
      <c r="E141" s="12">
        <v>41257</v>
      </c>
      <c r="F141" s="25">
        <v>41.5</v>
      </c>
      <c r="G141" s="18">
        <f t="shared" si="11"/>
        <v>1.1904761904761862E-2</v>
      </c>
      <c r="H141" s="26"/>
    </row>
    <row r="142" spans="2:8" x14ac:dyDescent="0.25">
      <c r="B142" s="10">
        <v>41261</v>
      </c>
      <c r="C142" s="11" t="s">
        <v>571</v>
      </c>
      <c r="D142" s="16">
        <v>34.9</v>
      </c>
      <c r="E142" s="12">
        <v>41262</v>
      </c>
      <c r="F142" s="25">
        <v>23.5</v>
      </c>
      <c r="G142" s="18">
        <f t="shared" si="11"/>
        <v>0.32664756446991405</v>
      </c>
      <c r="H142" s="26"/>
    </row>
    <row r="143" spans="2:8" ht="14.25" customHeight="1" x14ac:dyDescent="0.25">
      <c r="B143" s="10"/>
      <c r="C143" s="13"/>
      <c r="D143" s="19" t="s">
        <v>1</v>
      </c>
      <c r="E143" s="12"/>
      <c r="F143" s="21" t="s">
        <v>1</v>
      </c>
      <c r="G143" s="18"/>
      <c r="H143" s="14"/>
    </row>
    <row r="144" spans="2:8" ht="15.75" thickBot="1" x14ac:dyDescent="0.3">
      <c r="B144" s="27"/>
      <c r="C144" s="28" t="s">
        <v>49</v>
      </c>
      <c r="D144" s="29"/>
      <c r="E144" s="30" t="s">
        <v>12</v>
      </c>
      <c r="F144" s="31" t="s">
        <v>10</v>
      </c>
      <c r="G144" s="32">
        <f>SUM(G11:G143)/130</f>
        <v>1.0451517711760727E-2</v>
      </c>
      <c r="H144" s="33"/>
    </row>
    <row r="145" spans="2:8" ht="15.75" thickBot="1" x14ac:dyDescent="0.3">
      <c r="B145" s="27"/>
      <c r="C145" s="28" t="s">
        <v>50</v>
      </c>
      <c r="D145" s="29"/>
      <c r="E145" s="30" t="s">
        <v>12</v>
      </c>
      <c r="F145" s="31" t="s">
        <v>10</v>
      </c>
      <c r="G145" s="32">
        <f>SUM(G12:G143)</f>
        <v>1.3586973025288946</v>
      </c>
      <c r="H145" s="33"/>
    </row>
    <row r="146" spans="2:8" ht="63" customHeight="1" thickBot="1" x14ac:dyDescent="0.3">
      <c r="B146" s="10"/>
      <c r="C146" s="13" t="s">
        <v>1</v>
      </c>
      <c r="D146" s="13"/>
      <c r="E146" s="12"/>
      <c r="F146" s="13"/>
      <c r="G146" s="34" t="s">
        <v>1</v>
      </c>
      <c r="H146" s="14"/>
    </row>
    <row r="147" spans="2:8" ht="23.25" customHeight="1" x14ac:dyDescent="0.25">
      <c r="B147" s="5" t="s">
        <v>1</v>
      </c>
      <c r="C147" s="85" t="s">
        <v>13</v>
      </c>
      <c r="D147" s="35" t="s">
        <v>1</v>
      </c>
      <c r="E147" s="7" t="s">
        <v>1</v>
      </c>
      <c r="F147" s="35" t="s">
        <v>1</v>
      </c>
      <c r="G147" s="35" t="s">
        <v>1</v>
      </c>
      <c r="H147" s="36" t="s">
        <v>1</v>
      </c>
    </row>
    <row r="148" spans="2:8" x14ac:dyDescent="0.25">
      <c r="B148" s="37" t="s">
        <v>6</v>
      </c>
      <c r="C148" s="38" t="s">
        <v>1</v>
      </c>
      <c r="D148" s="38" t="s">
        <v>2</v>
      </c>
      <c r="E148" s="39"/>
      <c r="F148" s="38" t="s">
        <v>8</v>
      </c>
      <c r="G148" s="38" t="s">
        <v>5</v>
      </c>
      <c r="H148" s="40" t="s">
        <v>5</v>
      </c>
    </row>
    <row r="149" spans="2:8" x14ac:dyDescent="0.25">
      <c r="B149" s="10"/>
      <c r="C149" s="15" t="s">
        <v>14</v>
      </c>
      <c r="D149" s="41"/>
      <c r="E149" s="12"/>
      <c r="F149" s="15" t="s">
        <v>15</v>
      </c>
      <c r="G149" s="15" t="s">
        <v>16</v>
      </c>
      <c r="H149" s="42" t="s">
        <v>9</v>
      </c>
    </row>
    <row r="150" spans="2:8" x14ac:dyDescent="0.25">
      <c r="B150" s="10"/>
      <c r="C150" s="15"/>
      <c r="D150" s="41"/>
      <c r="E150" s="12"/>
      <c r="F150" s="15"/>
      <c r="G150" s="15"/>
      <c r="H150" s="42"/>
    </row>
    <row r="151" spans="2:8" x14ac:dyDescent="0.25">
      <c r="B151" s="10" t="s">
        <v>1</v>
      </c>
      <c r="C151" s="11" t="s">
        <v>1</v>
      </c>
      <c r="D151" s="16" t="s">
        <v>1</v>
      </c>
      <c r="E151" s="12" t="s">
        <v>1</v>
      </c>
      <c r="F151" s="25" t="s">
        <v>1</v>
      </c>
      <c r="G151" s="18" t="s">
        <v>1</v>
      </c>
      <c r="H151" s="26"/>
    </row>
    <row r="152" spans="2:8" x14ac:dyDescent="0.25">
      <c r="B152" s="10" t="s">
        <v>1</v>
      </c>
      <c r="C152" s="11" t="s">
        <v>1</v>
      </c>
      <c r="D152" s="16" t="s">
        <v>1</v>
      </c>
      <c r="E152" s="12" t="s">
        <v>1</v>
      </c>
      <c r="F152" s="25" t="s">
        <v>1</v>
      </c>
      <c r="G152" s="18" t="s">
        <v>1</v>
      </c>
      <c r="H152" s="26"/>
    </row>
    <row r="153" spans="2:8" x14ac:dyDescent="0.25">
      <c r="B153" s="10" t="s">
        <v>1</v>
      </c>
      <c r="C153" s="11" t="s">
        <v>1</v>
      </c>
      <c r="D153" s="16" t="s">
        <v>1</v>
      </c>
      <c r="E153" s="12" t="s">
        <v>1</v>
      </c>
      <c r="F153" s="25" t="s">
        <v>1</v>
      </c>
      <c r="G153" s="18" t="s">
        <v>1</v>
      </c>
      <c r="H153" s="26"/>
    </row>
    <row r="154" spans="2:8" ht="15.75" thickBot="1" x14ac:dyDescent="0.3">
      <c r="B154" s="27" t="s">
        <v>1</v>
      </c>
      <c r="C154" s="29"/>
      <c r="D154" s="48" t="s">
        <v>1</v>
      </c>
      <c r="E154" s="49" t="s">
        <v>1</v>
      </c>
      <c r="F154" s="20" t="s">
        <v>1</v>
      </c>
      <c r="G154" s="50" t="s">
        <v>1</v>
      </c>
      <c r="H154" s="33" t="s">
        <v>1</v>
      </c>
    </row>
    <row r="155" spans="2:8" x14ac:dyDescent="0.25">
      <c r="B155" s="71"/>
      <c r="E155" s="71"/>
      <c r="H155" s="72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hjhaack</cp:lastModifiedBy>
  <dcterms:created xsi:type="dcterms:W3CDTF">2011-01-17T07:42:08Z</dcterms:created>
  <dcterms:modified xsi:type="dcterms:W3CDTF">2013-01-03T08:17:20Z</dcterms:modified>
</cp:coreProperties>
</file>