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ns-Jürgen\Documents\Haack-Daily\"/>
    </mc:Choice>
  </mc:AlternateContent>
  <xr:revisionPtr revIDLastSave="0" documentId="13_ncr:1_{39DA98F5-E9FA-4474-98A4-7D1197E8AF35}" xr6:coauthVersionLast="45" xr6:coauthVersionMax="45" xr10:uidLastSave="{00000000-0000-0000-0000-000000000000}"/>
  <bookViews>
    <workbookView xWindow="1320" yWindow="1080" windowWidth="19980" windowHeight="12750" xr2:uid="{00000000-000D-0000-FFFF-FFFF00000000}"/>
  </bookViews>
  <sheets>
    <sheet name="Hebelprodukt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40" i="2" l="1"/>
  <c r="I540" i="2"/>
  <c r="J153" i="2" l="1"/>
  <c r="I153" i="2"/>
  <c r="J151" i="2" l="1"/>
  <c r="I151" i="2"/>
  <c r="J152" i="2" l="1"/>
  <c r="I152" i="2"/>
  <c r="J539" i="2" l="1"/>
  <c r="I539" i="2"/>
  <c r="J538" i="2"/>
  <c r="I538" i="2"/>
  <c r="J537" i="2"/>
  <c r="I537" i="2"/>
  <c r="J288" i="2" l="1"/>
  <c r="I288" i="2"/>
  <c r="J592" i="2" l="1"/>
  <c r="I592" i="2"/>
  <c r="J150" i="2" l="1"/>
  <c r="I150" i="2"/>
  <c r="J245" i="2"/>
  <c r="I245" i="2"/>
  <c r="J191" i="2" l="1"/>
  <c r="I191" i="2"/>
  <c r="J149" i="2"/>
  <c r="I149" i="2"/>
  <c r="J148" i="2" l="1"/>
  <c r="I148" i="2"/>
  <c r="J536" i="2" l="1"/>
  <c r="I536" i="2"/>
  <c r="J147" i="2"/>
  <c r="I147" i="2"/>
  <c r="J190" i="2"/>
  <c r="I190" i="2"/>
  <c r="J535" i="2" l="1"/>
  <c r="I535" i="2"/>
  <c r="J146" i="2" l="1"/>
  <c r="I146" i="2"/>
  <c r="J534" i="2"/>
  <c r="I534" i="2"/>
  <c r="J145" i="2" l="1"/>
  <c r="I145" i="2"/>
  <c r="J189" i="2"/>
  <c r="I189" i="2"/>
  <c r="J144" i="2" l="1"/>
  <c r="I144" i="2"/>
  <c r="J591" i="2" l="1"/>
  <c r="I591" i="2"/>
  <c r="J533" i="2" l="1"/>
  <c r="I533" i="2"/>
  <c r="J532" i="2" l="1"/>
  <c r="I532" i="2"/>
  <c r="J143" i="2" l="1"/>
  <c r="I143" i="2"/>
  <c r="J531" i="2"/>
  <c r="I531" i="2"/>
  <c r="J244" i="2"/>
  <c r="I244" i="2"/>
  <c r="J530" i="2" l="1"/>
  <c r="I530" i="2"/>
  <c r="J142" i="2" l="1"/>
  <c r="I142" i="2"/>
  <c r="J188" i="2"/>
  <c r="I188" i="2"/>
  <c r="J187" i="2"/>
  <c r="I187" i="2"/>
  <c r="J529" i="2" l="1"/>
  <c r="I529" i="2"/>
  <c r="J141" i="2" l="1"/>
  <c r="I141" i="2"/>
  <c r="J186" i="2" l="1"/>
  <c r="I186" i="2"/>
  <c r="J287" i="2" l="1"/>
  <c r="I287" i="2"/>
  <c r="J243" i="2" l="1"/>
  <c r="I243" i="2"/>
  <c r="J140" i="2"/>
  <c r="I140" i="2"/>
  <c r="J139" i="2" l="1"/>
  <c r="I139" i="2"/>
  <c r="J138" i="2" l="1"/>
  <c r="I138" i="2"/>
  <c r="J185" i="2" l="1"/>
  <c r="I185" i="2"/>
  <c r="J137" i="2"/>
  <c r="I137" i="2"/>
  <c r="J136" i="2" l="1"/>
  <c r="I136" i="2"/>
  <c r="J528" i="2"/>
  <c r="I528" i="2"/>
  <c r="J215" i="2" l="1"/>
  <c r="I215" i="2"/>
  <c r="J135" i="2" l="1"/>
  <c r="I135" i="2"/>
  <c r="J527" i="2" l="1"/>
  <c r="I527" i="2"/>
  <c r="J134" i="2" l="1"/>
  <c r="I134" i="2"/>
  <c r="J526" i="2" l="1"/>
  <c r="I526" i="2"/>
  <c r="J525" i="2"/>
  <c r="I525" i="2"/>
  <c r="J184" i="2" l="1"/>
  <c r="I184" i="2"/>
  <c r="J286" i="2"/>
  <c r="I286" i="2"/>
  <c r="J285" i="2"/>
  <c r="I285" i="2"/>
  <c r="J524" i="2"/>
  <c r="I524" i="2"/>
  <c r="J576" i="2" l="1"/>
  <c r="I576" i="2"/>
  <c r="J133" i="2"/>
  <c r="I133" i="2"/>
  <c r="J132" i="2" l="1"/>
  <c r="I132" i="2"/>
  <c r="J523" i="2" l="1"/>
  <c r="I523" i="2"/>
  <c r="J522" i="2"/>
  <c r="I522" i="2"/>
  <c r="J131" i="2" l="1"/>
  <c r="I131" i="2"/>
  <c r="J183" i="2" l="1"/>
  <c r="I183" i="2"/>
  <c r="J182" i="2" l="1"/>
  <c r="I182" i="2"/>
  <c r="J181" i="2"/>
  <c r="I181" i="2"/>
  <c r="J521" i="2" l="1"/>
  <c r="I521" i="2"/>
  <c r="J520" i="2"/>
  <c r="I520" i="2"/>
  <c r="J519" i="2"/>
  <c r="I519" i="2"/>
  <c r="J518" i="2"/>
  <c r="I518" i="2"/>
  <c r="J517" i="2" l="1"/>
  <c r="I517" i="2"/>
  <c r="J284" i="2" l="1"/>
  <c r="I284" i="2"/>
  <c r="J516" i="2" l="1"/>
  <c r="I516" i="2"/>
  <c r="J283" i="2"/>
  <c r="I283" i="2"/>
  <c r="J515" i="2"/>
  <c r="I515" i="2"/>
  <c r="J514" i="2"/>
  <c r="I514" i="2"/>
  <c r="J180" i="2" l="1"/>
  <c r="I180" i="2"/>
  <c r="J130" i="2"/>
  <c r="I130" i="2"/>
  <c r="J323" i="2"/>
  <c r="I323" i="2"/>
  <c r="J242" i="2"/>
  <c r="I242" i="2"/>
  <c r="J214" i="2" l="1"/>
  <c r="I214" i="2"/>
  <c r="J513" i="2" l="1"/>
  <c r="I513" i="2"/>
  <c r="J128" i="2"/>
  <c r="I128" i="2"/>
  <c r="J512" i="2" l="1"/>
  <c r="I512" i="2"/>
  <c r="J129" i="2" l="1"/>
  <c r="I129" i="2"/>
  <c r="J511" i="2" l="1"/>
  <c r="I511" i="2"/>
  <c r="J510" i="2"/>
  <c r="I510" i="2"/>
  <c r="J509" i="2"/>
  <c r="I509" i="2"/>
  <c r="J127" i="2" l="1"/>
  <c r="I127" i="2"/>
  <c r="J322" i="2"/>
  <c r="I322" i="2"/>
  <c r="J282" i="2" l="1"/>
  <c r="I282" i="2"/>
  <c r="J179" i="2" l="1"/>
  <c r="I179" i="2"/>
  <c r="J126" i="2"/>
  <c r="I126" i="2"/>
  <c r="J508" i="2" l="1"/>
  <c r="I508" i="2"/>
  <c r="J241" i="2"/>
  <c r="I241" i="2"/>
  <c r="J281" i="2"/>
  <c r="I281" i="2"/>
  <c r="J125" i="2" l="1"/>
  <c r="I125" i="2"/>
  <c r="J507" i="2" l="1"/>
  <c r="I507" i="2"/>
  <c r="J178" i="2" l="1"/>
  <c r="I178" i="2"/>
  <c r="J506" i="2" l="1"/>
  <c r="I506" i="2"/>
  <c r="J124" i="2"/>
  <c r="I124" i="2"/>
  <c r="J505" i="2"/>
  <c r="I505" i="2"/>
  <c r="J123" i="2" l="1"/>
  <c r="I123" i="2"/>
  <c r="J280" i="2" l="1"/>
  <c r="I280" i="2"/>
  <c r="J504" i="2" l="1"/>
  <c r="I504" i="2"/>
  <c r="J503" i="2"/>
  <c r="I503" i="2"/>
  <c r="J279" i="2"/>
  <c r="I279" i="2"/>
  <c r="J278" i="2" l="1"/>
  <c r="I278" i="2"/>
  <c r="J122" i="2" l="1"/>
  <c r="I122" i="2"/>
  <c r="J502" i="2" l="1"/>
  <c r="I502" i="2"/>
  <c r="J121" i="2" l="1"/>
  <c r="I121" i="2"/>
  <c r="J501" i="2" l="1"/>
  <c r="I501" i="2"/>
  <c r="J500" i="2"/>
  <c r="I500" i="2"/>
  <c r="J499" i="2"/>
  <c r="I499" i="2"/>
  <c r="J120" i="2" l="1"/>
  <c r="I120" i="2"/>
  <c r="J277" i="2"/>
  <c r="I277" i="2"/>
  <c r="J177" i="2"/>
  <c r="I177" i="2"/>
  <c r="J119" i="2" l="1"/>
  <c r="I119" i="2"/>
  <c r="J118" i="2" l="1"/>
  <c r="I118" i="2"/>
  <c r="J240" i="2" l="1"/>
  <c r="I240" i="2"/>
  <c r="J276" i="2"/>
  <c r="I276" i="2"/>
  <c r="J117" i="2"/>
  <c r="I117" i="2"/>
  <c r="J498" i="2" l="1"/>
  <c r="I498" i="2"/>
  <c r="J497" i="2"/>
  <c r="I497" i="2"/>
  <c r="J496" i="2"/>
  <c r="I496" i="2"/>
  <c r="J495" i="2" l="1"/>
  <c r="I495" i="2"/>
  <c r="J116" i="2"/>
  <c r="I116" i="2"/>
  <c r="J494" i="2" l="1"/>
  <c r="I494" i="2"/>
  <c r="J115" i="2"/>
  <c r="I115" i="2"/>
  <c r="J239" i="2" l="1"/>
  <c r="I239" i="2"/>
  <c r="J493" i="2"/>
  <c r="I493" i="2"/>
  <c r="J113" i="2"/>
  <c r="I113" i="2"/>
  <c r="J575" i="2"/>
  <c r="I575" i="2"/>
  <c r="J492" i="2" l="1"/>
  <c r="I492" i="2"/>
  <c r="J491" i="2"/>
  <c r="I491" i="2"/>
  <c r="J114" i="2"/>
  <c r="I114" i="2"/>
  <c r="J275" i="2" l="1"/>
  <c r="I275" i="2"/>
  <c r="J112" i="2"/>
  <c r="I112" i="2"/>
  <c r="J111" i="2"/>
  <c r="I111" i="2"/>
  <c r="J490" i="2"/>
  <c r="I490" i="2"/>
  <c r="J489" i="2"/>
  <c r="I489" i="2"/>
  <c r="J488" i="2" l="1"/>
  <c r="I488" i="2"/>
  <c r="J487" i="2"/>
  <c r="I487" i="2"/>
  <c r="J110" i="2" l="1"/>
  <c r="I110" i="2"/>
  <c r="J574" i="2" l="1"/>
  <c r="I574" i="2"/>
  <c r="J486" i="2" l="1"/>
  <c r="I486" i="2"/>
  <c r="J109" i="2" l="1"/>
  <c r="I109" i="2"/>
  <c r="J176" i="2" l="1"/>
  <c r="I176" i="2"/>
  <c r="J108" i="2" l="1"/>
  <c r="I108" i="2"/>
  <c r="J107" i="2" l="1"/>
  <c r="I107" i="2"/>
  <c r="J106" i="2" l="1"/>
  <c r="I106" i="2"/>
  <c r="J485" i="2"/>
  <c r="I485" i="2"/>
  <c r="J484" i="2"/>
  <c r="I484" i="2"/>
  <c r="J274" i="2" l="1"/>
  <c r="I274" i="2"/>
  <c r="J238" i="2"/>
  <c r="I238" i="2"/>
  <c r="J573" i="2" l="1"/>
  <c r="I573" i="2"/>
  <c r="J105" i="2" l="1"/>
  <c r="I105" i="2"/>
  <c r="J483" i="2"/>
  <c r="I483" i="2"/>
  <c r="J482" i="2"/>
  <c r="I482" i="2"/>
  <c r="J104" i="2" l="1"/>
  <c r="I104" i="2"/>
  <c r="J213" i="2"/>
  <c r="I213" i="2"/>
  <c r="J481" i="2" l="1"/>
  <c r="J237" i="2"/>
  <c r="I237" i="2"/>
  <c r="J273" i="2"/>
  <c r="I273" i="2"/>
  <c r="J103" i="2" l="1"/>
  <c r="I103" i="2"/>
  <c r="J236" i="2" l="1"/>
  <c r="I236" i="2"/>
  <c r="J235" i="2"/>
  <c r="I235" i="2"/>
  <c r="J321" i="2"/>
  <c r="I321" i="2"/>
  <c r="J272" i="2"/>
  <c r="I272" i="2"/>
  <c r="J480" i="2" l="1"/>
  <c r="I480" i="2"/>
  <c r="J102" i="2"/>
  <c r="I102" i="2"/>
  <c r="J479" i="2"/>
  <c r="I479" i="2"/>
  <c r="J478" i="2" l="1"/>
  <c r="I478" i="2"/>
  <c r="J477" i="2"/>
  <c r="I477" i="2"/>
  <c r="J476" i="2"/>
  <c r="I476" i="2"/>
  <c r="J101" i="2" l="1"/>
  <c r="I101" i="2"/>
  <c r="J175" i="2" l="1"/>
  <c r="I175" i="2"/>
  <c r="J100" i="2"/>
  <c r="I100" i="2"/>
  <c r="J475" i="2"/>
  <c r="I475" i="2"/>
  <c r="J99" i="2" l="1"/>
  <c r="I99" i="2"/>
  <c r="J212" i="2" l="1"/>
  <c r="I212" i="2"/>
  <c r="J474" i="2" l="1"/>
  <c r="I474" i="2"/>
  <c r="J320" i="2" l="1"/>
  <c r="I320" i="2"/>
  <c r="J473" i="2"/>
  <c r="I473" i="2"/>
  <c r="J98" i="2"/>
  <c r="I98" i="2"/>
  <c r="J174" i="2"/>
  <c r="I174" i="2"/>
  <c r="J319" i="2" l="1"/>
  <c r="I319" i="2"/>
  <c r="J97" i="2"/>
  <c r="I97" i="2"/>
  <c r="J96" i="2" l="1"/>
  <c r="I96" i="2"/>
  <c r="J95" i="2" l="1"/>
  <c r="I95" i="2"/>
  <c r="J318" i="2"/>
  <c r="I318" i="2"/>
  <c r="J472" i="2" l="1"/>
  <c r="I472" i="2"/>
  <c r="J471" i="2"/>
  <c r="I471" i="2"/>
  <c r="J94" i="2"/>
  <c r="I94" i="2"/>
  <c r="J470" i="2" l="1"/>
  <c r="I470" i="2"/>
  <c r="J469" i="2"/>
  <c r="I469" i="2"/>
  <c r="J93" i="2" l="1"/>
  <c r="I93" i="2"/>
  <c r="J173" i="2" l="1"/>
  <c r="I173" i="2"/>
  <c r="J92" i="2" l="1"/>
  <c r="I92" i="2"/>
  <c r="J468" i="2" l="1"/>
  <c r="I468" i="2"/>
  <c r="J91" i="2"/>
  <c r="I91" i="2"/>
  <c r="J467" i="2"/>
  <c r="I467" i="2"/>
  <c r="J466" i="2"/>
  <c r="I466" i="2"/>
  <c r="J465" i="2"/>
  <c r="I465" i="2"/>
  <c r="J464" i="2" l="1"/>
  <c r="I464" i="2"/>
  <c r="J90" i="2" l="1"/>
  <c r="I90" i="2"/>
  <c r="J463" i="2" l="1"/>
  <c r="I463" i="2"/>
  <c r="J462" i="2"/>
  <c r="I462" i="2"/>
  <c r="J89" i="2" l="1"/>
  <c r="I89" i="2"/>
  <c r="J234" i="2" l="1"/>
  <c r="I234" i="2"/>
  <c r="J461" i="2"/>
  <c r="I461" i="2"/>
  <c r="J460" i="2" l="1"/>
  <c r="I460" i="2"/>
  <c r="J88" i="2" l="1"/>
  <c r="I88" i="2"/>
  <c r="J459" i="2"/>
  <c r="I459" i="2"/>
  <c r="J87" i="2" l="1"/>
  <c r="I87" i="2"/>
  <c r="J458" i="2" l="1"/>
  <c r="I458" i="2"/>
  <c r="J271" i="2"/>
  <c r="I271" i="2"/>
  <c r="J86" i="2"/>
  <c r="I86" i="2"/>
  <c r="J85" i="2" l="1"/>
  <c r="I85" i="2"/>
  <c r="J457" i="2"/>
  <c r="I457" i="2"/>
  <c r="J456" i="2"/>
  <c r="I456" i="2"/>
  <c r="J84" i="2" l="1"/>
  <c r="I84" i="2"/>
  <c r="J83" i="2" l="1"/>
  <c r="I83" i="2"/>
  <c r="J572" i="2" l="1"/>
  <c r="I572" i="2"/>
  <c r="J233" i="2" l="1"/>
  <c r="I233" i="2"/>
  <c r="J455" i="2"/>
  <c r="I455" i="2"/>
  <c r="J82" i="2" l="1"/>
  <c r="I82" i="2"/>
  <c r="J454" i="2"/>
  <c r="I454" i="2"/>
  <c r="J453" i="2" l="1"/>
  <c r="I453" i="2"/>
  <c r="J452" i="2" l="1"/>
  <c r="I452" i="2"/>
  <c r="J81" i="2"/>
  <c r="I81" i="2"/>
  <c r="J80" i="2"/>
  <c r="I80" i="2"/>
  <c r="J300" i="2"/>
  <c r="I300" i="2"/>
  <c r="J172" i="2" l="1"/>
  <c r="I172" i="2"/>
  <c r="J211" i="2"/>
  <c r="I211" i="2"/>
  <c r="J79" i="2" l="1"/>
  <c r="I79" i="2"/>
  <c r="J78" i="2" l="1"/>
  <c r="I78" i="2"/>
  <c r="J270" i="2" l="1"/>
  <c r="I270" i="2"/>
  <c r="J451" i="2" l="1"/>
  <c r="I451" i="2"/>
  <c r="J450" i="2"/>
  <c r="I450" i="2"/>
  <c r="J449" i="2"/>
  <c r="I449" i="2"/>
  <c r="J77" i="2" l="1"/>
  <c r="I77" i="2"/>
  <c r="J232" i="2" l="1"/>
  <c r="I232" i="2"/>
  <c r="J448" i="2"/>
  <c r="I448" i="2"/>
  <c r="J447" i="2" l="1"/>
  <c r="I447" i="2"/>
  <c r="J446" i="2"/>
  <c r="I446" i="2"/>
  <c r="J76" i="2" l="1"/>
  <c r="I76" i="2"/>
  <c r="J75" i="2" l="1"/>
  <c r="I75" i="2"/>
  <c r="J445" i="2" l="1"/>
  <c r="I445" i="2"/>
  <c r="J74" i="2"/>
  <c r="I74" i="2"/>
  <c r="J317" i="2"/>
  <c r="I317" i="2"/>
  <c r="J73" i="2" l="1"/>
  <c r="I73" i="2"/>
  <c r="J72" i="2" l="1"/>
  <c r="I72" i="2"/>
  <c r="J444" i="2"/>
  <c r="I444" i="2"/>
  <c r="J269" i="2" l="1"/>
  <c r="I269" i="2"/>
  <c r="J71" i="2" l="1"/>
  <c r="I71" i="2"/>
  <c r="J443" i="2" l="1"/>
  <c r="I443" i="2"/>
  <c r="J70" i="2" l="1"/>
  <c r="I70" i="2"/>
  <c r="J442" i="2"/>
  <c r="I442" i="2"/>
  <c r="J441" i="2" l="1"/>
  <c r="I441" i="2"/>
  <c r="J69" i="2"/>
  <c r="I69" i="2"/>
  <c r="J210" i="2" l="1"/>
  <c r="I210" i="2"/>
  <c r="J440" i="2" l="1"/>
  <c r="I440" i="2"/>
  <c r="J439" i="2" l="1"/>
  <c r="I439" i="2"/>
  <c r="J68" i="2" l="1"/>
  <c r="I68" i="2"/>
  <c r="J171" i="2"/>
  <c r="I171" i="2"/>
  <c r="J67" i="2" l="1"/>
  <c r="I67" i="2"/>
  <c r="J438" i="2"/>
  <c r="I438" i="2"/>
  <c r="J268" i="2" l="1"/>
  <c r="I268" i="2"/>
  <c r="J66" i="2" l="1"/>
  <c r="I66" i="2"/>
  <c r="J437" i="2" l="1"/>
  <c r="I437" i="2"/>
  <c r="J436" i="2" l="1"/>
  <c r="I436" i="2"/>
  <c r="J435" i="2"/>
  <c r="I435" i="2"/>
  <c r="J571" i="2"/>
  <c r="I571" i="2"/>
  <c r="J209" i="2"/>
  <c r="I209" i="2"/>
  <c r="J170" i="2" l="1"/>
  <c r="I170" i="2"/>
  <c r="J434" i="2" l="1"/>
  <c r="I434" i="2"/>
  <c r="J590" i="2"/>
  <c r="I590" i="2"/>
  <c r="J65" i="2"/>
  <c r="I65" i="2"/>
  <c r="J169" i="2"/>
  <c r="I169" i="2"/>
  <c r="J267" i="2"/>
  <c r="I267" i="2"/>
  <c r="J208" i="2" l="1"/>
  <c r="I208" i="2"/>
  <c r="J64" i="2" l="1"/>
  <c r="I64" i="2"/>
  <c r="J63" i="2" l="1"/>
  <c r="I63" i="2"/>
  <c r="J433" i="2" l="1"/>
  <c r="I433" i="2"/>
  <c r="J432" i="2"/>
  <c r="I432" i="2"/>
  <c r="J431" i="2"/>
  <c r="I431" i="2"/>
  <c r="J62" i="2" l="1"/>
  <c r="I62" i="2"/>
  <c r="J430" i="2" l="1"/>
  <c r="I430" i="2"/>
  <c r="J429" i="2"/>
  <c r="I429" i="2"/>
  <c r="J231" i="2" l="1"/>
  <c r="I231" i="2"/>
  <c r="J428" i="2" l="1"/>
  <c r="I428" i="2"/>
  <c r="J61" i="2" l="1"/>
  <c r="I61" i="2"/>
  <c r="J427" i="2"/>
  <c r="I427" i="2"/>
  <c r="J426" i="2" l="1"/>
  <c r="I426" i="2"/>
  <c r="J425" i="2" l="1"/>
  <c r="I425" i="2"/>
  <c r="J424" i="2"/>
  <c r="I424" i="2"/>
  <c r="J423" i="2"/>
  <c r="I423" i="2"/>
  <c r="J422" i="2"/>
  <c r="I422" i="2"/>
  <c r="J421" i="2"/>
  <c r="I421" i="2"/>
  <c r="J266" i="2"/>
  <c r="I266" i="2"/>
  <c r="J570" i="2"/>
  <c r="I570" i="2"/>
  <c r="J60" i="2" l="1"/>
  <c r="I60" i="2"/>
  <c r="J420" i="2" l="1"/>
  <c r="I420" i="2"/>
  <c r="J168" i="2" l="1"/>
  <c r="I168" i="2"/>
  <c r="J230" i="2"/>
  <c r="I230" i="2"/>
  <c r="J59" i="2" l="1"/>
  <c r="I59" i="2"/>
  <c r="J419" i="2"/>
  <c r="I419" i="2"/>
  <c r="J418" i="2"/>
  <c r="I418" i="2"/>
  <c r="J265" i="2" l="1"/>
  <c r="I265" i="2"/>
  <c r="J58" i="2" l="1"/>
  <c r="I58" i="2"/>
  <c r="J167" i="2" l="1"/>
  <c r="I167" i="2"/>
  <c r="J417" i="2" l="1"/>
  <c r="I417" i="2"/>
  <c r="J569" i="2"/>
  <c r="I569" i="2"/>
  <c r="J57" i="2" l="1"/>
  <c r="I57" i="2"/>
  <c r="J416" i="2" l="1"/>
  <c r="I416" i="2"/>
  <c r="J415" i="2"/>
  <c r="I415" i="2"/>
  <c r="J414" i="2"/>
  <c r="I414" i="2"/>
  <c r="J56" i="2" l="1"/>
  <c r="I56" i="2"/>
  <c r="J413" i="2" l="1"/>
  <c r="I413" i="2"/>
  <c r="J412" i="2" l="1"/>
  <c r="I412" i="2"/>
  <c r="J411" i="2" l="1"/>
  <c r="I411" i="2"/>
  <c r="J410" i="2"/>
  <c r="I410" i="2"/>
  <c r="J55" i="2" l="1"/>
  <c r="I55" i="2"/>
  <c r="J54" i="2"/>
  <c r="I54" i="2"/>
  <c r="J53" i="2" l="1"/>
  <c r="I53" i="2"/>
  <c r="J409" i="2"/>
  <c r="I409" i="2"/>
  <c r="J408" i="2"/>
  <c r="I408" i="2"/>
  <c r="J407" i="2"/>
  <c r="I407" i="2"/>
  <c r="J406" i="2"/>
  <c r="I406" i="2"/>
  <c r="J52" i="2" l="1"/>
  <c r="I52" i="2"/>
  <c r="J405" i="2"/>
  <c r="I405" i="2"/>
  <c r="J589" i="2" l="1"/>
  <c r="I589" i="2"/>
  <c r="J404" i="2" l="1"/>
  <c r="I404" i="2"/>
  <c r="J51" i="2" l="1"/>
  <c r="I51" i="2"/>
  <c r="J403" i="2" l="1"/>
  <c r="I403" i="2"/>
  <c r="J402" i="2" l="1"/>
  <c r="I402" i="2"/>
  <c r="J401" i="2"/>
  <c r="I401" i="2"/>
  <c r="J50" i="2" l="1"/>
  <c r="I50" i="2"/>
  <c r="J568" i="2" l="1"/>
  <c r="I568" i="2"/>
  <c r="J400" i="2"/>
  <c r="I400" i="2"/>
  <c r="J49" i="2"/>
  <c r="I49" i="2"/>
  <c r="J48" i="2"/>
  <c r="I48" i="2"/>
  <c r="J399" i="2"/>
  <c r="I399" i="2"/>
  <c r="J207" i="2"/>
  <c r="I207" i="2"/>
  <c r="J398" i="2" l="1"/>
  <c r="I398" i="2"/>
  <c r="J397" i="2" l="1"/>
  <c r="I397" i="2"/>
  <c r="J396" i="2"/>
  <c r="I396" i="2"/>
  <c r="J395" i="2" l="1"/>
  <c r="I395" i="2"/>
  <c r="J394" i="2"/>
  <c r="I394" i="2"/>
  <c r="J393" i="2"/>
  <c r="I393" i="2"/>
  <c r="J392" i="2" l="1"/>
  <c r="I392" i="2"/>
  <c r="J47" i="2"/>
  <c r="I47" i="2"/>
  <c r="J391" i="2" l="1"/>
  <c r="I391" i="2"/>
  <c r="J390" i="2" l="1"/>
  <c r="I390" i="2"/>
  <c r="J389" i="2" l="1"/>
  <c r="I389" i="2"/>
  <c r="J388" i="2" l="1"/>
  <c r="I388" i="2"/>
  <c r="J387" i="2" l="1"/>
  <c r="I387" i="2"/>
  <c r="J386" i="2" l="1"/>
  <c r="I386" i="2"/>
  <c r="J567" i="2" l="1"/>
  <c r="I567" i="2"/>
  <c r="I566" i="2" l="1"/>
  <c r="J566" i="2"/>
  <c r="J46" i="2"/>
  <c r="I46" i="2"/>
  <c r="J385" i="2" l="1"/>
  <c r="I385" i="2"/>
  <c r="J565" i="2" l="1"/>
  <c r="I565" i="2"/>
  <c r="J384" i="2" l="1"/>
  <c r="I384" i="2"/>
  <c r="J564" i="2" l="1"/>
  <c r="I564" i="2"/>
  <c r="J588" i="2" l="1"/>
  <c r="I588" i="2"/>
  <c r="J383" i="2"/>
  <c r="I383" i="2"/>
  <c r="J382" i="2" l="1"/>
  <c r="I382" i="2"/>
  <c r="J264" i="2"/>
  <c r="I264" i="2"/>
  <c r="J381" i="2"/>
  <c r="I381" i="2"/>
  <c r="J563" i="2" l="1"/>
  <c r="I563" i="2"/>
  <c r="J380" i="2"/>
  <c r="I380" i="2"/>
  <c r="J379" i="2"/>
  <c r="I379" i="2"/>
  <c r="J316" i="2"/>
  <c r="I316" i="2"/>
  <c r="J206" i="2" l="1"/>
  <c r="I206" i="2"/>
  <c r="J45" i="2"/>
  <c r="I45" i="2"/>
  <c r="J44" i="2"/>
  <c r="I44" i="2"/>
  <c r="J378" i="2" l="1"/>
  <c r="I378" i="2"/>
  <c r="J377" i="2"/>
  <c r="I377" i="2"/>
  <c r="J42" i="2"/>
  <c r="I42" i="2"/>
  <c r="J43" i="2"/>
  <c r="I43" i="2"/>
  <c r="J41" i="2" l="1"/>
  <c r="I41" i="2"/>
  <c r="J376" i="2"/>
  <c r="I376" i="2"/>
  <c r="J40" i="2" l="1"/>
  <c r="I40" i="2"/>
  <c r="J375" i="2" l="1"/>
  <c r="I375" i="2"/>
  <c r="J263" i="2" l="1"/>
  <c r="I263" i="2"/>
  <c r="J374" i="2"/>
  <c r="I374" i="2"/>
  <c r="J373" i="2" l="1"/>
  <c r="I373" i="2"/>
  <c r="J262" i="2" l="1"/>
  <c r="I262" i="2"/>
  <c r="J166" i="2"/>
  <c r="I166" i="2"/>
  <c r="J372" i="2" l="1"/>
  <c r="I372" i="2"/>
  <c r="J39" i="2"/>
  <c r="I39" i="2"/>
  <c r="J38" i="2" l="1"/>
  <c r="I38" i="2"/>
  <c r="J562" i="2" l="1"/>
  <c r="I562" i="2"/>
  <c r="J37" i="2" l="1"/>
  <c r="I37" i="2"/>
  <c r="J371" i="2" l="1"/>
  <c r="I371" i="2"/>
  <c r="J36" i="2" l="1"/>
  <c r="I36" i="2"/>
  <c r="J370" i="2"/>
  <c r="I370" i="2"/>
  <c r="J369" i="2" l="1"/>
  <c r="I369" i="2"/>
  <c r="J368" i="2"/>
  <c r="I368" i="2"/>
  <c r="J229" i="2"/>
  <c r="I229" i="2"/>
  <c r="J35" i="2"/>
  <c r="I35" i="2"/>
  <c r="J315" i="2"/>
  <c r="I315" i="2"/>
  <c r="J261" i="2"/>
  <c r="I261" i="2"/>
  <c r="J367" i="2"/>
  <c r="I367" i="2"/>
  <c r="J366" i="2" l="1"/>
  <c r="I366" i="2"/>
  <c r="J34" i="2"/>
  <c r="I34" i="2"/>
  <c r="J299" i="2" l="1"/>
  <c r="I299" i="2"/>
  <c r="J561" i="2" l="1"/>
  <c r="I561" i="2"/>
  <c r="J560" i="2"/>
  <c r="I560" i="2"/>
  <c r="J365" i="2" l="1"/>
  <c r="I365" i="2"/>
  <c r="J33" i="2" l="1"/>
  <c r="I33" i="2"/>
  <c r="J364" i="2" l="1"/>
  <c r="I364" i="2"/>
  <c r="J363" i="2"/>
  <c r="I363" i="2"/>
  <c r="J362" i="2"/>
  <c r="I362" i="2"/>
  <c r="J205" i="2" l="1"/>
  <c r="I205" i="2"/>
  <c r="J361" i="2" l="1"/>
  <c r="I361" i="2"/>
  <c r="J260" i="2" l="1"/>
  <c r="I260" i="2"/>
  <c r="J32" i="2"/>
  <c r="I32" i="2"/>
  <c r="J559" i="2"/>
  <c r="I559" i="2"/>
  <c r="J165" i="2" l="1"/>
  <c r="I165" i="2"/>
  <c r="J31" i="2"/>
  <c r="I31" i="2"/>
  <c r="J30" i="2" l="1"/>
  <c r="I30" i="2"/>
  <c r="J360" i="2"/>
  <c r="I360" i="2"/>
  <c r="J359" i="2"/>
  <c r="I359" i="2"/>
  <c r="J314" i="2" l="1"/>
  <c r="I314" i="2"/>
  <c r="J29" i="2"/>
  <c r="I29" i="2"/>
  <c r="J358" i="2" l="1"/>
  <c r="I358" i="2"/>
  <c r="J204" i="2"/>
  <c r="I204" i="2"/>
  <c r="J164" i="2" l="1"/>
  <c r="I164" i="2"/>
  <c r="J259" i="2" l="1"/>
  <c r="I259" i="2"/>
  <c r="J357" i="2"/>
  <c r="I357" i="2"/>
  <c r="J356" i="2"/>
  <c r="I356" i="2"/>
  <c r="J355" i="2" l="1"/>
  <c r="I355" i="2"/>
  <c r="J354" i="2"/>
  <c r="I354" i="2"/>
  <c r="J28" i="2"/>
  <c r="I28" i="2"/>
  <c r="J558" i="2" l="1"/>
  <c r="I558" i="2"/>
  <c r="J353" i="2" l="1"/>
  <c r="I353" i="2"/>
  <c r="J352" i="2"/>
  <c r="I352" i="2"/>
  <c r="J27" i="2"/>
  <c r="I27" i="2"/>
  <c r="J26" i="2" l="1"/>
  <c r="I26" i="2"/>
  <c r="J313" i="2"/>
  <c r="I313" i="2"/>
  <c r="J351" i="2" l="1"/>
  <c r="I351" i="2"/>
  <c r="J25" i="2" l="1"/>
  <c r="I25" i="2"/>
  <c r="J258" i="2" l="1"/>
  <c r="I258" i="2"/>
  <c r="J228" i="2"/>
  <c r="I228" i="2"/>
  <c r="J24" i="2"/>
  <c r="I24" i="2"/>
  <c r="J350" i="2" l="1"/>
  <c r="I350" i="2"/>
  <c r="J557" i="2"/>
  <c r="I557" i="2"/>
  <c r="J23" i="2" l="1"/>
  <c r="I23" i="2"/>
  <c r="J349" i="2" l="1"/>
  <c r="I349" i="2"/>
  <c r="J22" i="2"/>
  <c r="I22" i="2"/>
  <c r="J21" i="2" l="1"/>
  <c r="I21" i="2"/>
  <c r="J203" i="2"/>
  <c r="I203" i="2"/>
  <c r="J20" i="2" l="1"/>
  <c r="I20" i="2"/>
  <c r="J556" i="2" l="1"/>
  <c r="I556" i="2"/>
  <c r="J348" i="2" l="1"/>
  <c r="I348" i="2"/>
  <c r="J555" i="2"/>
  <c r="I555" i="2"/>
  <c r="J19" i="2" l="1"/>
  <c r="I19" i="2"/>
  <c r="J554" i="2"/>
  <c r="I554" i="2"/>
  <c r="J347" i="2" l="1"/>
  <c r="I347" i="2"/>
  <c r="J346" i="2" l="1"/>
  <c r="I346" i="2"/>
  <c r="J345" i="2"/>
  <c r="I345" i="2"/>
  <c r="J18" i="2"/>
  <c r="I18" i="2"/>
  <c r="J17" i="2" l="1"/>
  <c r="I17" i="2"/>
  <c r="J257" i="2" l="1"/>
  <c r="I257" i="2"/>
  <c r="J227" i="2" l="1"/>
  <c r="I227" i="2"/>
  <c r="J16" i="2" l="1"/>
  <c r="I16" i="2"/>
  <c r="J344" i="2" l="1"/>
  <c r="I344" i="2"/>
  <c r="J343" i="2"/>
  <c r="I343" i="2"/>
  <c r="J15" i="2" l="1"/>
  <c r="I15" i="2"/>
  <c r="J202" i="2"/>
  <c r="I202" i="2"/>
  <c r="J342" i="2" l="1"/>
  <c r="I342" i="2"/>
  <c r="J341" i="2" l="1"/>
  <c r="I341" i="2"/>
  <c r="J14" i="2" l="1"/>
  <c r="I14" i="2"/>
  <c r="J553" i="2" l="1"/>
  <c r="I553" i="2"/>
  <c r="J340" i="2" l="1"/>
  <c r="I340" i="2"/>
  <c r="J13" i="2" l="1"/>
  <c r="I13" i="2"/>
  <c r="J595" i="2" l="1"/>
  <c r="J578" i="2"/>
  <c r="J542" i="2"/>
  <c r="J325" i="2"/>
  <c r="J290" i="2"/>
  <c r="J247" i="2"/>
  <c r="J155" i="2"/>
  <c r="J217" i="2"/>
  <c r="J193" i="2"/>
  <c r="J304" i="2" l="1"/>
  <c r="J329" i="2" l="1"/>
  <c r="J602" i="2" s="1"/>
  <c r="J604" i="2" s="1"/>
</calcChain>
</file>

<file path=xl/sharedStrings.xml><?xml version="1.0" encoding="utf-8"?>
<sst xmlns="http://schemas.openxmlformats.org/spreadsheetml/2006/main" count="1448" uniqueCount="963">
  <si>
    <t xml:space="preserve"> </t>
  </si>
  <si>
    <t>Einstand</t>
  </si>
  <si>
    <t xml:space="preserve">         Titel</t>
  </si>
  <si>
    <t>Glattstell.</t>
  </si>
  <si>
    <t>Gewinn</t>
  </si>
  <si>
    <t>Datum</t>
  </si>
  <si>
    <t xml:space="preserve">  Kurs</t>
  </si>
  <si>
    <t>Kurs</t>
  </si>
  <si>
    <t>Gebühren</t>
  </si>
  <si>
    <t xml:space="preserve">   in %</t>
  </si>
  <si>
    <t>ohne</t>
  </si>
  <si>
    <t>DAX</t>
  </si>
  <si>
    <t>Initialer</t>
  </si>
  <si>
    <t>Stopkurs</t>
  </si>
  <si>
    <t>in RE*</t>
  </si>
  <si>
    <t>Indizes außer DAX</t>
  </si>
  <si>
    <t>Zinsen</t>
  </si>
  <si>
    <t>Währungen</t>
  </si>
  <si>
    <t>Energie</t>
  </si>
  <si>
    <t>Aktien</t>
  </si>
  <si>
    <t>Hebelprodukt/Optionsschein</t>
  </si>
  <si>
    <t>* 1 Risiko-Einheit (RE) = 1 % vom Depot als je Trade riskierte Summe (z.B. 1 % von 15.000 € = 150 €)</t>
  </si>
  <si>
    <t>gesamt:</t>
  </si>
  <si>
    <t xml:space="preserve">Gesamt-Rendite </t>
  </si>
  <si>
    <t>ohne Gebühren</t>
  </si>
  <si>
    <t>Metalle + sonst. Rohstoffe</t>
  </si>
  <si>
    <t>wenn je Trade 1 % des Depots (1 RE) riskiert wurden (in %):</t>
  </si>
  <si>
    <t>Rendite  gesamt:</t>
  </si>
  <si>
    <t>Hebelprodukt/Optionsschein/Zertifikat o.ä.</t>
  </si>
  <si>
    <t>WKN</t>
  </si>
  <si>
    <t>Ergebnis 2020:</t>
  </si>
  <si>
    <t>HAACK-DAILY-Gesamtperformance 2020</t>
  </si>
  <si>
    <t>Positionstrading-Engagements 2020</t>
  </si>
  <si>
    <t>Kumulierter Gewinn 2020 in Risiko-Einheiten (RE)</t>
  </si>
  <si>
    <t>Gesamter Gewinn 2020 in %, wenn je Trade 1 % des Depots (1 RE) riskiert wurden</t>
  </si>
  <si>
    <t>Strategische Sektion-Engagements 2020</t>
  </si>
  <si>
    <t>Kummulierter Gewinn 2020 in %, wenn je Trade 1 % des Depots (1 RE) riskiert wurden</t>
  </si>
  <si>
    <t>Spezial-Ecke- Engagements 2020</t>
  </si>
  <si>
    <t>DAX Longterm-Trading 2020</t>
  </si>
  <si>
    <t>DAX-Call-OS (Vont.)  03.01.20, 13.300</t>
  </si>
  <si>
    <t xml:space="preserve">VE2CHL  </t>
  </si>
  <si>
    <t>Gold-Turbo-Long (Vont.) 03/20, 1.400</t>
  </si>
  <si>
    <t>VE19PV</t>
  </si>
  <si>
    <t xml:space="preserve">Silber-Call-OS (Soc.Gen.) 09/20, 18,00 </t>
  </si>
  <si>
    <t>ST4A44</t>
  </si>
  <si>
    <t>DAX-Turbo-Call (Vont.) 06/20, 11.170</t>
  </si>
  <si>
    <t xml:space="preserve">VE2KJR </t>
  </si>
  <si>
    <t>EUR/USD-Turbo-Call (Vont.) 03/20., 1,0600</t>
  </si>
  <si>
    <t>VE1D02</t>
  </si>
  <si>
    <t>K+S Mini-Future-Short (UniCredit) o.e., 16,30/14,85</t>
  </si>
  <si>
    <t>HZ33PR</t>
  </si>
  <si>
    <t xml:space="preserve">DS1PEL </t>
  </si>
  <si>
    <t>AUD/JPY-WAVE-XXL-Put (Dt.Bk.) 81,53/80,85</t>
  </si>
  <si>
    <t xml:space="preserve">Euro Bund-Turbo-Put (Vont.) 03/20. 175,20   </t>
  </si>
  <si>
    <t xml:space="preserve">VE36P7 </t>
  </si>
  <si>
    <t>DAX-Call-OS (Vont.)  01/20, 13.150</t>
  </si>
  <si>
    <t xml:space="preserve">VE3GBT  </t>
  </si>
  <si>
    <t xml:space="preserve">VE2B83 </t>
  </si>
  <si>
    <t xml:space="preserve">S&amp;P 500-Turbo-Put (Vont.) 03/20. 3.310  </t>
  </si>
  <si>
    <t>ProSiebenSat.1 Media-Turbo-Put (UniCredit) 03/20., 18,00</t>
  </si>
  <si>
    <t>HZ58DQ</t>
  </si>
  <si>
    <t xml:space="preserve">DAX-Turbo-Put (Vont.) 06/20. 13.810  </t>
  </si>
  <si>
    <t xml:space="preserve">VE223M </t>
  </si>
  <si>
    <t>DAX-Mini-Future-Short (Morgan St.) o.e., 13.556/13.390</t>
  </si>
  <si>
    <t>MC5M53</t>
  </si>
  <si>
    <t xml:space="preserve">MC5EGU </t>
  </si>
  <si>
    <t>USD/JPY Mini-Future-Short (Soc. Gen.) o.e., 112,93/110,98</t>
  </si>
  <si>
    <t>SE0RZT</t>
  </si>
  <si>
    <t xml:space="preserve">ST0J2K </t>
  </si>
  <si>
    <t xml:space="preserve">Silber-Put-OS (Soc.Gen.) 03/20, 19,00 </t>
  </si>
  <si>
    <t>DAX-Call-OS (Vont.)  01/20, 13.200</t>
  </si>
  <si>
    <t xml:space="preserve">VE1ENV  </t>
  </si>
  <si>
    <t>BNP Mini-Future-Long (Morgan St.) 44,93/48,22</t>
  </si>
  <si>
    <t xml:space="preserve">MC4RUQ </t>
  </si>
  <si>
    <t xml:space="preserve">S&amp;P 500-Turbo-Put (Vont.) 06/20. 3.390  </t>
  </si>
  <si>
    <t xml:space="preserve">VE4GU5 </t>
  </si>
  <si>
    <t>DAX-Put-OS (Unicredit)  02/20, 13.600</t>
  </si>
  <si>
    <t xml:space="preserve">HZ4Q7N  </t>
  </si>
  <si>
    <t xml:space="preserve">VE3CDX </t>
  </si>
  <si>
    <t>DAX-Turbo-Put (Vont.) 06/20. 13.950</t>
  </si>
  <si>
    <t>VL1DAR</t>
  </si>
  <si>
    <t>DAX-Turbo-Short (Vont.) o.e., 13.649</t>
  </si>
  <si>
    <t>MC5M2K</t>
  </si>
  <si>
    <t>Hang Seng Mini-Fut.-Short (Morgan St.) o.e., 31.777/31.000</t>
  </si>
  <si>
    <t>ST7W2V</t>
  </si>
  <si>
    <t>DAX Reverse Bonus Zt.(Soc. Gen.) 03/20; 14.000</t>
  </si>
  <si>
    <t>DAX-Mini-Future-Short (Morgan St.) o.e., 13.792/13.651</t>
  </si>
  <si>
    <t>MF326B</t>
  </si>
  <si>
    <t xml:space="preserve">Euro Bund-Turbo-Call (Vont.) 03/20. 167,70  </t>
  </si>
  <si>
    <t xml:space="preserve">VE5ZHG  </t>
  </si>
  <si>
    <t>MC5TY0</t>
  </si>
  <si>
    <t>DAX-Turbo-Long (Morgan St.) o.e., 13.338</t>
  </si>
  <si>
    <t>DAX-Put-OS (Vont)  02/20, 13.600</t>
  </si>
  <si>
    <t xml:space="preserve">VE4XFJ  </t>
  </si>
  <si>
    <t xml:space="preserve">S&amp;P 500-Turbo-Put (Unicredit) 03/20. 3.440  </t>
  </si>
  <si>
    <t xml:space="preserve">HZ52L4  </t>
  </si>
  <si>
    <t xml:space="preserve">VF2QMN </t>
  </si>
  <si>
    <t>DAX-Turbo-Short (Unicredit) o.e., 13.647</t>
  </si>
  <si>
    <t>HU8KE9</t>
  </si>
  <si>
    <t xml:space="preserve">EUR/JPY-Turbo-Put (Vont.) 06/20. 125,50  </t>
  </si>
  <si>
    <t xml:space="preserve">VE5YFC </t>
  </si>
  <si>
    <t>HZ66C8</t>
  </si>
  <si>
    <t>Beiersdorf-Turbo-Call (Unicredit) 06/20. 100,00</t>
  </si>
  <si>
    <t xml:space="preserve">S&amp;P 500-Turbo-Short (Morgan St.) o.e.. 3.412  </t>
  </si>
  <si>
    <t xml:space="preserve">MF323U </t>
  </si>
  <si>
    <t>DAX-Turbo-Put (Soc. Gen.) 03/20. 13.890</t>
  </si>
  <si>
    <t xml:space="preserve">SR508J </t>
  </si>
  <si>
    <t>DAX Reverse Bonus Zt.(Vont.) 03/20; 13.800</t>
  </si>
  <si>
    <t>VF8PSP</t>
  </si>
  <si>
    <t xml:space="preserve">VE3UGB  </t>
  </si>
  <si>
    <t xml:space="preserve">Silber-Turbo-Short (Soc.Gen.) o.e., 18,63 </t>
  </si>
  <si>
    <t>DAX-Turbo-Long (Morgan St.) o.e., 12.991</t>
  </si>
  <si>
    <t>MC5P0G</t>
  </si>
  <si>
    <t>SR59SZ</t>
  </si>
  <si>
    <t>DAX-Call-OS (Vont.)  31.01./ 13.200</t>
  </si>
  <si>
    <t xml:space="preserve">VE2CD9  </t>
  </si>
  <si>
    <t>MC3UGG</t>
  </si>
  <si>
    <t>Hang Seng Mini-Fut.-Short (Morgan St.) o.e., 30.539/29.784</t>
  </si>
  <si>
    <t xml:space="preserve">VE1YUV </t>
  </si>
  <si>
    <t>AUD/USD-Mini-Future-Short (Vont.) 0,7088/0,7030</t>
  </si>
  <si>
    <t>VF87HN</t>
  </si>
  <si>
    <t>HZ49EU</t>
  </si>
  <si>
    <t>VE3UGK</t>
  </si>
  <si>
    <t>Lufthansa-Turbo-Put (Unicredit) 03/20. 18,00</t>
  </si>
  <si>
    <t xml:space="preserve">SR2KKC </t>
  </si>
  <si>
    <t xml:space="preserve">MC40YV </t>
  </si>
  <si>
    <t>DAX Mini-Fut.-Short (Morgan St.) o.e., 13.803/13.642</t>
  </si>
  <si>
    <t xml:space="preserve">MC6CVP </t>
  </si>
  <si>
    <t>DAX-Turbo-Short (Morgan St) o.e., 13.328</t>
  </si>
  <si>
    <t>SR398T</t>
  </si>
  <si>
    <t>Silber-Turbo-Short (Soc.Gen.) o.e., 18,94</t>
  </si>
  <si>
    <t xml:space="preserve">Euro Bund-Turbo-Call (Vont.) 03/20. 170,70  </t>
  </si>
  <si>
    <t>VE5ZG9</t>
  </si>
  <si>
    <t>Hang Seng Mini-Fut.-Short (Morgan St.) o.e., 30.521/29.761</t>
  </si>
  <si>
    <t xml:space="preserve">Lufthansa-Turbo-Put (Vont.) 06/20. 18,25 </t>
  </si>
  <si>
    <t xml:space="preserve">VE5T8Q </t>
  </si>
  <si>
    <t>AUD/USD-Mini-Future-Short (Vont.) 0,7051/0,7016</t>
  </si>
  <si>
    <t>HZ4UR1</t>
  </si>
  <si>
    <t>Silber-Turbo-Call (Vont.) 03/20., 16,00</t>
  </si>
  <si>
    <t>VE19KF</t>
  </si>
  <si>
    <t>EUR/USD-Turbo-Put (Vont.) 06/20. 1,1200</t>
  </si>
  <si>
    <t>VE5MAF</t>
  </si>
  <si>
    <t>K+S Turbo-Put (UniCredit) 03/20, 13,60</t>
  </si>
  <si>
    <t>Palladium  Mini-Future-Short (UniCredit) o.e. 2767/2715</t>
  </si>
  <si>
    <t>HZ61Z9</t>
  </si>
  <si>
    <t xml:space="preserve">MC45RV </t>
  </si>
  <si>
    <t>DAX-Turbo-Short (Morgan St.) o.e., 13.792/13.679</t>
  </si>
  <si>
    <t xml:space="preserve">MF323Q  </t>
  </si>
  <si>
    <t>S&amp;P 500-Turbo-Short (Morgan St.) o.e.   3.451</t>
  </si>
  <si>
    <t xml:space="preserve">S&amp;P 500-Turbo-Put (Morgan St.) 03/20. 3.375 </t>
  </si>
  <si>
    <t xml:space="preserve">Apple-Turbo-Put (Vont.) 06/20. 372,00 </t>
  </si>
  <si>
    <t xml:space="preserve">VE6VWE </t>
  </si>
  <si>
    <t>MC60SC</t>
  </si>
  <si>
    <t>S&amp;P 500-Turbo-Call (Morgan St.) 03/20. 3.125</t>
  </si>
  <si>
    <t xml:space="preserve">MC5GRC </t>
  </si>
  <si>
    <t>DAX-Mini-Future-Long (Morgan St.) o.e., 13.189/13.350</t>
  </si>
  <si>
    <t>Gold-Turbo-Put (Vont.) 06/20, 1.606</t>
  </si>
  <si>
    <t>VE5PY2</t>
  </si>
  <si>
    <t>DAX-Mini-Future-Long Vont.) o.e., 13.310/13.440</t>
  </si>
  <si>
    <t>VE6WAF</t>
  </si>
  <si>
    <t>Adidas-Turbo-Put (Vont.) 03/20, 343</t>
  </si>
  <si>
    <t>VE5RX8</t>
  </si>
  <si>
    <t xml:space="preserve">Euro Bund-Turbo-Call (Vont.) 03/20. 170,00  </t>
  </si>
  <si>
    <t xml:space="preserve">VE36QH </t>
  </si>
  <si>
    <t>Hang Seng Mini-Fut.-Short (Morgan St.) o.e., 30.513/29.761</t>
  </si>
  <si>
    <t>MC611G</t>
  </si>
  <si>
    <t>DAX-Turbo-Long (Morgan St.) o.e., 13.446</t>
  </si>
  <si>
    <t>MC5YKW</t>
  </si>
  <si>
    <t xml:space="preserve">EUR/CHF-Turbo-Put (Vont.) 06/20. 1,0900  </t>
  </si>
  <si>
    <t xml:space="preserve">VE5AW7 </t>
  </si>
  <si>
    <t>Kupfer Mini-Fut.-Short (Morgan St.) o.e., 3,182/3,02</t>
  </si>
  <si>
    <t>MC0G8X</t>
  </si>
  <si>
    <t>DAX Reverse Bonus Zt.(Vont.) 06/20; 14.600</t>
  </si>
  <si>
    <t>VF8PUH</t>
  </si>
  <si>
    <t xml:space="preserve">S&amp;P 500-Turbo-Put (Vont.) 05/20. 3.500  </t>
  </si>
  <si>
    <t>SC0TGV</t>
  </si>
  <si>
    <t>DAX-Mini-Future-Short (Soc. Gen.) o.e., 14.005/13.830</t>
  </si>
  <si>
    <t>Eurostoxx 50 Mini-Fut.-Short (Vont.) o.e., 3.981/3.940</t>
  </si>
  <si>
    <t>VE3121</t>
  </si>
  <si>
    <t>VE6RFK</t>
  </si>
  <si>
    <t>14.+18. 02.</t>
  </si>
  <si>
    <t>Gold-Turbo-Call (Vont.) 03/20, 1.520</t>
  </si>
  <si>
    <t>DAX-Mini-Future-Short (Soc. Gen.) o.e., 13.988/13.816</t>
  </si>
  <si>
    <t>SC7HS2</t>
  </si>
  <si>
    <t xml:space="preserve">Lufthansa-Turbo-Put (Vont.) 03/20. 18,00 </t>
  </si>
  <si>
    <t xml:space="preserve">VE23T5 </t>
  </si>
  <si>
    <t xml:space="preserve">EUR/GBP-Turbo-Put (Vont.) 06/20. 0,8610 </t>
  </si>
  <si>
    <t xml:space="preserve">VE5ASX  </t>
  </si>
  <si>
    <t xml:space="preserve">ST0HG8 </t>
  </si>
  <si>
    <t>DAX-Put-OS (Soc. Gen.)  02/20, 13.200</t>
  </si>
  <si>
    <t>DAX-Put-OS (Soc. Gen).  03/20, 13.600</t>
  </si>
  <si>
    <t xml:space="preserve">MC5MGV </t>
  </si>
  <si>
    <t>DAX-Turbo-Put (Morgan St.) 05/20. 13.900</t>
  </si>
  <si>
    <t>VE6YQE</t>
  </si>
  <si>
    <t>EUR/USD-Turbo-Put (Vont.) 07/20. 1,1000</t>
  </si>
  <si>
    <t>Hang Seng Mini-Fut.-Short (Morgan St.) o.e.,29.692/28.954,</t>
  </si>
  <si>
    <t>MC5WDM</t>
  </si>
  <si>
    <t xml:space="preserve">Silber-Turbo-Put (Morgan St.) 03/20, 19,50 </t>
  </si>
  <si>
    <t>MC6930</t>
  </si>
  <si>
    <t>DAX-Turbo-Long (Morgan St.) o.e., 12.752,</t>
  </si>
  <si>
    <t>MC496V</t>
  </si>
  <si>
    <t>VE2K5B</t>
  </si>
  <si>
    <t>USD/JPY-Turbo-Call (Vont.) 03/20. 103,50</t>
  </si>
  <si>
    <t>DAX Reverse Bonus Zt.(Unicredit) 06/20; 13.800</t>
  </si>
  <si>
    <t>HX5VWG</t>
  </si>
  <si>
    <t>DAX-Turbo-Short (Soc. Gen.) o.e., 13.140</t>
  </si>
  <si>
    <t>SR6YRV</t>
  </si>
  <si>
    <t>SE4HC6</t>
  </si>
  <si>
    <t>T-Bond Mini-Fut.-Short (Soc.Gen.) o.e. 174,27 /172,62</t>
  </si>
  <si>
    <t>MC4G1B</t>
  </si>
  <si>
    <t>DAX-Turbo-Long (Morgan St.) o.e., 12.212,</t>
  </si>
  <si>
    <t>DAX-Mini-Future-Long (Soc. Gen) o.e. 11.660/11.804</t>
  </si>
  <si>
    <t xml:space="preserve">SR33BK </t>
  </si>
  <si>
    <t xml:space="preserve">WTI Crude Oil-Mini-Fut.-Short (Morgan St.) o.e.,59,57/58,10 </t>
  </si>
  <si>
    <t>Gold-Turbo-Short (Soc.Gen.) o.e., 1.729</t>
  </si>
  <si>
    <t>SC2TP5</t>
  </si>
  <si>
    <t>S&amp;P 500-Mini-Future-Long (Morgan St.) o.e. 2927/2963</t>
  </si>
  <si>
    <t>DAX-Turbo-:Long (Soc. Gen.) o.e., 12.111</t>
  </si>
  <si>
    <t>SR49F6</t>
  </si>
  <si>
    <t>Euro Bund-Turbo-Short (Soc.Gen.) o.e., 179,01</t>
  </si>
  <si>
    <t>SC6D8U</t>
  </si>
  <si>
    <t>Münch. Rück-Turbo--Long (Vont.) o.e. 204,41</t>
  </si>
  <si>
    <t>VF31MH</t>
  </si>
  <si>
    <t>Nasdaq 100-Turbo--Long (Vont.) o.e. 7.859</t>
  </si>
  <si>
    <t>VE2VW2</t>
  </si>
  <si>
    <t>MC384Q</t>
  </si>
  <si>
    <t>DAX-Turbo-Long (Morgan St.) o.e., 12.649</t>
  </si>
  <si>
    <t>Eurostoxx 50-Turbo--Long (Vont.) o.e. 3.261</t>
  </si>
  <si>
    <t>VF3PZ4</t>
  </si>
  <si>
    <t>MC40VR</t>
  </si>
  <si>
    <t>DAX-Turbo-Long (Morgan St.) o.e., 12.636</t>
  </si>
  <si>
    <t>Eurostoxx 50-Turbo--Long (Vont.) o.e. 3.210</t>
  </si>
  <si>
    <t>VF26PB</t>
  </si>
  <si>
    <t xml:space="preserve">MC43BC </t>
  </si>
  <si>
    <t>DAX-Turbo-Long (Morgan St.) o.e., 12.587</t>
  </si>
  <si>
    <t>VE5KB2</t>
  </si>
  <si>
    <t>Allianz-Turbo-Call (Vont.) 06/20. 186,00</t>
  </si>
  <si>
    <t>DAX-Turbo-Long (Vont.) o.e., 12.622</t>
  </si>
  <si>
    <t xml:space="preserve">VF9GTM  </t>
  </si>
  <si>
    <t>MF7V79</t>
  </si>
  <si>
    <t>Kupfer Turbo-Long (Morgan St.) o.e., 3,473</t>
  </si>
  <si>
    <t>VE49KA</t>
  </si>
  <si>
    <t>MC1ZCH</t>
  </si>
  <si>
    <t>Eurostoxx 50-Turbo--Long (Vont.) o.e. 3.244</t>
  </si>
  <si>
    <t>DAX-Turbo-Long (Morgan St.) o.e., 11.619</t>
  </si>
  <si>
    <t xml:space="preserve">MC3JK0 </t>
  </si>
  <si>
    <t xml:space="preserve">S&amp;P 500-Turbo-Call (Unicredit) 06/20. 2.980  </t>
  </si>
  <si>
    <t>HZ7KS5</t>
  </si>
  <si>
    <t xml:space="preserve">VE8HTC  </t>
  </si>
  <si>
    <t>DAX-Turbo-Long (Vont.) o.e., 12.668</t>
  </si>
  <si>
    <t>EUR/GBP-Turbo-Put (Unicredit) 06/20. 0,8950</t>
  </si>
  <si>
    <t xml:space="preserve">HZ6KN5  </t>
  </si>
  <si>
    <t>SR4MGP</t>
  </si>
  <si>
    <t>DAX  Bonus Zt.(Soc. Gen.) 03/20; 11.000</t>
  </si>
  <si>
    <t>DAX  Discount.Put-OS (BNP) 03/20; 11.200/10.700</t>
  </si>
  <si>
    <t>PX100D</t>
  </si>
  <si>
    <t>Gold-Turbo-Put (Vont.) 06/20, 1.728</t>
  </si>
  <si>
    <t>Gold-Turbo-Put (Vont.) 06/20, 1.698</t>
  </si>
  <si>
    <t>VE49KP</t>
  </si>
  <si>
    <t>Lufthansa-Turbo-Put (Unicredit) 06/20: 13,00</t>
  </si>
  <si>
    <t>MC298N</t>
  </si>
  <si>
    <t>DAX  Discount.Put-OS (Morgan St.) 04/20; 10.400/9.400</t>
  </si>
  <si>
    <t>HZ7DP1</t>
  </si>
  <si>
    <t>VE8RY5</t>
  </si>
  <si>
    <t>EUR/USD-Turbo-Put (Vont.) 07/20. 1,1840</t>
  </si>
  <si>
    <t>DAX  Discount.Put-OS (Morgan St) 03/20; 10.100/9.600</t>
  </si>
  <si>
    <t>MC07KS</t>
  </si>
  <si>
    <t>VE87M3</t>
  </si>
  <si>
    <t>DAX-Turbo-Short (Vont.) o.e., 10.640</t>
  </si>
  <si>
    <t>DAX-Turbo-Short (Vont.) o.e., 10.654</t>
  </si>
  <si>
    <t>VE87M4</t>
  </si>
  <si>
    <t xml:space="preserve">SR2DB5  </t>
  </si>
  <si>
    <t xml:space="preserve">Gold-Mini-Future-Long (Soc. Gen) o.e.1.352/1.379 </t>
  </si>
  <si>
    <t xml:space="preserve">T-Bond Mini-Fut.-Short (Morgan St.) o.e.,193,74/190,00 </t>
  </si>
  <si>
    <t xml:space="preserve">MC6ZTP </t>
  </si>
  <si>
    <t>VN9QMH</t>
  </si>
  <si>
    <t>DAX-Turbo--Long (Vont.) o.e. 7.882 (halbe Position)</t>
  </si>
  <si>
    <t xml:space="preserve">VE9T5D </t>
  </si>
  <si>
    <t xml:space="preserve">VE9M6L  </t>
  </si>
  <si>
    <t xml:space="preserve">FTSE 100-Mini-Future-Short (Vont.) o.e.5548/5490 </t>
  </si>
  <si>
    <t xml:space="preserve">MF9YSN  </t>
  </si>
  <si>
    <t>DAX Mini-Future-Long (Morgan St,) o.e.8036/8.136</t>
  </si>
  <si>
    <t xml:space="preserve">VE68JT  </t>
  </si>
  <si>
    <t xml:space="preserve">EUR/USD Mini-Future-Long (Vont.) o.e.1,0600/1,0633 </t>
  </si>
  <si>
    <t xml:space="preserve">MC72GP  </t>
  </si>
  <si>
    <t>DAX Turbo-Short (Morgan St,) o.e.10.021</t>
  </si>
  <si>
    <t xml:space="preserve">MC7N5D </t>
  </si>
  <si>
    <t>DAX-Turbo-Short (Morgan St.) o.e., 10.350</t>
  </si>
  <si>
    <t xml:space="preserve">VE9E8R  </t>
  </si>
  <si>
    <t>FTSE 100-Turbo-Short (Vont.) o.e.5860</t>
  </si>
  <si>
    <t>S&amp;P 500-Turbo-Short (Vont.) o.e.2.604</t>
  </si>
  <si>
    <t xml:space="preserve">VE9LVP  </t>
  </si>
  <si>
    <t xml:space="preserve">VE6150  </t>
  </si>
  <si>
    <t>EUR/USD Turbo-Long (Vont.) 05/20, 1,0630</t>
  </si>
  <si>
    <t>S&amp;P 500-Turbo-Short (Vont.) o.e.2.693</t>
  </si>
  <si>
    <t xml:space="preserve">VE9USN  </t>
  </si>
  <si>
    <t xml:space="preserve">CL4648  </t>
  </si>
  <si>
    <t xml:space="preserve">VA8AXF </t>
  </si>
  <si>
    <t>DAX Reverse Bonus Zt.(Vont.) 09/20; 11.200</t>
  </si>
  <si>
    <t>VE9RYA</t>
  </si>
  <si>
    <t>FTSE-MIB Mini-Future-Short (Vont.) o.e.18.712/18.360.</t>
  </si>
  <si>
    <t xml:space="preserve">VE863V  </t>
  </si>
  <si>
    <t>Royal Dutch (A)-Turbo-Short (Soc. Gen.) o.e.17,05</t>
  </si>
  <si>
    <t xml:space="preserve">CL43EC </t>
  </si>
  <si>
    <t>DAX-Turbo-Short (Soc. Gen) o.e., 10.186</t>
  </si>
  <si>
    <t xml:space="preserve">VE9USH  </t>
  </si>
  <si>
    <t>S&amp;P 500-Turbo-Short (Vont.) o.e.2.641</t>
  </si>
  <si>
    <t xml:space="preserve">VE9NZ4 </t>
  </si>
  <si>
    <t>DAX-Turbo-Short (Vont.) o.e., 10.287</t>
  </si>
  <si>
    <t>S&amp;P 500-Turbo-Short (Vont.) o.e.2.651</t>
  </si>
  <si>
    <t>DAX Turbo-Short (Soc. Gen) o.e.10.234</t>
  </si>
  <si>
    <t>CL43ED</t>
  </si>
  <si>
    <t xml:space="preserve">VE9USJ  </t>
  </si>
  <si>
    <t xml:space="preserve">CL32SG  </t>
  </si>
  <si>
    <t>MC6Z36</t>
  </si>
  <si>
    <t>Hang Seng Mini-Fut.-Short (Morgan St.) o.e., 26.606/25.945</t>
  </si>
  <si>
    <t>VE819G</t>
  </si>
  <si>
    <t>Lufhansa Mini-Fut.-Short (Vont.) o.e., 11,76/11,29</t>
  </si>
  <si>
    <t xml:space="preserve">HZ840U   </t>
  </si>
  <si>
    <t>DAX Mini-Future-Short (Unicredit.) o.e.10.858/10760.</t>
  </si>
  <si>
    <t xml:space="preserve">MC70SR </t>
  </si>
  <si>
    <t>DAX-Turbo-Short (Morgan St.) o.e., 10.825</t>
  </si>
  <si>
    <t>EUR/GBP-Turbo-Long (Vont.) o.e. 0,8950</t>
  </si>
  <si>
    <t>VP1UAN</t>
  </si>
  <si>
    <t>USD/JPY Turbo-Short (Vont.) o.e., 110,92</t>
  </si>
  <si>
    <t>S&amp;P 500-Turbo-Short (Vont.) o.e.2.947</t>
  </si>
  <si>
    <t xml:space="preserve">CL4MVN  </t>
  </si>
  <si>
    <t>Daimler-Turbo-Short (Soc.Gen.) o.e.35,07</t>
  </si>
  <si>
    <t>USD/CHF-Turbo-Short (Vont.) o.e. 0,9887</t>
  </si>
  <si>
    <t xml:space="preserve">VF5MM4  </t>
  </si>
  <si>
    <t>Eurostoxx 50 Mini-Fut.-Short (Vont.) o.e. 3053/3020</t>
  </si>
  <si>
    <t xml:space="preserve">VP12L0   </t>
  </si>
  <si>
    <t xml:space="preserve">CL7B28 </t>
  </si>
  <si>
    <t>DAX-Turbo-Short (Soc. Gen) o.e., 10.928,</t>
  </si>
  <si>
    <t>MC8FDP</t>
  </si>
  <si>
    <t>DAX-Mini-Future-Long (Morgan St.) o.e., 9.981/10.100,</t>
  </si>
  <si>
    <t xml:space="preserve">VE8R30 </t>
  </si>
  <si>
    <t xml:space="preserve">VE9E8H  </t>
  </si>
  <si>
    <t>FTSE-MIB Mini-Future-Short (Vont.) o.e.18.433/18.080</t>
  </si>
  <si>
    <t xml:space="preserve">CL7J59   </t>
  </si>
  <si>
    <t>Eurostoxx 50 Mini-Fut.-Short (Soc Gen.) o.e. 3091/3056</t>
  </si>
  <si>
    <t>MC702L</t>
  </si>
  <si>
    <t>DAX-Mini-Future-Short (Morgan St.) o.e., 11.102/10.989</t>
  </si>
  <si>
    <t>MC708N</t>
  </si>
  <si>
    <t>Gold-Turbo-Long (Vont) o.e.1.617</t>
  </si>
  <si>
    <t>DAX Mini-Future-Short (Vont) o.e.10.837/10.730</t>
  </si>
  <si>
    <t>VP2AHY</t>
  </si>
  <si>
    <t>VP2WJ8</t>
  </si>
  <si>
    <t>DAX-Turbo-Short (Morgan St.) o.e., 10.883</t>
  </si>
  <si>
    <t xml:space="preserve">CL474M </t>
  </si>
  <si>
    <t>DAX-Turbo-Short (Soc. Gen) o.e., 10.818,</t>
  </si>
  <si>
    <t xml:space="preserve">VE8R3U </t>
  </si>
  <si>
    <t>S&amp;P 500-Turbo-Short (Vont.) o.e.2.883</t>
  </si>
  <si>
    <t>EUR/CAD-Turbo-Long (Soc.Gen) o.e.1,4995</t>
  </si>
  <si>
    <t>CL0406</t>
  </si>
  <si>
    <t>MC87B4</t>
  </si>
  <si>
    <t>DAX-Mini-Future-Short (Morgan St.) o.e., 10.811/10.680,</t>
  </si>
  <si>
    <t>Wirecard-Bonus-Zert. (Soc. Gen.) 09/20; 84,00  1/2 Position</t>
  </si>
  <si>
    <t>CL82HN</t>
  </si>
  <si>
    <t>VE9GS6</t>
  </si>
  <si>
    <t>Silber-Mini-Future-Short (Vont.) o.e., 16,22/15,94</t>
  </si>
  <si>
    <t>DAX Mini-Fut.-Short (Morgan St.) o.e., 11.444/11.310</t>
  </si>
  <si>
    <t>S&amp;P 500 Mini-Fut.-Short (Vont.) o.e., 3012/2975</t>
  </si>
  <si>
    <t>VE8PHP</t>
  </si>
  <si>
    <t>GBP/JPY Mini-Fut.-Short (Morgan St.) o.e., 137,69/136,44</t>
  </si>
  <si>
    <t>MC71VS</t>
  </si>
  <si>
    <t xml:space="preserve">VP2KVB  </t>
  </si>
  <si>
    <t>VP13E2</t>
  </si>
  <si>
    <r>
      <t>EUR/JPY-Turbo-Short (Vont.) o.e.. 119,23</t>
    </r>
    <r>
      <rPr>
        <b/>
        <sz val="10"/>
        <rFont val="Arial"/>
        <family val="2"/>
      </rPr>
      <t xml:space="preserve"> </t>
    </r>
  </si>
  <si>
    <t xml:space="preserve">CL9WQQ </t>
  </si>
  <si>
    <t>DAX-Turbo-Short (Soc. Gen) o.e., 11.080,</t>
  </si>
  <si>
    <t>VE94Z2</t>
  </si>
  <si>
    <t>EUR/USD-Turbo-Put (Vont.) 07/20. 1,1170</t>
  </si>
  <si>
    <t xml:space="preserve">VE8B8H </t>
  </si>
  <si>
    <t>DAX-Put-OS (Vont.)  05/20, 10.800</t>
  </si>
  <si>
    <t>EUR/GBP Mini-Fut.-Short (Vont.) o.e., 0,8932/0,8889</t>
  </si>
  <si>
    <t>VP1542</t>
  </si>
  <si>
    <t>S&amp;P 500-Turbo-Long (Vont.) o.e. 2700</t>
  </si>
  <si>
    <t>Nasdaq 100-Turbo-Long (Vont.) o.e. 8.769</t>
  </si>
  <si>
    <t xml:space="preserve">VP3KG4  </t>
  </si>
  <si>
    <t>MC27UF</t>
  </si>
  <si>
    <t>CL7W94</t>
  </si>
  <si>
    <t>Gold-Turbo-Long (Soc. Gen.) o.e.1.655</t>
  </si>
  <si>
    <t>DAX-Turbo-Short (Morgan St.) o.e., 11.003</t>
  </si>
  <si>
    <t>MC9CCL</t>
  </si>
  <si>
    <t>11.+ 13.05.</t>
  </si>
  <si>
    <t xml:space="preserve">CL4MVK  </t>
  </si>
  <si>
    <t>Daimler-Turbo-Short (Soc.Gen.) o.e.34,69</t>
  </si>
  <si>
    <t>Hang Seng Mini-Fut.-Short (Morgan St.) o.e.,25.511/24.874</t>
  </si>
  <si>
    <t>MC72R2</t>
  </si>
  <si>
    <t>HeidelbergCement-Turbo-Short (Soc.Gen.) o.e. 46,75</t>
  </si>
  <si>
    <t xml:space="preserve">CL42UB  </t>
  </si>
  <si>
    <t>DAX  Discount-Put-OS (Morgan St.) 06/20, 10800/9800</t>
  </si>
  <si>
    <t>Silber-Turbo-Call (Vont.) 06/20., 15,10</t>
  </si>
  <si>
    <t xml:space="preserve">VP3P2Q </t>
  </si>
  <si>
    <t xml:space="preserve">VP12J7   </t>
  </si>
  <si>
    <t>Eurostoxx 50 Turbo-Short (Vont.) o.e. 3025</t>
  </si>
  <si>
    <t>AUD/USD-Mini-Future-Short (Vont.) 0,8153/0,8085</t>
  </si>
  <si>
    <t>AUD/USD-Turbo-Short (Vont.) 0,6591</t>
  </si>
  <si>
    <t xml:space="preserve">VE8RTD </t>
  </si>
  <si>
    <t xml:space="preserve">CL962T  </t>
  </si>
  <si>
    <t>DAX-Turbo-Long (Vont.) o.e., 10.599</t>
  </si>
  <si>
    <t>DAX-Mini-Future-Long (Vont.) o.e. 10.368/10.470</t>
  </si>
  <si>
    <t xml:space="preserve">VP3XFX </t>
  </si>
  <si>
    <t>S&amp;P 500-Turbo-Long (Soc. Gen) o.e. 2.786</t>
  </si>
  <si>
    <t xml:space="preserve">CL9MAD </t>
  </si>
  <si>
    <t>Nasdaq 100-Turbo-Long (Vont.) o.e. 8.940</t>
  </si>
  <si>
    <t xml:space="preserve">VP3TNB </t>
  </si>
  <si>
    <t>VP3DTE</t>
  </si>
  <si>
    <t>Gold-Mini-Future-Long (Vont.) o.e.1.657/1678</t>
  </si>
  <si>
    <t>VP13E4</t>
  </si>
  <si>
    <r>
      <t>EUR/JPY-Mini-Future-Short (Vont.) o.e.. 119,65/119,30</t>
    </r>
    <r>
      <rPr>
        <b/>
        <sz val="10"/>
        <rFont val="Arial"/>
        <family val="2"/>
      </rPr>
      <t xml:space="preserve"> </t>
    </r>
  </si>
  <si>
    <t>DAX-Turbo-Short (Soc. Gen) o.e., 11.817,</t>
  </si>
  <si>
    <t xml:space="preserve">CL44XX </t>
  </si>
  <si>
    <t>Euro Bund-Turbo-Short (Vont.) o.e., 174,09</t>
  </si>
  <si>
    <t>VP3LHY</t>
  </si>
  <si>
    <t>DAX-Turbo-Long (Vont.) o.e., 11.102</t>
  </si>
  <si>
    <t xml:space="preserve">VP358T  </t>
  </si>
  <si>
    <t>Nasdaq 100-Mini-Future-Short (Vont.) o.e. 9802/9680</t>
  </si>
  <si>
    <t>MC8XCW</t>
  </si>
  <si>
    <t>VE5RMM</t>
  </si>
  <si>
    <t>VP3WTL</t>
  </si>
  <si>
    <t>DAX-Mini-Future-Short (Morgan St.) o.e., 12.032/11.888</t>
  </si>
  <si>
    <t>USD/JPY Turbo-Short (Vont.) o.e., 108,60</t>
  </si>
  <si>
    <t>VP2LTY</t>
  </si>
  <si>
    <t>VF8PNR</t>
  </si>
  <si>
    <t>Silber-Turbo-Long (Vont.) o.e., 15,98</t>
  </si>
  <si>
    <t>DAX-Turbo-Long (Soc.Gen.) o.e., 11.149</t>
  </si>
  <si>
    <t xml:space="preserve">SB9AHV  </t>
  </si>
  <si>
    <t>DAX-Mini-Future-Long (Soc.G.) o.e. 8.129/8.350 (Teilverkauf)</t>
  </si>
  <si>
    <t>DAX-Mini-Future-Long (Soc.G.) o.e. 8.129/8.350 (Restverkauf)</t>
  </si>
  <si>
    <t>29.05.+ 02.06.</t>
  </si>
  <si>
    <t>Nasdaq 100 Reverse Bonus Zt.(Vont.) 09/20; 10.200</t>
  </si>
  <si>
    <t>Lufthansa Turbo-Short (UniCredit) o.e., 10,45</t>
  </si>
  <si>
    <t>HZ20R0</t>
  </si>
  <si>
    <t>Hang Seng Mini-Fut.-Short (Soc. Gen.) o.e.,25.967/25.338</t>
  </si>
  <si>
    <t>SR9U28</t>
  </si>
  <si>
    <t>VE5ZLE</t>
  </si>
  <si>
    <t>Nasdaq 100-Turbo-Short (Vont.) o.e. 9773</t>
  </si>
  <si>
    <t>Gold-Turbo-Call (Vont.) 09/20; 1.630</t>
  </si>
  <si>
    <t xml:space="preserve">VP2ZF0 </t>
  </si>
  <si>
    <t>VE9HE1</t>
  </si>
  <si>
    <t>Euro Bund-Turbo-Short (Vont.) o.e., 174,84</t>
  </si>
  <si>
    <t>Silber-Turbo-Call (Vont.) 09/20., 15,60</t>
  </si>
  <si>
    <t xml:space="preserve">VP3WSZ </t>
  </si>
  <si>
    <t>EUR/USD-Mini-Future-Long (Vont.) o.e. 1,0936/1,0990</t>
  </si>
  <si>
    <t>VP4AP6</t>
  </si>
  <si>
    <t>VP2AH9</t>
  </si>
  <si>
    <t>Gold-Mini-Future-Long (Vont.) o.e. 1605/1628</t>
  </si>
  <si>
    <t>Daimler-Mini-Future-Short (Soc.Gen.) o.e.44,49/43,08</t>
  </si>
  <si>
    <t xml:space="preserve">CL270J  </t>
  </si>
  <si>
    <t>USD/CHF-Mini-Future-Short (Vont.) o.e. 0,9915/0,9851</t>
  </si>
  <si>
    <t>MA0C2U</t>
  </si>
  <si>
    <t>DAX-Mini-Future-Long (Morgan St.) o.e., 12.280/12.430</t>
  </si>
  <si>
    <t>HeidelbergCement-Mini-Future-Short (Vont.) o.e. 60,40/58,01</t>
  </si>
  <si>
    <t xml:space="preserve">VE7PJ2  </t>
  </si>
  <si>
    <t xml:space="preserve">VP4GCX  </t>
  </si>
  <si>
    <t>Nasdaq 100-Turbo-Long (Vont.) o.e. 9.434</t>
  </si>
  <si>
    <t>DAX-Mini-Future-Long (Vont.) o.e., 11.317/11.430,</t>
  </si>
  <si>
    <t xml:space="preserve">VP37LV </t>
  </si>
  <si>
    <t>Euro Bund-Turbo-Short (Vont.) 09/20., 178,00</t>
  </si>
  <si>
    <t>VP30SU</t>
  </si>
  <si>
    <t>VP4BY6</t>
  </si>
  <si>
    <t>EUR/USD-Mini-Future-Long (Vont.) o.e. 1,0985/1,1029</t>
  </si>
  <si>
    <t xml:space="preserve">CL31CS   </t>
  </si>
  <si>
    <t>Eurostoxx 50 Mini-Fut.-Short (Soc. Gen.) o.e. 3621/3563</t>
  </si>
  <si>
    <t xml:space="preserve">S&amp;P 500-Turbo-Put (UniCredit) 09/20 - 3690 </t>
  </si>
  <si>
    <t xml:space="preserve">HZ2UVK  </t>
  </si>
  <si>
    <t>DAX-Mini-Future-Short (Morgan St.) o.e., 12.774/12.620</t>
  </si>
  <si>
    <t>MA0JN2</t>
  </si>
  <si>
    <t>Gold-Mini-Future-Long (Vont.) o.e. 1653/1677</t>
  </si>
  <si>
    <t>VP4N7X</t>
  </si>
  <si>
    <t>DAX-Turbo-Long (Unicredit.) o.e., 12.031</t>
  </si>
  <si>
    <t xml:space="preserve">HZ3APG  </t>
  </si>
  <si>
    <t>Silber-Mini-Future-Long (Morg. St.)  o.e.,15,80/16,40</t>
  </si>
  <si>
    <t xml:space="preserve">MC9Q08 </t>
  </si>
  <si>
    <t xml:space="preserve">VE8ACH   </t>
  </si>
  <si>
    <t>Eurostoxx 50 Mini-Fut.-Short (Vont.) o.e. 3501/3460</t>
  </si>
  <si>
    <t>DAX-Mini-Future-Short (Morgan St.) o.e., 12.607/12.450</t>
  </si>
  <si>
    <t>MA0QAU</t>
  </si>
  <si>
    <t>SB0ARK</t>
  </si>
  <si>
    <t>Lufthansa Mini-Future-Long (Soc. Gen.) 8,21/8,55</t>
  </si>
  <si>
    <t>DAX-Mini-Future-Long (Morgan St.) o.e., 11.611/11.756</t>
  </si>
  <si>
    <t>MA0MKY</t>
  </si>
  <si>
    <t>MA0JNQ</t>
  </si>
  <si>
    <t>USD/JPY Mini-Future-Short (Morgan St.) o.e.,109,46/108,37</t>
  </si>
  <si>
    <t xml:space="preserve">VP4UAA   </t>
  </si>
  <si>
    <t xml:space="preserve">VP4SR9 </t>
  </si>
  <si>
    <t>DAX-Mini-Future-Short (Vont.) o.e., 12.983/12.870</t>
  </si>
  <si>
    <t xml:space="preserve">MA0MKT </t>
  </si>
  <si>
    <t>DAX-Mini-Future-Long (Morgan St.) o.e., 11.563/11.706</t>
  </si>
  <si>
    <t>Eurostoxx 50 Mini-Fut.-Short (Morgan St.) o.e. 3465/3422</t>
  </si>
  <si>
    <t xml:space="preserve">MC6SKH   </t>
  </si>
  <si>
    <t xml:space="preserve">VE2HST </t>
  </si>
  <si>
    <t>DAX-Put-OS (Vont.)  07/20, 12.300</t>
  </si>
  <si>
    <t>VP4KP5</t>
  </si>
  <si>
    <t>S&amp;P 500 Mini-Fut.-Short (Vont.) o.e. 3209/3169</t>
  </si>
  <si>
    <t>MC7ALP</t>
  </si>
  <si>
    <t xml:space="preserve">WTI Crude Oil-Mini-Fut.-Short (Morgan St.) o.e.,46,11/42,66 </t>
  </si>
  <si>
    <t xml:space="preserve">HZ3RK8 </t>
  </si>
  <si>
    <t>DAX-Mini-Future-Short (Unicredit.) o.e., 12.49/12.390</t>
  </si>
  <si>
    <t>MC9TBR</t>
  </si>
  <si>
    <t>EUR/USD-Mini-Future-Long (Morg. St.) o.e. 1,0922/1,1024</t>
  </si>
  <si>
    <t>DAX-Mini-Future-Long (Morgan St.) o.e. 11.582/11.726</t>
  </si>
  <si>
    <t xml:space="preserve">MA0S79 </t>
  </si>
  <si>
    <t>S&amp;P 500-Turbo-Call (Unicredit) o.e. 2.820</t>
  </si>
  <si>
    <t>HZ20N4</t>
  </si>
  <si>
    <t>DAX-Mini-Future-Long (Morgan St.) o.e., 11.789/11.936</t>
  </si>
  <si>
    <t>MA0S7W</t>
  </si>
  <si>
    <t xml:space="preserve">VP3WS3 </t>
  </si>
  <si>
    <t>Silber-Turbo-Call (Vont.) 09/20., 16,00</t>
  </si>
  <si>
    <t>Bayer-Turbo-Call (Unicredit) 09/20. 55,00</t>
  </si>
  <si>
    <t>HW0TD9</t>
  </si>
  <si>
    <t>S&amp;P 500-Mini-Future-Short (Unicredit) o.e. 3.257/3234</t>
  </si>
  <si>
    <t xml:space="preserve">HZ7956  </t>
  </si>
  <si>
    <t xml:space="preserve">Euro Bund-Turbo-Call (Vont.) 09/20. 173,20  </t>
  </si>
  <si>
    <t>VP4R11</t>
  </si>
  <si>
    <t>VE7ULH</t>
  </si>
  <si>
    <t>DAX-Mini-Future-Short (Vont.) o.e., 13.040/12.910,</t>
  </si>
  <si>
    <t>VE7ULF</t>
  </si>
  <si>
    <t>DAX-Mini-Future-Short (Vont.) o.e., 13.019/12.890,</t>
  </si>
  <si>
    <t>DAX-Mini-Future-Short (Vont.) o.e., 12.917/12.790,</t>
  </si>
  <si>
    <t>VP5Q6M</t>
  </si>
  <si>
    <t xml:space="preserve">VP5Q6T </t>
  </si>
  <si>
    <t>DAX-Mini-Future-Long (Vont.) o.e., 12.269/12.390</t>
  </si>
  <si>
    <t xml:space="preserve">VN9HYJ  </t>
  </si>
  <si>
    <t>AUD/USD-Mini-Future-Short (Vont.) o.e. 0,7210/0,7107</t>
  </si>
  <si>
    <t>S&amp;P 500 Mini-Fut.-Short (Vont.) o.e. 3242/3202</t>
  </si>
  <si>
    <t xml:space="preserve">VP4UAK   </t>
  </si>
  <si>
    <t xml:space="preserve">MC9R32 </t>
  </si>
  <si>
    <t>DAX-Mini-Future-Short (Vont.) o.e., 13.115/12.990,</t>
  </si>
  <si>
    <t>VE7PJL</t>
  </si>
  <si>
    <t xml:space="preserve">HR00DG </t>
  </si>
  <si>
    <t>DAX-Mini-Future-Long (Unicredit.) o.e., 12.265/12.360</t>
  </si>
  <si>
    <t>S&amp;P 500-Call-OS (Soc.Gen.) 08/20, 3.225</t>
  </si>
  <si>
    <t>SR9KKG</t>
  </si>
  <si>
    <t>EUR/USD-Mini-Future-Long (Vont.) o.e. 1,0987/1,1033</t>
  </si>
  <si>
    <t>VP4AP5</t>
  </si>
  <si>
    <t xml:space="preserve">MA0XEQ </t>
  </si>
  <si>
    <t>DAX-Mini-Future-Long (Morgan St.) o.e., 12.229/2.377</t>
  </si>
  <si>
    <t>HZ20PN</t>
  </si>
  <si>
    <t>Eurostoxx 50-Turbo-Put (Soc. Gen.) 10/20. 3.520 (1/2 Pos.)</t>
  </si>
  <si>
    <t>USD/CHF-Mini-Future-Short (Vont.) o.e. 0,9866/0,9811</t>
  </si>
  <si>
    <t>SB2YD3</t>
  </si>
  <si>
    <t>VP2ZEZ</t>
  </si>
  <si>
    <t xml:space="preserve">Gold-Turbo-Put (Vont.) 09/20; 1.876 </t>
  </si>
  <si>
    <t>ThyssenKrupp-Mini-Future-Short (Morgan St.) o.e. 10,38/9,88</t>
  </si>
  <si>
    <t xml:space="preserve">MC6KPU </t>
  </si>
  <si>
    <t>MA07VN</t>
  </si>
  <si>
    <t>DAX-Mini-Future-Long (Morgan St.) o.e., 12.625/12.780</t>
  </si>
  <si>
    <t>S&amp;P 500-Turbo-Put (Unicredit) 10/20, 3.410 (1/2 Pos.)</t>
  </si>
  <si>
    <t xml:space="preserve">VE7HHU </t>
  </si>
  <si>
    <t>DAX-Mini-Future-Short (Vont.) o.e., 13.568/13.450</t>
  </si>
  <si>
    <t>Nasdaq 100-Turbo-Short (Morgan St.) o.e. 11.446</t>
  </si>
  <si>
    <t xml:space="preserve">MA02PZ </t>
  </si>
  <si>
    <t>VP59BT</t>
  </si>
  <si>
    <t>DAX-Put-OS (Vont.)  08/20, 13.400</t>
  </si>
  <si>
    <t xml:space="preserve">Eurostoxx 50-Turbo-Put (Soc. Gen.) 10/20. 3.520 </t>
  </si>
  <si>
    <t>MC7TTA</t>
  </si>
  <si>
    <t>USD/JPY Mini-Future-Short (Morgan St.) o.e.,110,27/109,19</t>
  </si>
  <si>
    <t>DAX-Mini-Future-Long (Morgan St.) o.e., 12.554/12.710</t>
  </si>
  <si>
    <t>MA0YMY</t>
  </si>
  <si>
    <t>DAX-Mini-Future-Long (Vont.) o.e., 12.442/12.540</t>
  </si>
  <si>
    <t>VP554S</t>
  </si>
  <si>
    <t xml:space="preserve">KB31ES </t>
  </si>
  <si>
    <t>IBEX 35-Mini-Future-Short (Citi) o.e. 7.925/7.790</t>
  </si>
  <si>
    <t>DAX-Mini-Fut.-Short (Morg.St.) o.e.13.600/13.438 (1/2 Pos.)</t>
  </si>
  <si>
    <t>DAX-Mini-Future-Short (Morgan St.) o.e. 13.198/13.052</t>
  </si>
  <si>
    <t xml:space="preserve">MC9Q0G </t>
  </si>
  <si>
    <t>Hang Seng Mini-Fut.-Short (M.St.)o.e.28.702/28.000(1/2 Pos.)</t>
  </si>
  <si>
    <t>MC5WD</t>
  </si>
  <si>
    <t>USD/JPY Mini-Future-Short (Vont.) o.e.,109,12/108,75</t>
  </si>
  <si>
    <t>VP4R1A</t>
  </si>
  <si>
    <t xml:space="preserve">MA0T3X </t>
  </si>
  <si>
    <t xml:space="preserve">MA1DJK </t>
  </si>
  <si>
    <t>DAX-Mini-Future-Short (Morg.St.) o.e.13.313/13.150</t>
  </si>
  <si>
    <t>Nasdaq-Mini-Future-Short (Morg.St.) o.e.11.516/11.286</t>
  </si>
  <si>
    <t>DAX-Turbo-Short (Vont.) o.e., 12.836</t>
  </si>
  <si>
    <t xml:space="preserve">VP6M9R </t>
  </si>
  <si>
    <t xml:space="preserve">VP6N1M </t>
  </si>
  <si>
    <t>DAX-Turbo-Short (Vont.) o.e., 12.746</t>
  </si>
  <si>
    <t>USD/CHF-Mini-Future-Short (Vont.) o.e. 0,9846/0,9811</t>
  </si>
  <si>
    <t>VP1VPC</t>
  </si>
  <si>
    <t>USD/JPY Mini-Future-Short (Vont.) o.e.,100,02/109,47</t>
  </si>
  <si>
    <t>Hang Seng Mini-Fut.-Short (Morgan St.)o.e.28.686/28.002</t>
  </si>
  <si>
    <t>DAX-Mini-Future-Long (Vont.) o.e., 12.170/12.300</t>
  </si>
  <si>
    <t xml:space="preserve">VP6PS7 </t>
  </si>
  <si>
    <t xml:space="preserve">VP6DPE </t>
  </si>
  <si>
    <t>S&amp;P 500-Mini-FutureShort (Vont.) o.e.   3.353/3311</t>
  </si>
  <si>
    <t xml:space="preserve">VE7G86  </t>
  </si>
  <si>
    <t xml:space="preserve">MA1DK1 </t>
  </si>
  <si>
    <t>DAX-Mini-Future-Short (Morgan St.) o.e., 13.568/13.450</t>
  </si>
  <si>
    <t>Dt Bank Mini-Future-Short (Vont.) o.e. 9,51/9,22</t>
  </si>
  <si>
    <t xml:space="preserve">VE7L64 </t>
  </si>
  <si>
    <t>VP6MN9</t>
  </si>
  <si>
    <t>DAX-Mini-Future-Short (Vont.) o.e., 13.041/12.910</t>
  </si>
  <si>
    <t>MA1HQM</t>
  </si>
  <si>
    <t>DAX-Mini-Future-Long (Morgan St.) o.e., 12.282/12.432</t>
  </si>
  <si>
    <t>Siemens Turbo-Call (Soc. Gen.) 03/21 - 105,00</t>
  </si>
  <si>
    <t>SB3579</t>
  </si>
  <si>
    <t>MDAX-Mini-Future-Long (Vont.) o.e.23.832/24.240</t>
  </si>
  <si>
    <t xml:space="preserve">VP35Y7 </t>
  </si>
  <si>
    <t>MA1HQK</t>
  </si>
  <si>
    <t>DAX-Mini-Future-Long (Morgan St.) o.e., 12.262/12.412</t>
  </si>
  <si>
    <t>MTU-Mini-Future-Long (Soc.Gen.) o.e., 122,85/126,77</t>
  </si>
  <si>
    <t>CL98HF</t>
  </si>
  <si>
    <t>Daimler Turbo-Long (Vont.) o.e.  - 33,39</t>
  </si>
  <si>
    <t>VP4HR0</t>
  </si>
  <si>
    <t xml:space="preserve">VP62GD </t>
  </si>
  <si>
    <t>DAX-Mini-Future-Long (Vont.) o.e., 12.475/12.600</t>
  </si>
  <si>
    <t xml:space="preserve">VP6PCP </t>
  </si>
  <si>
    <t>Nasdaq-Mini-Future-Short (Vont.) o.e.11.504/11.360</t>
  </si>
  <si>
    <t xml:space="preserve">VP427H </t>
  </si>
  <si>
    <t>Gold-Mini-Future-Long (Vont.) o.e. 1697/1721</t>
  </si>
  <si>
    <t>DAX-Call-OS (Vont.)  08/12.-  12.800</t>
  </si>
  <si>
    <t>VP2GD9</t>
  </si>
  <si>
    <t xml:space="preserve">VS09DU </t>
  </si>
  <si>
    <t>Euro Bund Mini-Fut.-Long (Vont.) o.e. 171,01/172,56</t>
  </si>
  <si>
    <t>VE7H9N</t>
  </si>
  <si>
    <t>USD/JPY Mini-Future-Short (Vont.) o.e.,111,24/110,75</t>
  </si>
  <si>
    <t>Varta-Mini-Future-Long (Soc. Gen.) o.e. 90,81/96,20</t>
  </si>
  <si>
    <t xml:space="preserve">SB8E1V  </t>
  </si>
  <si>
    <t xml:space="preserve">CU5VGL </t>
  </si>
  <si>
    <t>DAX-Put-OS (Soc.Gen.)  09/20, 13.,000</t>
  </si>
  <si>
    <t xml:space="preserve">VP5FFA </t>
  </si>
  <si>
    <t>MDAX-Mini-Future-Long (Vont.) o.e. 24.963/25.570</t>
  </si>
  <si>
    <t xml:space="preserve">VP64E1 </t>
  </si>
  <si>
    <t>DAX-Mini-Future-Long (Vont.) o.e., 12.628/12.750</t>
  </si>
  <si>
    <t xml:space="preserve">VP58PK  </t>
  </si>
  <si>
    <t>S&amp;P 500-Turbo-Call  (Vont.) 12/20. 3200</t>
  </si>
  <si>
    <t xml:space="preserve">MA0ZRW </t>
  </si>
  <si>
    <t>DAX-Mini-Future-Short (Vont.) o.e.13.339/13.200</t>
  </si>
  <si>
    <t>DAX-Mini-Future-Short (Morgan St.) o.e.13.397/13.260</t>
  </si>
  <si>
    <t xml:space="preserve">VP4JHK  </t>
  </si>
  <si>
    <t>S&amp;P 500 Turbo-Put (Vont.) 12/20 - 3.440</t>
  </si>
  <si>
    <t>DAX-Put-OS (Vont.)  09/20, 13.000</t>
  </si>
  <si>
    <t xml:space="preserve">VP5Q3S </t>
  </si>
  <si>
    <t xml:space="preserve">MC5WJ2  </t>
  </si>
  <si>
    <t>AUD/USD-Mini-Future-Short (Morgan St.) o.e. 0,7532/0,7458</t>
  </si>
  <si>
    <t>Dt Bank Turbo-Short (Soc.Gen.) o.e. 10,09</t>
  </si>
  <si>
    <t xml:space="preserve">CL03QZ </t>
  </si>
  <si>
    <t>EUR/USD Turbo-Put (Morgan St.) 12/20 - 1,2100</t>
  </si>
  <si>
    <t xml:space="preserve">MA11Q4  </t>
  </si>
  <si>
    <t>Silber Turbo-Put (Vont.) 12/20. 31,10</t>
  </si>
  <si>
    <t xml:space="preserve">VP6WQY </t>
  </si>
  <si>
    <t xml:space="preserve">HR0L0V  </t>
  </si>
  <si>
    <t>EUR/USD Turbo-Put (Unicredit) 12/20 - 1,2150</t>
  </si>
  <si>
    <t>VP6WWB</t>
  </si>
  <si>
    <t>Gold-Turbo-Put (Vont.) 12/20; 2.150</t>
  </si>
  <si>
    <t>CJ4QYP</t>
  </si>
  <si>
    <t>Euro Bund-Turbo-Short (Soc.Gen.) o.e., 179,79</t>
  </si>
  <si>
    <t>Eurostoxx 50-Turbo-Put (Soc. Gen.) 11/20. 3.600</t>
  </si>
  <si>
    <t>SB4HNX</t>
  </si>
  <si>
    <t xml:space="preserve">MC6L99 </t>
  </si>
  <si>
    <t>DAX-Mini-Future-Short (Morgan St.) o.e., 13.501/13.340</t>
  </si>
  <si>
    <t>VF6DMB</t>
  </si>
  <si>
    <t>EUR/CHF-Turbo-Short (Vont.) o.e. 1,1020</t>
  </si>
  <si>
    <t xml:space="preserve">MA1310 </t>
  </si>
  <si>
    <t>DAX-Mini-Future-Short (Morgan St.) o.e., 13.399/13.240</t>
  </si>
  <si>
    <t>S&amp;P 500 Mini-Future-Short (Vont.) o.e.  - 3.758/3711</t>
  </si>
  <si>
    <t xml:space="preserve">VP7JC8  </t>
  </si>
  <si>
    <t>DAX-Put-OS (Vont.)  09/20, 13.200</t>
  </si>
  <si>
    <t xml:space="preserve">VP6CR8 </t>
  </si>
  <si>
    <t>MC4HA9</t>
  </si>
  <si>
    <t>DAX  Discount-Put-OS (Morgan St.) 09/20; 13.000/12.000</t>
  </si>
  <si>
    <t xml:space="preserve">MA11Q2  </t>
  </si>
  <si>
    <t>EUR/USD Turbo-Put (Morgan St.) 12/20 - 1,2200</t>
  </si>
  <si>
    <t xml:space="preserve">VP6ZXM </t>
  </si>
  <si>
    <t>Silber Turbo-Put (Vont.) 12/20. 32,00</t>
  </si>
  <si>
    <t>MC4Q12</t>
  </si>
  <si>
    <t>HSCE Turbo.-Short (Morgan St.) o.e.11.436</t>
  </si>
  <si>
    <t>S&amp;P 500 Mini-Future-Short (Vont.) o.e.  - 3.701/3655</t>
  </si>
  <si>
    <t xml:space="preserve">VP636W  </t>
  </si>
  <si>
    <t>MA18WP</t>
  </si>
  <si>
    <t>DAX-Mini-Future-Long (Morgan St.) o.e., 12.577/12.732,</t>
  </si>
  <si>
    <t>DAX-Turbo-Long (Vont.) o.e., 12.754</t>
  </si>
  <si>
    <t>VP7H9Y</t>
  </si>
  <si>
    <t xml:space="preserve">VP5DN5 </t>
  </si>
  <si>
    <t>Palladium Mini-Future-Long (Vont.) o.e. 1848/1884</t>
  </si>
  <si>
    <t xml:space="preserve">SB357K </t>
  </si>
  <si>
    <t>MTU Aero Turbo-Call (Soc. Gen.) 03/21 - 140,00</t>
  </si>
  <si>
    <t xml:space="preserve">MA12LU </t>
  </si>
  <si>
    <t>Airbus Turbo-Call (Morgan St.) 12/20 - 50,00</t>
  </si>
  <si>
    <t>Eurostoxx 50 Turbo-Long (Morgan St.) o.e.  - 3002</t>
  </si>
  <si>
    <t xml:space="preserve">MA00PF </t>
  </si>
  <si>
    <t>S&amp;P 500-Turbo-Long (Unicredit) o.e. 3.244</t>
  </si>
  <si>
    <t xml:space="preserve">HR0MHE </t>
  </si>
  <si>
    <t>DAX-Turbo-Long (Soc. Gen.) o.e., 12.657</t>
  </si>
  <si>
    <t>SB8SGM</t>
  </si>
  <si>
    <t xml:space="preserve">T-Bond Mini-Fut.-Short (Morgan St.) o.e.,184,80/181,42 </t>
  </si>
  <si>
    <t xml:space="preserve">MC701V </t>
  </si>
  <si>
    <t>DAX-Mini-Future-Long (Morgan St.) o.e., 12.888/13.050,</t>
  </si>
  <si>
    <t>MA1Z67</t>
  </si>
  <si>
    <t xml:space="preserve">MA12XM </t>
  </si>
  <si>
    <t>Münch. Rück. Turbo-Call (Morgan St.) 12/20 - 225,00</t>
  </si>
  <si>
    <t xml:space="preserve">Swiss Re Mini-Future-Long (Soc. Gen.) o.e.  65,74/68,49 </t>
  </si>
  <si>
    <t xml:space="preserve">SB0MYR </t>
  </si>
  <si>
    <t>S&amp;P 500-Put-OS (Vont) 10/20, 3.400</t>
  </si>
  <si>
    <t>VP5CZ0</t>
  </si>
  <si>
    <t xml:space="preserve">SB48ZZ </t>
  </si>
  <si>
    <t>DAX-Mini-Future-Long (Morgan St.) o.e., 12.833/12.990</t>
  </si>
  <si>
    <t>MA1Z61</t>
  </si>
  <si>
    <t>Gold-Mini-Future-Long (Vont.) o.e. 1746/1770</t>
  </si>
  <si>
    <t xml:space="preserve">VP5NMH </t>
  </si>
  <si>
    <t>S&amp;P 500 Turbo-Call (Soc. Gen.) 12/20 - 3.200</t>
  </si>
  <si>
    <t xml:space="preserve">SB3DWV </t>
  </si>
  <si>
    <t>DAX-Mini-Future-Long (Morgan St.) o.e., 12.951/13.110</t>
  </si>
  <si>
    <t>MA1ZEP</t>
  </si>
  <si>
    <t xml:space="preserve">VP67DR </t>
  </si>
  <si>
    <t>Silber-Turbo-Call (Vont.) 12/20., 24,90</t>
  </si>
  <si>
    <t>MA1Z5S</t>
  </si>
  <si>
    <t>DAX-Mini-Future-Long (Morgan St.) o.e., 12.737/12.890</t>
  </si>
  <si>
    <t>Nasdaq 100-Put-OS (Vont) 10/20, 11.200</t>
  </si>
  <si>
    <t>VP5ZAF</t>
  </si>
  <si>
    <t>DAX-Turbo-Long (Vont.) o.e., 12.602</t>
  </si>
  <si>
    <t>VP616Z</t>
  </si>
  <si>
    <t>VP4AM5</t>
  </si>
  <si>
    <t>EUR/JPY-Mini-Future-Longt (Vont.) o.e.. 118,92/119,29</t>
  </si>
  <si>
    <t>VP7JZZ</t>
  </si>
  <si>
    <t>Daimler-Mini-Future-Long (Vont.) o.e. 39,50/40,63</t>
  </si>
  <si>
    <t xml:space="preserve">SB3SUT </t>
  </si>
  <si>
    <t>SB48ZP</t>
  </si>
  <si>
    <t>Henkel Vz. Turbo-Call (Soc. Gen.) 03/21  - 78,00</t>
  </si>
  <si>
    <t>Eurostoxx 50 Turbo-Call (Soc. Gen.) 12/20.  - 3200</t>
  </si>
  <si>
    <t>Eurostoxx 50 Turbo-Call (Soc. Gen.) 12/20.  - 3000</t>
  </si>
  <si>
    <t>VP616R</t>
  </si>
  <si>
    <t>DAX-Turbo-Long (Vont.) o.e., 12.611</t>
  </si>
  <si>
    <t>DAX-Mini-Future-Long (Morgan St.) o.e., 12.419/12.558</t>
  </si>
  <si>
    <t>MA1L1Q</t>
  </si>
  <si>
    <t>S&amp;P 500 Turbo-Call (Von.) 12/20 - 3.090</t>
  </si>
  <si>
    <t xml:space="preserve">VP5N6B </t>
  </si>
  <si>
    <t>DAX-Mini-Future-Long (Vont.) o.e., 12.311/12.420</t>
  </si>
  <si>
    <t>VP6V4E</t>
  </si>
  <si>
    <t>Gold-Turbo-Call (Vont.) 12/20 - 1.730</t>
  </si>
  <si>
    <t xml:space="preserve">VP5F9U </t>
  </si>
  <si>
    <t xml:space="preserve">VP5WJP  </t>
  </si>
  <si>
    <t xml:space="preserve">VP59DJ </t>
  </si>
  <si>
    <t>Silber-Mini-Future-Long (Vont.) o.e. 19,43/19,79</t>
  </si>
  <si>
    <t>Daimler-Mini-Future-Long (Vont.) o.e. 39,53/40,63</t>
  </si>
  <si>
    <t>EUR/USD-Turbo-Call (Morg. St.) 12/20 - 1,1400</t>
  </si>
  <si>
    <t>Nasdaq 100-Turbo-Call (Vont.) 12/20 - 10.300</t>
  </si>
  <si>
    <t>MA11P6</t>
  </si>
  <si>
    <t>Eurostoxx 50 Turbo-Call (Soc. Gen.) 12/20.  - 2980</t>
  </si>
  <si>
    <t>SB48ZN</t>
  </si>
  <si>
    <t>DAX-Turbo-Long (Vont.) o.e., 12.338</t>
  </si>
  <si>
    <t>VP6PAP</t>
  </si>
  <si>
    <t>DAX-Turbo-Long (Vont.) o.e., 12.459</t>
  </si>
  <si>
    <t xml:space="preserve">VP8NL2 </t>
  </si>
  <si>
    <t>S&amp;P 500-Turbo-Call (Vont.) 12/20 - 3.190</t>
  </si>
  <si>
    <t xml:space="preserve">VP56JF  </t>
  </si>
  <si>
    <t>EUR/JPY-Mini-Future-Long (Vont.) o.e.. 119,09/119,29</t>
  </si>
  <si>
    <t>DAX Turbo-Call (Morgan St.) 1/21 - 11.950</t>
  </si>
  <si>
    <t xml:space="preserve">MA1XJ1 </t>
  </si>
  <si>
    <t xml:space="preserve">VP6CYB </t>
  </si>
  <si>
    <t>Silber-Turbo-Call (Vont.) 12/20 - 21,00</t>
  </si>
  <si>
    <t>DAX-Turbo-Call (Soc. Gen.) 12/20 - 12.396</t>
  </si>
  <si>
    <t>SE8GUZ</t>
  </si>
  <si>
    <t>DAX-Mini-Future-Long (Vont.) o.e., 12.446/12.570</t>
  </si>
  <si>
    <t>VP8PYR</t>
  </si>
  <si>
    <t>MA2GMA</t>
  </si>
  <si>
    <t>DAX-Mini-Future-Long (Morgan St.) o.e., 12.380/12.533</t>
  </si>
  <si>
    <t>Kupfer Turbo-Long (Soc. Gen.) o.e., 2,6110</t>
  </si>
  <si>
    <t>SB2P1N</t>
  </si>
  <si>
    <t>Gold-Turbo-Call (Vont.) 12/20 - 1.750</t>
  </si>
  <si>
    <t>VP5F94</t>
  </si>
  <si>
    <t>CL2Z05</t>
  </si>
  <si>
    <t>K+S Mini-Fut.-Short (Soc. Gen.) o.e,, 10,24/9,50</t>
  </si>
  <si>
    <t xml:space="preserve">MA2SWW </t>
  </si>
  <si>
    <t xml:space="preserve">T-Bond Mini-Fut.-Short (Morgan St.) o.e.,181,12/177,50 </t>
  </si>
  <si>
    <t xml:space="preserve">VP8R23 </t>
  </si>
  <si>
    <t>S&amp;P 500-Turbo-Call (Vont.) 03/21 - 3.140</t>
  </si>
  <si>
    <t xml:space="preserve">VP8UYT  </t>
  </si>
  <si>
    <t>DAX-Turbo-Long (Vont.) o.e., 12.615</t>
  </si>
  <si>
    <t>VP8YQQ</t>
  </si>
  <si>
    <t>MC99GG</t>
  </si>
  <si>
    <t>BASF Turbo-Call (Unicredit) 12/20 - 47,00</t>
  </si>
  <si>
    <t xml:space="preserve">HR0ZSQ  </t>
  </si>
  <si>
    <t>Silber-Mini-Future-Long (Unicredit) 21,99/22,30</t>
  </si>
  <si>
    <t xml:space="preserve">HR1Z25 </t>
  </si>
  <si>
    <t>DAX-Call-OS (Vont.)  10/12 - 13.100</t>
  </si>
  <si>
    <t>VP4KBB</t>
  </si>
  <si>
    <t>VP5A9J</t>
  </si>
  <si>
    <t>09.+ 15.10.</t>
  </si>
  <si>
    <t>MDAX-Mini-Future-Long (Morg.St.) o.e.23.934/24.396,</t>
  </si>
  <si>
    <t>MA2T0P</t>
  </si>
  <si>
    <t>DAX-Mini-Future-Long (Morgan St.) o.e., 12.393/12.540</t>
  </si>
  <si>
    <t xml:space="preserve">VP81CM </t>
  </si>
  <si>
    <t>Dow Jones-Mini-Future-Long (Vont.) o.e. 27.458/27.790</t>
  </si>
  <si>
    <t>MA1XHF</t>
  </si>
  <si>
    <t>EUR/USD Turbo-Call (Morgan St.) 01/21 - 1,1250</t>
  </si>
  <si>
    <t>EUR/JPY-Turbo- Call (Vont.) 12/20 - 1,2000</t>
  </si>
  <si>
    <t>MA112Z</t>
  </si>
  <si>
    <t>HSCE Mini-Future-Long (Soc. Gen.) o.e.  - 8.098/8.317</t>
  </si>
  <si>
    <t>SR9U2T</t>
  </si>
  <si>
    <t>VP8NLX</t>
  </si>
  <si>
    <t>DAX-Turbo-Long (Vont.) o.e., 12.403</t>
  </si>
  <si>
    <t xml:space="preserve">MA2FNE </t>
  </si>
  <si>
    <t>Silber-Mini-Future-Long (Morgan St.) o.e. 20,95/21,75</t>
  </si>
  <si>
    <t xml:space="preserve">MA2JT4 </t>
  </si>
  <si>
    <t>Nasdaq-Mini-Future-Short (Morgan St.) o.e.12.746/12.494</t>
  </si>
  <si>
    <t>BMW Turbo-Call (Soc. Gen) 03/21 - 54,00</t>
  </si>
  <si>
    <t>DAX-Mini-Future-Long (Soc. Gen.) o.e., 12.067/12.12381</t>
  </si>
  <si>
    <t xml:space="preserve">SB874Z </t>
  </si>
  <si>
    <t>EUR/JPY-Mini-Future-Long (Vont.) o.e. - 119,41/119,72</t>
  </si>
  <si>
    <t>Daimler Turbo-Call (Unicredit) 12/20 - 40,50</t>
  </si>
  <si>
    <t>HR1BNC</t>
  </si>
  <si>
    <t>Eurostoxx 50 Turbo-Call (Soc. Gen.) 1/21.  - 2880</t>
  </si>
  <si>
    <t>SD0A5N</t>
  </si>
  <si>
    <t>SB3SJ0</t>
  </si>
  <si>
    <t>Dow Jones-Turbo-Call (Soc. Gent.)  03/21 - 26.200</t>
  </si>
  <si>
    <t xml:space="preserve">SB55GP </t>
  </si>
  <si>
    <t>Kupfer Turbo-Long (Vont.) o.e., 2,704</t>
  </si>
  <si>
    <t>DAX-Mini-Future-Long (Vont.) o.e., 12.225/12.340</t>
  </si>
  <si>
    <t>VP6PS7</t>
  </si>
  <si>
    <t>VP68PH</t>
  </si>
  <si>
    <t>Kupfer Mini-Future-Long (Vont.) o.e., 2,753/2,830</t>
  </si>
  <si>
    <t>MA2MFF</t>
  </si>
  <si>
    <t>Daimler Turbo-Call (Morgan St.) o.e. 42,00/44,10</t>
  </si>
  <si>
    <t>DAX-Turbo-Long (Morgan St.) o.e., 12.085</t>
  </si>
  <si>
    <t>MA0VDY</t>
  </si>
  <si>
    <t>MDAX-Mini-Future-Long (Morg.St.) o.e.25.149/ 25.649,</t>
  </si>
  <si>
    <t>MA2H32</t>
  </si>
  <si>
    <t xml:space="preserve">VP6CX9 </t>
  </si>
  <si>
    <t>Silber-Turbo-Call (Vont.) 03/21 - 19,50</t>
  </si>
  <si>
    <t>Silber-Turbo-Call (Vont.) 12/20 - 18,80</t>
  </si>
  <si>
    <t>Euro Bund-Turbo-Short (Vont.) 12/20., 177,25</t>
  </si>
  <si>
    <t>VP6W4T</t>
  </si>
  <si>
    <t xml:space="preserve">VP8PV2  </t>
  </si>
  <si>
    <t>S&amp;P 500-Turbo-Call (Vont.) 12/20 - 3.300</t>
  </si>
  <si>
    <t>VP4BXP</t>
  </si>
  <si>
    <t>AUD/USD Mini-Future-Long (Vont.) o.e. 0,6686/0,6707</t>
  </si>
  <si>
    <t xml:space="preserve">MA0QF6 </t>
  </si>
  <si>
    <t>DAX-Turbo-Long (Morgan St.) o.e., 11.949</t>
  </si>
  <si>
    <t>DAX-Turbo-Long (Unicredt) o.e., 11.848</t>
  </si>
  <si>
    <t>HZ3AN1</t>
  </si>
  <si>
    <t>S&amp;P 500-Turbo-Call (Vont.) 12/20 - 3.100</t>
  </si>
  <si>
    <t xml:space="preserve">VP5N6D  </t>
  </si>
  <si>
    <t>HSCE Turbo-Long (Morgan St.) o.e.  - 8.104</t>
  </si>
  <si>
    <t>MC7GLX</t>
  </si>
  <si>
    <t>Silber-Turbo-Call (Vont.) 03/21- 19,80</t>
  </si>
  <si>
    <t xml:space="preserve">VP8R24 </t>
  </si>
  <si>
    <t xml:space="preserve">VE68P5  </t>
  </si>
  <si>
    <t>S&amp;P 500-Mini-FutureShort (Vont.) o.e.   3.612/3566</t>
  </si>
  <si>
    <t>S&amp;P 500-Turbo-Short (Vont.) o.e.   3566</t>
  </si>
  <si>
    <t xml:space="preserve">VE68P0  </t>
  </si>
  <si>
    <t xml:space="preserve">VP8YZS   </t>
  </si>
  <si>
    <t>Eurostoxx 50 Mini-Fut.-Short (Vont.) o.e. 3340/3300</t>
  </si>
  <si>
    <t xml:space="preserve">CL42MV </t>
  </si>
  <si>
    <t xml:space="preserve">T-Bond Turbo-Short (Sog. Gen.) o.e.,181,84 </t>
  </si>
  <si>
    <t>DAX-Mini-Future-Short (Vont.) o.e., 12.717/12.590,</t>
  </si>
  <si>
    <t xml:space="preserve">VP9NFT </t>
  </si>
  <si>
    <t>Gold-Turbo-Call (Vont.) 03/21 - 1.786</t>
  </si>
  <si>
    <t>VP8R67</t>
  </si>
  <si>
    <t>HR0AC6</t>
  </si>
  <si>
    <t>EUR/USD Turbo-Call (Unicredit) 12/20 - 1,1425</t>
  </si>
  <si>
    <t>HR08PL</t>
  </si>
  <si>
    <t>Nat Gas Mini-Future-Long (Vont.) o.e.  - 2,23/2,30</t>
  </si>
  <si>
    <t>VP5B39</t>
  </si>
  <si>
    <t>Silber-Mini-Future-Long (Morgan St.) o.e. 20,99/21,80</t>
  </si>
  <si>
    <t xml:space="preserve">VP8YK5 </t>
  </si>
  <si>
    <t>Kupfer Mini-Future-Long (Vont.) o.e., 2,81/2,89</t>
  </si>
  <si>
    <t xml:space="preserve">GBP/USD Turbo-Call (Unicredit) 12/20 - 1,2500 </t>
  </si>
  <si>
    <t>06. + 10.11</t>
  </si>
  <si>
    <t>DAX-Turbo-Short (Unicredit) o.e., 13.455</t>
  </si>
  <si>
    <t xml:space="preserve">HU8MGM </t>
  </si>
  <si>
    <t>VP6DUY</t>
  </si>
  <si>
    <t>Alibaba Mini-Future-Long (Vont.) o.e. 230,79/239,83</t>
  </si>
  <si>
    <t>MA3JFA</t>
  </si>
  <si>
    <r>
      <t xml:space="preserve">Münch Rück-Turbo-Call (Morgan St.) 03/21 200,00 </t>
    </r>
    <r>
      <rPr>
        <b/>
        <sz val="10"/>
        <rFont val="Arial"/>
        <family val="2"/>
      </rPr>
      <t>(1/2 Pos.)</t>
    </r>
  </si>
  <si>
    <t>MA3J71</t>
  </si>
  <si>
    <t xml:space="preserve">MA25HB  </t>
  </si>
  <si>
    <t>VP8R7M</t>
  </si>
  <si>
    <t>Gold-Turbo-Call (Vont.) 03/21 - 1.814</t>
  </si>
  <si>
    <t xml:space="preserve">MA2LAC  </t>
  </si>
  <si>
    <t>S&amp;P 500-Mini-Future-Short (Morgan St.) o.e. 3756/3710</t>
  </si>
  <si>
    <t xml:space="preserve">VP715Q </t>
  </si>
  <si>
    <t>DAX-Mini-Future-Short (Vont.) o.e., 13.478/13.350,</t>
  </si>
  <si>
    <t>Varta Mini-Future-Long (Soc. Gen) o.e. 89,70/95,21</t>
  </si>
  <si>
    <t>SB8E1W</t>
  </si>
  <si>
    <t>DAX-Put-OS (Vont.)  11/20, 13.300</t>
  </si>
  <si>
    <t xml:space="preserve">VQ1CQG </t>
  </si>
  <si>
    <t>Euro Bund-Turbo-Long (Vont.) o.e.. 165,64</t>
  </si>
  <si>
    <t xml:space="preserve">Euro Bund-Turbo-Call (Vont.) 12/20. 171,65  </t>
  </si>
  <si>
    <t xml:space="preserve">VP6W4U </t>
  </si>
  <si>
    <t>DAX-Turbo-Put (Vont.) 12/20 - 13500,</t>
  </si>
  <si>
    <t xml:space="preserve">VP4JWZ </t>
  </si>
  <si>
    <t xml:space="preserve">VP715S </t>
  </si>
  <si>
    <t>DAX-Mini-Future-Short (Vont.) o.e., 13.422/13.300,</t>
  </si>
  <si>
    <t>MA2LAB</t>
  </si>
  <si>
    <t>EUR/USD Turbo-Call (Morgan St.) 12/20 - 1,1400</t>
  </si>
  <si>
    <t>Qiagen Mini-Future-Long (Soc.Gen) o.e. 29,52/30,74</t>
  </si>
  <si>
    <t>CL23J7</t>
  </si>
  <si>
    <t>DAX-Mini-Future-Short (Vont.) o.e., 13.471/13.350,</t>
  </si>
  <si>
    <t>S&amp;P 500-Mini-Future-Short (Vont.) o.e. 3791/3744</t>
  </si>
  <si>
    <t xml:space="preserve">VP7M3M </t>
  </si>
  <si>
    <t>Nasdaq 100 Turbo-Call (Unicredit) 1/21 - 11.000</t>
  </si>
  <si>
    <t>HR3228</t>
  </si>
  <si>
    <t>DAX-Mini-Future-Long (Vont.) o.e., 12.610/12.730</t>
  </si>
  <si>
    <t>VQ1CSX</t>
  </si>
  <si>
    <t>12. + 20.11.</t>
  </si>
  <si>
    <t>GBP/USD Mini-Future-Long (Vont.) o.e. 1,2653/1,2690</t>
  </si>
  <si>
    <t>VP59HM</t>
  </si>
  <si>
    <t>Dt. Post Turbo-Call (Morgan St.) 03/21 30,00</t>
  </si>
  <si>
    <t>VQ1CS1</t>
  </si>
  <si>
    <t>DAX-Mini-Future-Long (Vont.) o.e., 12.859/12.980</t>
  </si>
  <si>
    <t>Silber Turbo-Put (Unicredit) 03/21. 27,00</t>
  </si>
  <si>
    <t xml:space="preserve">HR2DZ1 </t>
  </si>
  <si>
    <t>DAX-Mini-Future-Long (Vont.) o.e., 12.811/12.930</t>
  </si>
  <si>
    <t>VQ1CSY</t>
  </si>
  <si>
    <t>VP5GCN</t>
  </si>
  <si>
    <t>AUD/USD Mini-Future-Long (Vont.) o.e. 0,6907/0,6929</t>
  </si>
  <si>
    <t>MA3B6N</t>
  </si>
  <si>
    <t>MDAX-Mini-Future-Long (Morg.St.) o.e. 25.233/ 25.738</t>
  </si>
  <si>
    <t>Dow Jones-Turbo-Call (Soc. Gent.)  03/21 - 27.100</t>
  </si>
  <si>
    <t xml:space="preserve">SD024J </t>
  </si>
  <si>
    <t>EUR/USD Turbo-Call (Morgan St.) 03/21 - 1,1400</t>
  </si>
  <si>
    <t>MA3K3K</t>
  </si>
  <si>
    <t>VQ1J93</t>
  </si>
  <si>
    <t>DAX-Mini-Future-Long (Vont.) o.e., 12.905/13.030,</t>
  </si>
  <si>
    <t>VE7F7K</t>
  </si>
  <si>
    <t>DAX-Mini-Future-Short (Vont.) o.e., 13.604/13.490,</t>
  </si>
  <si>
    <t>Dow Jones-Mini-Future-Short (Unicredit.) o.e.- 32.004/31.865</t>
  </si>
  <si>
    <t xml:space="preserve">HZ5H2Y </t>
  </si>
  <si>
    <t>DAX-Turbo-Call (Morgan St.) 02/21, 11.450(Teilverkauf)</t>
  </si>
  <si>
    <t xml:space="preserve">MA3T2A </t>
  </si>
  <si>
    <t>Gold-Turbo-Call (Morgan St.) 03/21 - 1.620</t>
  </si>
  <si>
    <t>DAX-Mini-Future-Short (Morgan St..) o.e., 13.715/13.543</t>
  </si>
  <si>
    <t>MC40YG</t>
  </si>
  <si>
    <t>MA30G8</t>
  </si>
  <si>
    <t>EUR/USD Turbo-Call (Morgan St.) 03/21 - 1,1500</t>
  </si>
  <si>
    <t>DAX-Mini-Future-Short (Morgan St..) o.e., 13.598/13.430</t>
  </si>
  <si>
    <t>MA32HS</t>
  </si>
  <si>
    <t>Platin-Turbo-Call (Vont.) 03/21 - 750</t>
  </si>
  <si>
    <t xml:space="preserve">VP8R1G </t>
  </si>
  <si>
    <t>Eurostoxx 50 Mini-Fut.-Short (Vont.) o.e. 3709/3670</t>
  </si>
  <si>
    <t>USD/JPY Mini-Future-Short (Vont.) o.e.,108,29/107,76</t>
  </si>
  <si>
    <t>VE7MK1</t>
  </si>
  <si>
    <t>DAX-Mini-Future-Short (Morgan St..) o.e., 13.517/13.350</t>
  </si>
  <si>
    <t>MA33H9</t>
  </si>
  <si>
    <t>DAX-Turbo-Put (Vont.) 02/21 - 13750,</t>
  </si>
  <si>
    <t xml:space="preserve">VP8S9F </t>
  </si>
  <si>
    <t>DAX-Put-OS (Vont.)  12/20, 13.400</t>
  </si>
  <si>
    <t xml:space="preserve">VP6CRR </t>
  </si>
  <si>
    <t xml:space="preserve">VQ13S1 </t>
  </si>
  <si>
    <t>S&amp;P 500-Mini-Future-Short (Vont.) o.e. 3827/3779</t>
  </si>
  <si>
    <t>12.11.+ 11.12.</t>
  </si>
  <si>
    <t>DAX-Put-OS (Vont.)  12/20, 13.200</t>
  </si>
  <si>
    <t>VP6CRP</t>
  </si>
  <si>
    <t>DAX-Turbo-Put (Soc. Gen.) 01/231, 13.825</t>
  </si>
  <si>
    <t xml:space="preserve">SB7EMS  </t>
  </si>
  <si>
    <t xml:space="preserve">MA33JR </t>
  </si>
  <si>
    <t>Silber-Mini-Future-Long (Morgan St.) o.e. 21,46/22,50</t>
  </si>
  <si>
    <t>DAX-Mini-Future-Long (Vont.) o.e.. 12.725/12.850</t>
  </si>
  <si>
    <t>VQ1CS0</t>
  </si>
  <si>
    <t>VL5HXM</t>
  </si>
  <si>
    <t>DAX-Mini-Future-Short (Vont.) o.e., 14.016/13.850,</t>
  </si>
  <si>
    <t xml:space="preserve">VE1Y1P </t>
  </si>
  <si>
    <t>DAX-Mini-Future-Short (Vont.) o.e., 13.912/13.790,</t>
  </si>
  <si>
    <t>VL4YA4</t>
  </si>
  <si>
    <t>DAX-Turbo-Short  (Vont.) o.e.. 13.892</t>
  </si>
  <si>
    <t>DAX-Turbo-Long (Vont.) o.e., 12.818</t>
  </si>
  <si>
    <t>VP998R</t>
  </si>
  <si>
    <t>DAX-Turbo-Call (Morgan St.) 02/21, 11.450 (Teilverkauf)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</si>
</sst>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;@"/>
    <numFmt numFmtId="165" formatCode="0.00_ ;[Red]\-0.00\ "/>
    <numFmt numFmtId="166" formatCode="#,##0.00_ ;[Red]\-#,##0.00\ "/>
    <numFmt numFmtId="167" formatCode="0.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  <font>
      <b/>
      <sz val="10"/>
      <color rgb="FF7030A0"/>
      <name val="Arial"/>
      <family val="2"/>
    </font>
    <font>
      <u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9"/>
      <name val="Arial"/>
      <family val="2"/>
    </font>
    <font>
      <b/>
      <sz val="14"/>
      <name val="Calibri"/>
      <family val="2"/>
      <scheme val="minor"/>
    </font>
    <font>
      <b/>
      <sz val="18"/>
      <color rgb="FFFF0000"/>
      <name val="Arial"/>
      <family val="2"/>
    </font>
    <font>
      <b/>
      <sz val="24"/>
      <name val="Arial"/>
      <family val="2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/>
    <xf numFmtId="164" fontId="2" fillId="0" borderId="2" xfId="0" applyNumberFormat="1" applyFont="1" applyBorder="1" applyAlignment="1">
      <alignment horizontal="center"/>
    </xf>
    <xf numFmtId="3" fontId="2" fillId="0" borderId="3" xfId="0" applyNumberFormat="1" applyFont="1" applyBorder="1"/>
    <xf numFmtId="164" fontId="2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left"/>
    </xf>
    <xf numFmtId="16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3" fontId="2" fillId="0" borderId="6" xfId="0" applyNumberFormat="1" applyFont="1" applyBorder="1"/>
    <xf numFmtId="164" fontId="2" fillId="0" borderId="7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3" fontId="2" fillId="0" borderId="8" xfId="0" applyNumberFormat="1" applyFont="1" applyBorder="1"/>
    <xf numFmtId="0" fontId="4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right"/>
    </xf>
    <xf numFmtId="2" fontId="2" fillId="0" borderId="0" xfId="0" applyNumberFormat="1" applyFont="1" applyFill="1" applyBorder="1" applyAlignment="1"/>
    <xf numFmtId="9" fontId="2" fillId="0" borderId="0" xfId="0" applyNumberFormat="1" applyFont="1" applyFill="1" applyBorder="1" applyAlignment="1"/>
    <xf numFmtId="2" fontId="2" fillId="0" borderId="0" xfId="0" applyNumberFormat="1" applyFont="1" applyBorder="1"/>
    <xf numFmtId="2" fontId="2" fillId="0" borderId="10" xfId="0" applyNumberFormat="1" applyFont="1" applyFill="1" applyBorder="1" applyAlignment="1"/>
    <xf numFmtId="2" fontId="4" fillId="0" borderId="0" xfId="0" applyNumberFormat="1" applyFont="1" applyFill="1" applyBorder="1" applyAlignment="1"/>
    <xf numFmtId="0" fontId="4" fillId="0" borderId="0" xfId="0" applyFont="1" applyBorder="1"/>
    <xf numFmtId="164" fontId="2" fillId="0" borderId="0" xfId="0" applyNumberFormat="1" applyFont="1" applyBorder="1" applyAlignment="1">
      <alignment horizontal="right"/>
    </xf>
    <xf numFmtId="10" fontId="4" fillId="0" borderId="0" xfId="1" applyNumberFormat="1" applyFont="1" applyBorder="1"/>
    <xf numFmtId="164" fontId="2" fillId="0" borderId="9" xfId="0" applyNumberFormat="1" applyFont="1" applyBorder="1" applyAlignment="1">
      <alignment horizontal="center"/>
    </xf>
    <xf numFmtId="0" fontId="4" fillId="0" borderId="10" xfId="0" applyFont="1" applyBorder="1"/>
    <xf numFmtId="0" fontId="2" fillId="0" borderId="10" xfId="0" applyFont="1" applyBorder="1"/>
    <xf numFmtId="164" fontId="2" fillId="0" borderId="10" xfId="0" applyNumberFormat="1" applyFont="1" applyBorder="1" applyAlignment="1">
      <alignment horizontal="right"/>
    </xf>
    <xf numFmtId="3" fontId="2" fillId="0" borderId="11" xfId="0" applyNumberFormat="1" applyFont="1" applyBorder="1"/>
    <xf numFmtId="0" fontId="2" fillId="0" borderId="0" xfId="0" applyFont="1" applyBorder="1" applyAlignment="1">
      <alignment horizontal="center"/>
    </xf>
    <xf numFmtId="9" fontId="4" fillId="0" borderId="0" xfId="0" applyNumberFormat="1" applyFont="1" applyFill="1" applyBorder="1" applyAlignment="1"/>
    <xf numFmtId="2" fontId="2" fillId="0" borderId="10" xfId="0" applyNumberFormat="1" applyFont="1" applyBorder="1" applyAlignment="1">
      <alignment horizontal="right"/>
    </xf>
    <xf numFmtId="164" fontId="2" fillId="0" borderId="10" xfId="0" applyNumberFormat="1" applyFont="1" applyBorder="1" applyAlignment="1">
      <alignment horizontal="center"/>
    </xf>
    <xf numFmtId="9" fontId="2" fillId="0" borderId="10" xfId="0" applyNumberFormat="1" applyFont="1" applyFill="1" applyBorder="1" applyAlignment="1"/>
    <xf numFmtId="164" fontId="2" fillId="0" borderId="7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right"/>
    </xf>
    <xf numFmtId="3" fontId="4" fillId="0" borderId="8" xfId="0" applyNumberFormat="1" applyFont="1" applyBorder="1"/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0" fontId="4" fillId="0" borderId="5" xfId="0" applyFont="1" applyBorder="1" applyAlignment="1">
      <alignment horizontal="right"/>
    </xf>
    <xf numFmtId="164" fontId="3" fillId="0" borderId="0" xfId="0" applyNumberFormat="1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0" fillId="0" borderId="0" xfId="0" applyFont="1"/>
    <xf numFmtId="0" fontId="3" fillId="0" borderId="5" xfId="0" applyFont="1" applyBorder="1" applyAlignment="1">
      <alignment horizontal="right"/>
    </xf>
    <xf numFmtId="164" fontId="4" fillId="0" borderId="7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3" fontId="4" fillId="0" borderId="8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ont="1" applyBorder="1"/>
    <xf numFmtId="4" fontId="2" fillId="0" borderId="8" xfId="0" applyNumberFormat="1" applyFont="1" applyBorder="1"/>
    <xf numFmtId="0" fontId="6" fillId="0" borderId="0" xfId="0" applyFont="1" applyBorder="1"/>
    <xf numFmtId="0" fontId="2" fillId="0" borderId="0" xfId="0" applyFont="1" applyBorder="1" applyAlignment="1">
      <alignment horizontal="right"/>
    </xf>
    <xf numFmtId="10" fontId="2" fillId="0" borderId="0" xfId="1" applyNumberFormat="1" applyFont="1" applyBorder="1"/>
    <xf numFmtId="9" fontId="2" fillId="0" borderId="10" xfId="0" applyNumberFormat="1" applyFont="1" applyBorder="1"/>
    <xf numFmtId="166" fontId="2" fillId="0" borderId="8" xfId="0" applyNumberFormat="1" applyFont="1" applyBorder="1"/>
    <xf numFmtId="164" fontId="4" fillId="0" borderId="5" xfId="0" applyNumberFormat="1" applyFont="1" applyBorder="1" applyAlignment="1">
      <alignment horizontal="left"/>
    </xf>
    <xf numFmtId="165" fontId="4" fillId="0" borderId="8" xfId="0" applyNumberFormat="1" applyFont="1" applyBorder="1"/>
    <xf numFmtId="166" fontId="4" fillId="0" borderId="8" xfId="0" applyNumberFormat="1" applyFont="1" applyBorder="1"/>
    <xf numFmtId="14" fontId="2" fillId="0" borderId="8" xfId="0" applyNumberFormat="1" applyFont="1" applyBorder="1"/>
    <xf numFmtId="0" fontId="4" fillId="0" borderId="5" xfId="0" applyFont="1" applyBorder="1"/>
    <xf numFmtId="164" fontId="2" fillId="0" borderId="5" xfId="0" applyNumberFormat="1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10" fontId="2" fillId="0" borderId="5" xfId="1" applyNumberFormat="1" applyFont="1" applyBorder="1"/>
    <xf numFmtId="166" fontId="4" fillId="0" borderId="6" xfId="0" applyNumberFormat="1" applyFont="1" applyBorder="1"/>
    <xf numFmtId="0" fontId="2" fillId="0" borderId="10" xfId="0" applyFont="1" applyBorder="1" applyAlignment="1">
      <alignment horizontal="right"/>
    </xf>
    <xf numFmtId="10" fontId="2" fillId="0" borderId="10" xfId="1" applyNumberFormat="1" applyFont="1" applyBorder="1"/>
    <xf numFmtId="4" fontId="4" fillId="0" borderId="8" xfId="0" applyNumberFormat="1" applyFont="1" applyBorder="1"/>
    <xf numFmtId="164" fontId="7" fillId="0" borderId="0" xfId="0" applyNumberFormat="1" applyFont="1" applyBorder="1" applyAlignment="1">
      <alignment horizontal="center"/>
    </xf>
    <xf numFmtId="164" fontId="0" fillId="0" borderId="4" xfId="0" applyNumberFormat="1" applyFont="1" applyBorder="1" applyAlignment="1">
      <alignment horizontal="center"/>
    </xf>
    <xf numFmtId="0" fontId="0" fillId="0" borderId="5" xfId="0" applyFont="1" applyBorder="1"/>
    <xf numFmtId="164" fontId="0" fillId="0" borderId="5" xfId="0" applyNumberFormat="1" applyFont="1" applyBorder="1" applyAlignment="1">
      <alignment horizontal="center"/>
    </xf>
    <xf numFmtId="3" fontId="0" fillId="0" borderId="6" xfId="0" applyNumberFormat="1" applyFont="1" applyBorder="1"/>
    <xf numFmtId="0" fontId="0" fillId="0" borderId="7" xfId="0" applyFont="1" applyBorder="1"/>
    <xf numFmtId="0" fontId="0" fillId="0" borderId="8" xfId="0" applyFont="1" applyBorder="1"/>
    <xf numFmtId="0" fontId="8" fillId="0" borderId="0" xfId="0" applyFont="1" applyBorder="1"/>
    <xf numFmtId="166" fontId="8" fillId="0" borderId="0" xfId="0" applyNumberFormat="1" applyFont="1" applyBorder="1"/>
    <xf numFmtId="164" fontId="0" fillId="0" borderId="7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3" fontId="0" fillId="0" borderId="8" xfId="0" applyNumberFormat="1" applyFont="1" applyBorder="1"/>
    <xf numFmtId="0" fontId="8" fillId="0" borderId="0" xfId="0" applyFont="1" applyBorder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0" fillId="2" borderId="9" xfId="0" applyFont="1" applyFill="1" applyBorder="1"/>
    <xf numFmtId="0" fontId="11" fillId="2" borderId="10" xfId="0" applyFont="1" applyFill="1" applyBorder="1"/>
    <xf numFmtId="0" fontId="0" fillId="2" borderId="10" xfId="0" applyFont="1" applyFill="1" applyBorder="1"/>
    <xf numFmtId="0" fontId="8" fillId="2" borderId="10" xfId="0" applyFont="1" applyFill="1" applyBorder="1" applyAlignment="1">
      <alignment horizontal="right"/>
    </xf>
    <xf numFmtId="2" fontId="9" fillId="2" borderId="10" xfId="0" applyNumberFormat="1" applyFont="1" applyFill="1" applyBorder="1" applyAlignment="1">
      <alignment horizontal="right"/>
    </xf>
    <xf numFmtId="9" fontId="10" fillId="2" borderId="10" xfId="0" applyNumberFormat="1" applyFont="1" applyFill="1" applyBorder="1" applyAlignment="1"/>
    <xf numFmtId="10" fontId="9" fillId="2" borderId="11" xfId="0" applyNumberFormat="1" applyFont="1" applyFill="1" applyBorder="1"/>
    <xf numFmtId="165" fontId="4" fillId="0" borderId="11" xfId="1" applyNumberFormat="1" applyFont="1" applyBorder="1"/>
    <xf numFmtId="164" fontId="2" fillId="0" borderId="12" xfId="0" applyNumberFormat="1" applyFont="1" applyBorder="1" applyAlignment="1">
      <alignment horizontal="center"/>
    </xf>
    <xf numFmtId="166" fontId="4" fillId="0" borderId="13" xfId="0" applyNumberFormat="1" applyFont="1" applyBorder="1"/>
    <xf numFmtId="2" fontId="2" fillId="0" borderId="2" xfId="0" applyNumberFormat="1" applyFont="1" applyBorder="1" applyAlignment="1">
      <alignment horizontal="right"/>
    </xf>
    <xf numFmtId="2" fontId="2" fillId="0" borderId="2" xfId="0" applyNumberFormat="1" applyFont="1" applyFill="1" applyBorder="1" applyAlignment="1"/>
    <xf numFmtId="9" fontId="2" fillId="0" borderId="2" xfId="0" applyNumberFormat="1" applyFont="1" applyFill="1" applyBorder="1" applyAlignment="1"/>
    <xf numFmtId="0" fontId="12" fillId="0" borderId="2" xfId="0" applyFont="1" applyBorder="1"/>
    <xf numFmtId="0" fontId="12" fillId="0" borderId="10" xfId="0" applyFont="1" applyBorder="1"/>
    <xf numFmtId="0" fontId="13" fillId="0" borderId="2" xfId="0" applyFont="1" applyBorder="1"/>
    <xf numFmtId="165" fontId="4" fillId="0" borderId="8" xfId="1" applyNumberFormat="1" applyFont="1" applyBorder="1"/>
    <xf numFmtId="3" fontId="2" fillId="0" borderId="2" xfId="0" applyNumberFormat="1" applyFont="1" applyBorder="1"/>
    <xf numFmtId="3" fontId="2" fillId="0" borderId="10" xfId="0" applyNumberFormat="1" applyFont="1" applyBorder="1"/>
    <xf numFmtId="0" fontId="0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6" fillId="0" borderId="0" xfId="0" applyFont="1"/>
    <xf numFmtId="167" fontId="2" fillId="0" borderId="0" xfId="0" applyNumberFormat="1" applyFont="1" applyBorder="1" applyAlignment="1">
      <alignment horizontal="right"/>
    </xf>
    <xf numFmtId="167" fontId="2" fillId="0" borderId="0" xfId="0" applyNumberFormat="1" applyFont="1" applyBorder="1"/>
    <xf numFmtId="2" fontId="4" fillId="0" borderId="0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4" fillId="0" borderId="14" xfId="0" applyFont="1" applyBorder="1"/>
    <xf numFmtId="0" fontId="4" fillId="0" borderId="14" xfId="0" applyFont="1" applyBorder="1" applyAlignment="1">
      <alignment horizontal="center"/>
    </xf>
    <xf numFmtId="0" fontId="2" fillId="0" borderId="14" xfId="0" applyFont="1" applyBorder="1"/>
    <xf numFmtId="164" fontId="2" fillId="0" borderId="14" xfId="0" applyNumberFormat="1" applyFont="1" applyBorder="1" applyAlignment="1">
      <alignment horizontal="right"/>
    </xf>
    <xf numFmtId="0" fontId="2" fillId="0" borderId="14" xfId="0" applyFont="1" applyBorder="1" applyAlignment="1">
      <alignment horizontal="left"/>
    </xf>
    <xf numFmtId="10" fontId="4" fillId="0" borderId="14" xfId="1" applyNumberFormat="1" applyFont="1" applyBorder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08"/>
  <sheetViews>
    <sheetView tabSelected="1" topLeftCell="A583" zoomScaleNormal="100" workbookViewId="0">
      <selection activeCell="F583" sqref="F583"/>
    </sheetView>
  </sheetViews>
  <sheetFormatPr baseColWidth="10" defaultColWidth="11.42578125" defaultRowHeight="15" x14ac:dyDescent="0.25"/>
  <cols>
    <col min="1" max="1" width="7" style="43" customWidth="1"/>
    <col min="2" max="2" width="12.5703125" style="43" customWidth="1"/>
    <col min="3" max="3" width="51.140625" style="43" customWidth="1"/>
    <col min="4" max="4" width="11.7109375" style="104" customWidth="1"/>
    <col min="5" max="8" width="11.42578125" style="43"/>
    <col min="9" max="9" width="12.85546875" style="43" customWidth="1"/>
    <col min="10" max="10" width="14" style="43" customWidth="1"/>
    <col min="11" max="16384" width="11.42578125" style="43"/>
  </cols>
  <sheetData>
    <row r="1" spans="2:10" ht="21" customHeight="1" thickBot="1" x14ac:dyDescent="0.3"/>
    <row r="2" spans="2:10" ht="42.75" customHeight="1" thickBot="1" x14ac:dyDescent="0.45">
      <c r="B2" s="1"/>
      <c r="C2" s="100" t="s">
        <v>31</v>
      </c>
      <c r="D2" s="105"/>
      <c r="E2" s="2"/>
      <c r="F2" s="2"/>
      <c r="G2" s="3"/>
      <c r="H2" s="2"/>
      <c r="I2" s="2"/>
      <c r="J2" s="4"/>
    </row>
    <row r="3" spans="2:10" x14ac:dyDescent="0.25">
      <c r="B3" s="5"/>
      <c r="C3" s="40" t="s">
        <v>0</v>
      </c>
      <c r="D3" s="84"/>
      <c r="E3" s="57" t="s">
        <v>0</v>
      </c>
      <c r="F3" s="6"/>
      <c r="G3" s="7"/>
      <c r="H3" s="8"/>
      <c r="I3" s="8"/>
      <c r="J3" s="9"/>
    </row>
    <row r="4" spans="2:10" x14ac:dyDescent="0.25">
      <c r="B4" s="10"/>
      <c r="C4" s="13" t="s">
        <v>21</v>
      </c>
      <c r="D4" s="30"/>
      <c r="E4" s="41"/>
      <c r="F4" s="41"/>
      <c r="G4" s="12"/>
      <c r="H4" s="13"/>
      <c r="I4" s="13"/>
      <c r="J4" s="14"/>
    </row>
    <row r="5" spans="2:10" ht="15.75" thickBot="1" x14ac:dyDescent="0.3">
      <c r="B5" s="10"/>
      <c r="C5" s="27"/>
      <c r="D5" s="30"/>
      <c r="E5" s="41"/>
      <c r="F5" s="41"/>
      <c r="G5" s="12"/>
      <c r="H5" s="13"/>
      <c r="I5" s="53" t="s">
        <v>0</v>
      </c>
      <c r="J5" s="60" t="s">
        <v>0</v>
      </c>
    </row>
    <row r="6" spans="2:10" ht="41.25" customHeight="1" thickBot="1" x14ac:dyDescent="0.4">
      <c r="B6" s="1"/>
      <c r="C6" s="98" t="s">
        <v>32</v>
      </c>
      <c r="D6" s="106"/>
      <c r="E6" s="2"/>
      <c r="F6" s="2"/>
      <c r="G6" s="3"/>
      <c r="H6" s="2"/>
      <c r="I6" s="2"/>
      <c r="J6" s="4"/>
    </row>
    <row r="7" spans="2:10" x14ac:dyDescent="0.25">
      <c r="B7" s="5"/>
      <c r="C7" s="44"/>
      <c r="D7" s="107"/>
      <c r="E7" s="6"/>
      <c r="F7" s="6"/>
      <c r="G7" s="7"/>
      <c r="H7" s="8"/>
      <c r="I7" s="8"/>
      <c r="J7" s="9"/>
    </row>
    <row r="8" spans="2:10" x14ac:dyDescent="0.25">
      <c r="B8" s="10"/>
      <c r="C8" s="52" t="s">
        <v>11</v>
      </c>
      <c r="D8" s="108"/>
      <c r="E8" s="13"/>
      <c r="F8" s="13"/>
      <c r="G8" s="23"/>
      <c r="H8" s="11"/>
      <c r="I8" s="24"/>
      <c r="J8" s="14"/>
    </row>
    <row r="9" spans="2:10" x14ac:dyDescent="0.25">
      <c r="B9" s="45" t="s">
        <v>1</v>
      </c>
      <c r="C9" s="46" t="s">
        <v>2</v>
      </c>
      <c r="D9" s="46" t="s">
        <v>29</v>
      </c>
      <c r="E9" s="46" t="s">
        <v>1</v>
      </c>
      <c r="F9" s="46" t="s">
        <v>12</v>
      </c>
      <c r="G9" s="47" t="s">
        <v>3</v>
      </c>
      <c r="H9" s="46" t="s">
        <v>3</v>
      </c>
      <c r="I9" s="46" t="s">
        <v>4</v>
      </c>
      <c r="J9" s="48" t="s">
        <v>4</v>
      </c>
    </row>
    <row r="10" spans="2:10" x14ac:dyDescent="0.25">
      <c r="B10" s="45" t="s">
        <v>5</v>
      </c>
      <c r="C10" s="49"/>
      <c r="D10" s="49"/>
      <c r="E10" s="46" t="s">
        <v>6</v>
      </c>
      <c r="F10" s="46" t="s">
        <v>13</v>
      </c>
      <c r="G10" s="47" t="s">
        <v>5</v>
      </c>
      <c r="H10" s="46" t="s">
        <v>7</v>
      </c>
      <c r="I10" s="46" t="s">
        <v>9</v>
      </c>
      <c r="J10" s="48" t="s">
        <v>14</v>
      </c>
    </row>
    <row r="11" spans="2:10" x14ac:dyDescent="0.25">
      <c r="B11" s="45"/>
      <c r="C11" s="46" t="s">
        <v>20</v>
      </c>
      <c r="D11" s="46"/>
      <c r="E11" s="46"/>
      <c r="F11" s="46"/>
      <c r="G11" s="47"/>
      <c r="H11" s="46"/>
      <c r="I11" s="46"/>
      <c r="J11" s="48"/>
    </row>
    <row r="12" spans="2:10" x14ac:dyDescent="0.25">
      <c r="B12" s="45"/>
      <c r="C12" s="46"/>
      <c r="D12" s="46"/>
      <c r="E12" s="46"/>
      <c r="F12" s="46"/>
      <c r="G12" s="47"/>
      <c r="H12" s="46"/>
      <c r="I12" s="46"/>
      <c r="J12" s="48"/>
    </row>
    <row r="13" spans="2:10" x14ac:dyDescent="0.25">
      <c r="B13" s="10">
        <v>43829</v>
      </c>
      <c r="C13" s="13" t="s">
        <v>39</v>
      </c>
      <c r="D13" s="30" t="s">
        <v>40</v>
      </c>
      <c r="E13" s="16">
        <v>0.39</v>
      </c>
      <c r="F13" s="16">
        <v>0</v>
      </c>
      <c r="G13" s="12">
        <v>43832</v>
      </c>
      <c r="H13" s="19">
        <v>0.64</v>
      </c>
      <c r="I13" s="18">
        <f t="shared" ref="I13:I46" si="0">(H13/E13-1)</f>
        <v>0.64102564102564097</v>
      </c>
      <c r="J13" s="56">
        <f t="shared" ref="J13:J46" si="1">(H13-E13)/(E13-F13)</f>
        <v>0.64102564102564097</v>
      </c>
    </row>
    <row r="14" spans="2:10" x14ac:dyDescent="0.25">
      <c r="B14" s="10">
        <v>43833</v>
      </c>
      <c r="C14" s="13" t="s">
        <v>55</v>
      </c>
      <c r="D14" s="30" t="s">
        <v>56</v>
      </c>
      <c r="E14" s="16">
        <v>1.4</v>
      </c>
      <c r="F14" s="16">
        <v>0</v>
      </c>
      <c r="G14" s="12">
        <v>43833</v>
      </c>
      <c r="H14" s="19">
        <v>1.76</v>
      </c>
      <c r="I14" s="18">
        <f t="shared" si="0"/>
        <v>0.25714285714285734</v>
      </c>
      <c r="J14" s="56">
        <f t="shared" si="1"/>
        <v>0.25714285714285723</v>
      </c>
    </row>
    <row r="15" spans="2:10" x14ac:dyDescent="0.25">
      <c r="B15" s="10">
        <v>43837</v>
      </c>
      <c r="C15" s="13" t="s">
        <v>63</v>
      </c>
      <c r="D15" s="116" t="s">
        <v>64</v>
      </c>
      <c r="E15" s="16">
        <v>3.4</v>
      </c>
      <c r="F15" s="16">
        <v>2.14</v>
      </c>
      <c r="G15" s="12">
        <v>43838</v>
      </c>
      <c r="H15" s="19">
        <v>3.97</v>
      </c>
      <c r="I15" s="18">
        <f t="shared" si="0"/>
        <v>0.16764705882352948</v>
      </c>
      <c r="J15" s="56">
        <f t="shared" si="1"/>
        <v>0.45238095238095266</v>
      </c>
    </row>
    <row r="16" spans="2:10" x14ac:dyDescent="0.25">
      <c r="B16" s="10">
        <v>43838</v>
      </c>
      <c r="C16" s="13" t="s">
        <v>70</v>
      </c>
      <c r="D16" s="30" t="s">
        <v>71</v>
      </c>
      <c r="E16" s="16">
        <v>1.62</v>
      </c>
      <c r="F16" s="16">
        <v>0</v>
      </c>
      <c r="G16" s="12">
        <v>43839</v>
      </c>
      <c r="H16" s="19">
        <v>3.12</v>
      </c>
      <c r="I16" s="18">
        <f t="shared" si="0"/>
        <v>0.92592592592592582</v>
      </c>
      <c r="J16" s="56">
        <f t="shared" si="1"/>
        <v>0.92592592592592582</v>
      </c>
    </row>
    <row r="17" spans="2:10" x14ac:dyDescent="0.25">
      <c r="B17" s="10">
        <v>43843</v>
      </c>
      <c r="C17" s="13" t="s">
        <v>76</v>
      </c>
      <c r="D17" s="30" t="s">
        <v>77</v>
      </c>
      <c r="E17" s="16">
        <v>2.67</v>
      </c>
      <c r="F17" s="16">
        <v>0</v>
      </c>
      <c r="G17" s="12">
        <v>43846</v>
      </c>
      <c r="H17" s="19">
        <v>2.4700000000000002</v>
      </c>
      <c r="I17" s="18">
        <f t="shared" si="0"/>
        <v>-7.4906367041198352E-2</v>
      </c>
      <c r="J17" s="56">
        <f t="shared" si="1"/>
        <v>-7.4906367041198407E-2</v>
      </c>
    </row>
    <row r="18" spans="2:10" x14ac:dyDescent="0.25">
      <c r="B18" s="10">
        <v>43846</v>
      </c>
      <c r="C18" s="13" t="s">
        <v>81</v>
      </c>
      <c r="D18" s="116" t="s">
        <v>80</v>
      </c>
      <c r="E18" s="16">
        <v>2.5</v>
      </c>
      <c r="F18" s="16">
        <v>1.5</v>
      </c>
      <c r="G18" s="12">
        <v>43847</v>
      </c>
      <c r="H18" s="19">
        <v>1.5</v>
      </c>
      <c r="I18" s="18">
        <f t="shared" si="0"/>
        <v>-0.4</v>
      </c>
      <c r="J18" s="56">
        <f t="shared" si="1"/>
        <v>-1</v>
      </c>
    </row>
    <row r="19" spans="2:10" x14ac:dyDescent="0.25">
      <c r="B19" s="10">
        <v>43851</v>
      </c>
      <c r="C19" s="13" t="s">
        <v>86</v>
      </c>
      <c r="D19" s="116" t="s">
        <v>87</v>
      </c>
      <c r="E19" s="16">
        <v>3.25</v>
      </c>
      <c r="F19" s="16">
        <v>2.13</v>
      </c>
      <c r="G19" s="12">
        <v>43851</v>
      </c>
      <c r="H19" s="19">
        <v>2.48</v>
      </c>
      <c r="I19" s="18">
        <f t="shared" si="0"/>
        <v>-0.2369230769230769</v>
      </c>
      <c r="J19" s="56">
        <f t="shared" si="1"/>
        <v>-0.6875</v>
      </c>
    </row>
    <row r="20" spans="2:10" x14ac:dyDescent="0.25">
      <c r="B20" s="10">
        <v>43852</v>
      </c>
      <c r="C20" s="13" t="s">
        <v>91</v>
      </c>
      <c r="D20" s="116" t="s">
        <v>90</v>
      </c>
      <c r="E20" s="16">
        <v>3.02</v>
      </c>
      <c r="F20" s="16">
        <v>2.35</v>
      </c>
      <c r="G20" s="12">
        <v>43852</v>
      </c>
      <c r="H20" s="19">
        <v>2.33</v>
      </c>
      <c r="I20" s="18">
        <f t="shared" si="0"/>
        <v>-0.22847682119205293</v>
      </c>
      <c r="J20" s="56">
        <f t="shared" si="1"/>
        <v>-1.0298507462686568</v>
      </c>
    </row>
    <row r="21" spans="2:10" x14ac:dyDescent="0.25">
      <c r="B21" s="10">
        <v>43852</v>
      </c>
      <c r="C21" s="13" t="s">
        <v>92</v>
      </c>
      <c r="D21" s="30" t="s">
        <v>93</v>
      </c>
      <c r="E21" s="16">
        <v>1.99</v>
      </c>
      <c r="F21" s="16">
        <v>0</v>
      </c>
      <c r="G21" s="12">
        <v>43853</v>
      </c>
      <c r="H21" s="19">
        <v>3.09</v>
      </c>
      <c r="I21" s="18">
        <f t="shared" si="0"/>
        <v>0.55276381909547734</v>
      </c>
      <c r="J21" s="56">
        <f t="shared" si="1"/>
        <v>0.55276381909547734</v>
      </c>
    </row>
    <row r="22" spans="2:10" x14ac:dyDescent="0.25">
      <c r="B22" s="10">
        <v>43853</v>
      </c>
      <c r="C22" s="13" t="s">
        <v>97</v>
      </c>
      <c r="D22" s="116" t="s">
        <v>98</v>
      </c>
      <c r="E22" s="16">
        <v>2.4</v>
      </c>
      <c r="F22" s="16">
        <v>1.5</v>
      </c>
      <c r="G22" s="12">
        <v>43853</v>
      </c>
      <c r="H22" s="19">
        <v>1.88</v>
      </c>
      <c r="I22" s="18">
        <f t="shared" si="0"/>
        <v>-0.21666666666666667</v>
      </c>
      <c r="J22" s="56">
        <f t="shared" si="1"/>
        <v>-0.57777777777777783</v>
      </c>
    </row>
    <row r="23" spans="2:10" x14ac:dyDescent="0.25">
      <c r="B23" s="10">
        <v>43857</v>
      </c>
      <c r="C23" s="13" t="s">
        <v>92</v>
      </c>
      <c r="D23" s="30" t="s">
        <v>109</v>
      </c>
      <c r="E23" s="16">
        <v>3</v>
      </c>
      <c r="F23" s="16">
        <v>0</v>
      </c>
      <c r="G23" s="12">
        <v>43858</v>
      </c>
      <c r="H23" s="19">
        <v>2.83</v>
      </c>
      <c r="I23" s="18">
        <f t="shared" si="0"/>
        <v>-5.6666666666666643E-2</v>
      </c>
      <c r="J23" s="56">
        <f t="shared" si="1"/>
        <v>-5.6666666666666643E-2</v>
      </c>
    </row>
    <row r="24" spans="2:10" x14ac:dyDescent="0.25">
      <c r="B24" s="10">
        <v>43858</v>
      </c>
      <c r="C24" s="13" t="s">
        <v>111</v>
      </c>
      <c r="D24" s="116" t="s">
        <v>112</v>
      </c>
      <c r="E24" s="16">
        <v>2.42</v>
      </c>
      <c r="F24" s="16">
        <v>1.34</v>
      </c>
      <c r="G24" s="12">
        <v>43858</v>
      </c>
      <c r="H24" s="19">
        <v>2.91</v>
      </c>
      <c r="I24" s="18">
        <f t="shared" si="0"/>
        <v>0.20247933884297531</v>
      </c>
      <c r="J24" s="56">
        <f t="shared" si="1"/>
        <v>0.45370370370370394</v>
      </c>
    </row>
    <row r="25" spans="2:10" x14ac:dyDescent="0.25">
      <c r="B25" s="10">
        <v>43858</v>
      </c>
      <c r="C25" s="13" t="s">
        <v>114</v>
      </c>
      <c r="D25" s="30" t="s">
        <v>115</v>
      </c>
      <c r="E25" s="16">
        <v>1.18</v>
      </c>
      <c r="F25" s="16">
        <v>0</v>
      </c>
      <c r="G25" s="12">
        <v>43859</v>
      </c>
      <c r="H25" s="19">
        <v>1.62</v>
      </c>
      <c r="I25" s="18">
        <f t="shared" si="0"/>
        <v>0.37288135593220351</v>
      </c>
      <c r="J25" s="56">
        <f t="shared" si="1"/>
        <v>0.37288135593220356</v>
      </c>
    </row>
    <row r="26" spans="2:10" x14ac:dyDescent="0.25">
      <c r="B26" s="10">
        <v>43859</v>
      </c>
      <c r="C26" s="13" t="s">
        <v>92</v>
      </c>
      <c r="D26" s="30" t="s">
        <v>122</v>
      </c>
      <c r="E26" s="16">
        <v>2.77</v>
      </c>
      <c r="F26" s="16">
        <v>0</v>
      </c>
      <c r="G26" s="12">
        <v>43860</v>
      </c>
      <c r="H26" s="19">
        <v>4.2</v>
      </c>
      <c r="I26" s="18">
        <f t="shared" si="0"/>
        <v>0.51624548736462095</v>
      </c>
      <c r="J26" s="56">
        <f t="shared" si="1"/>
        <v>0.51624548736462095</v>
      </c>
    </row>
    <row r="27" spans="2:10" x14ac:dyDescent="0.25">
      <c r="B27" s="10">
        <v>43860</v>
      </c>
      <c r="C27" s="13" t="s">
        <v>189</v>
      </c>
      <c r="D27" s="30" t="s">
        <v>124</v>
      </c>
      <c r="E27" s="16">
        <v>2.33</v>
      </c>
      <c r="F27" s="16">
        <v>0</v>
      </c>
      <c r="G27" s="12">
        <v>43861</v>
      </c>
      <c r="H27" s="19">
        <v>1.81</v>
      </c>
      <c r="I27" s="18">
        <f t="shared" si="0"/>
        <v>-0.22317596566523601</v>
      </c>
      <c r="J27" s="56">
        <f t="shared" si="1"/>
        <v>-0.22317596566523606</v>
      </c>
    </row>
    <row r="28" spans="2:10" x14ac:dyDescent="0.25">
      <c r="B28" s="10">
        <v>43864</v>
      </c>
      <c r="C28" s="13" t="s">
        <v>128</v>
      </c>
      <c r="D28" s="116" t="s">
        <v>127</v>
      </c>
      <c r="E28" s="16">
        <v>3.38</v>
      </c>
      <c r="F28" s="16">
        <v>2.0699999999999998</v>
      </c>
      <c r="G28" s="12">
        <v>43865</v>
      </c>
      <c r="H28" s="19">
        <v>2.08</v>
      </c>
      <c r="I28" s="18">
        <f t="shared" si="0"/>
        <v>-0.38461538461538458</v>
      </c>
      <c r="J28" s="56">
        <f t="shared" si="1"/>
        <v>-0.99236641221374033</v>
      </c>
    </row>
    <row r="29" spans="2:10" x14ac:dyDescent="0.25">
      <c r="B29" s="10">
        <v>43868</v>
      </c>
      <c r="C29" s="13" t="s">
        <v>146</v>
      </c>
      <c r="D29" s="116" t="s">
        <v>145</v>
      </c>
      <c r="E29" s="16">
        <v>2</v>
      </c>
      <c r="F29" s="16">
        <v>0.9</v>
      </c>
      <c r="G29" s="12">
        <v>43871</v>
      </c>
      <c r="H29" s="19">
        <v>1.89</v>
      </c>
      <c r="I29" s="18">
        <f t="shared" si="0"/>
        <v>-5.5000000000000049E-2</v>
      </c>
      <c r="J29" s="56">
        <f t="shared" si="1"/>
        <v>-0.10000000000000007</v>
      </c>
    </row>
    <row r="30" spans="2:10" x14ac:dyDescent="0.25">
      <c r="B30" s="10">
        <v>43872</v>
      </c>
      <c r="C30" s="13" t="s">
        <v>155</v>
      </c>
      <c r="D30" s="116" t="s">
        <v>152</v>
      </c>
      <c r="E30" s="16">
        <v>4.17</v>
      </c>
      <c r="F30" s="16">
        <v>3.52</v>
      </c>
      <c r="G30" s="12">
        <v>43872</v>
      </c>
      <c r="H30" s="19">
        <v>3.84</v>
      </c>
      <c r="I30" s="18">
        <f t="shared" si="0"/>
        <v>-7.9136690647482077E-2</v>
      </c>
      <c r="J30" s="56">
        <f t="shared" si="1"/>
        <v>-0.50769230769230789</v>
      </c>
    </row>
    <row r="31" spans="2:10" x14ac:dyDescent="0.25">
      <c r="B31" s="10">
        <v>43872</v>
      </c>
      <c r="C31" s="13" t="s">
        <v>158</v>
      </c>
      <c r="D31" s="116" t="s">
        <v>159</v>
      </c>
      <c r="E31" s="16">
        <v>3</v>
      </c>
      <c r="F31" s="16">
        <v>2.29</v>
      </c>
      <c r="G31" s="12">
        <v>43872</v>
      </c>
      <c r="H31" s="19">
        <v>2.9</v>
      </c>
      <c r="I31" s="18">
        <f t="shared" si="0"/>
        <v>-3.3333333333333326E-2</v>
      </c>
      <c r="J31" s="56">
        <f t="shared" si="1"/>
        <v>-0.14084507042253536</v>
      </c>
    </row>
    <row r="32" spans="2:10" x14ac:dyDescent="0.25">
      <c r="B32" s="10">
        <v>43874</v>
      </c>
      <c r="C32" s="13" t="s">
        <v>166</v>
      </c>
      <c r="D32" s="116" t="s">
        <v>165</v>
      </c>
      <c r="E32" s="16">
        <v>2.87</v>
      </c>
      <c r="F32" s="16">
        <v>1.79</v>
      </c>
      <c r="G32" s="12">
        <v>43874</v>
      </c>
      <c r="H32" s="19">
        <v>1.79</v>
      </c>
      <c r="I32" s="18">
        <f t="shared" si="0"/>
        <v>-0.37630662020905925</v>
      </c>
      <c r="J32" s="56">
        <f t="shared" si="1"/>
        <v>-1</v>
      </c>
    </row>
    <row r="33" spans="2:10" x14ac:dyDescent="0.25">
      <c r="B33" s="10">
        <v>43879</v>
      </c>
      <c r="C33" s="13" t="s">
        <v>176</v>
      </c>
      <c r="D33" s="116" t="s">
        <v>175</v>
      </c>
      <c r="E33" s="16">
        <v>3.15</v>
      </c>
      <c r="F33" s="16">
        <v>1.92</v>
      </c>
      <c r="G33" s="12">
        <v>43880</v>
      </c>
      <c r="H33" s="19">
        <v>2.58</v>
      </c>
      <c r="I33" s="18">
        <f t="shared" si="0"/>
        <v>-0.18095238095238086</v>
      </c>
      <c r="J33" s="56">
        <f t="shared" si="1"/>
        <v>-0.46341463414634132</v>
      </c>
    </row>
    <row r="34" spans="2:10" x14ac:dyDescent="0.25">
      <c r="B34" s="10">
        <v>43882</v>
      </c>
      <c r="C34" s="13" t="s">
        <v>182</v>
      </c>
      <c r="D34" s="116" t="s">
        <v>183</v>
      </c>
      <c r="E34" s="16">
        <v>3.32</v>
      </c>
      <c r="F34" s="16">
        <v>2.2999999999999998</v>
      </c>
      <c r="G34" s="12">
        <v>43882</v>
      </c>
      <c r="H34" s="19">
        <v>4.07</v>
      </c>
      <c r="I34" s="18">
        <f t="shared" si="0"/>
        <v>0.22590361445783147</v>
      </c>
      <c r="J34" s="56">
        <f t="shared" si="1"/>
        <v>0.73529411764705921</v>
      </c>
    </row>
    <row r="35" spans="2:10" x14ac:dyDescent="0.25">
      <c r="B35" s="10">
        <v>43882</v>
      </c>
      <c r="C35" s="13" t="s">
        <v>190</v>
      </c>
      <c r="D35" s="30" t="s">
        <v>188</v>
      </c>
      <c r="E35" s="16">
        <v>2.48</v>
      </c>
      <c r="F35" s="16">
        <v>0</v>
      </c>
      <c r="G35" s="12">
        <v>43885</v>
      </c>
      <c r="H35" s="19">
        <v>4.8899999999999997</v>
      </c>
      <c r="I35" s="18">
        <f t="shared" si="0"/>
        <v>0.97177419354838701</v>
      </c>
      <c r="J35" s="56">
        <f t="shared" si="1"/>
        <v>0.97177419354838701</v>
      </c>
    </row>
    <row r="36" spans="2:10" x14ac:dyDescent="0.25">
      <c r="B36" s="10">
        <v>43886</v>
      </c>
      <c r="C36" s="13" t="s">
        <v>199</v>
      </c>
      <c r="D36" s="116" t="s">
        <v>200</v>
      </c>
      <c r="E36" s="16">
        <v>2.04</v>
      </c>
      <c r="F36" s="16">
        <v>1.04</v>
      </c>
      <c r="G36" s="12">
        <v>43886</v>
      </c>
      <c r="H36" s="19">
        <v>2.76</v>
      </c>
      <c r="I36" s="18">
        <f t="shared" si="0"/>
        <v>0.35294117647058809</v>
      </c>
      <c r="J36" s="56">
        <f t="shared" si="1"/>
        <v>0.71999999999999975</v>
      </c>
    </row>
    <row r="37" spans="2:10" x14ac:dyDescent="0.25">
      <c r="B37" s="10">
        <v>43887</v>
      </c>
      <c r="C37" s="13" t="s">
        <v>205</v>
      </c>
      <c r="D37" s="116" t="s">
        <v>206</v>
      </c>
      <c r="E37" s="16">
        <v>5.53</v>
      </c>
      <c r="F37" s="16">
        <v>4.29</v>
      </c>
      <c r="G37" s="12">
        <v>43887</v>
      </c>
      <c r="H37" s="19">
        <v>4.82</v>
      </c>
      <c r="I37" s="18">
        <f t="shared" si="0"/>
        <v>-0.12839059674502706</v>
      </c>
      <c r="J37" s="56">
        <f t="shared" si="1"/>
        <v>-0.57258064516129015</v>
      </c>
    </row>
    <row r="38" spans="2:10" x14ac:dyDescent="0.25">
      <c r="B38" s="10">
        <v>43888</v>
      </c>
      <c r="C38" s="13" t="s">
        <v>210</v>
      </c>
      <c r="D38" s="116" t="s">
        <v>209</v>
      </c>
      <c r="E38" s="16">
        <v>2.76</v>
      </c>
      <c r="F38" s="16">
        <v>1.46</v>
      </c>
      <c r="G38" s="12">
        <v>43888</v>
      </c>
      <c r="H38" s="19">
        <v>2</v>
      </c>
      <c r="I38" s="18">
        <f t="shared" si="0"/>
        <v>-0.2753623188405796</v>
      </c>
      <c r="J38" s="56">
        <f t="shared" si="1"/>
        <v>-0.58461538461538454</v>
      </c>
    </row>
    <row r="39" spans="2:10" x14ac:dyDescent="0.25">
      <c r="B39" s="10">
        <v>43888</v>
      </c>
      <c r="C39" s="13" t="s">
        <v>217</v>
      </c>
      <c r="D39" s="116" t="s">
        <v>218</v>
      </c>
      <c r="E39" s="16">
        <v>2.99</v>
      </c>
      <c r="F39" s="16">
        <v>1.78</v>
      </c>
      <c r="G39" s="12">
        <v>43888</v>
      </c>
      <c r="H39" s="19">
        <v>1.78</v>
      </c>
      <c r="I39" s="18">
        <f t="shared" si="0"/>
        <v>-0.4046822742474917</v>
      </c>
      <c r="J39" s="56">
        <f t="shared" si="1"/>
        <v>-1</v>
      </c>
    </row>
    <row r="40" spans="2:10" x14ac:dyDescent="0.25">
      <c r="B40" s="10">
        <v>43892</v>
      </c>
      <c r="C40" s="13" t="s">
        <v>226</v>
      </c>
      <c r="D40" s="116" t="s">
        <v>225</v>
      </c>
      <c r="E40" s="16">
        <v>4.3</v>
      </c>
      <c r="F40" s="16">
        <v>2.41</v>
      </c>
      <c r="G40" s="12">
        <v>43892</v>
      </c>
      <c r="H40" s="19">
        <v>3.24</v>
      </c>
      <c r="I40" s="18">
        <f t="shared" si="0"/>
        <v>-0.24651162790697667</v>
      </c>
      <c r="J40" s="56">
        <f t="shared" si="1"/>
        <v>-0.5608465608465607</v>
      </c>
    </row>
    <row r="41" spans="2:10" x14ac:dyDescent="0.25">
      <c r="B41" s="10">
        <v>43892</v>
      </c>
      <c r="C41" s="13" t="s">
        <v>230</v>
      </c>
      <c r="D41" s="116" t="s">
        <v>229</v>
      </c>
      <c r="E41" s="16">
        <v>2.61</v>
      </c>
      <c r="F41" s="16">
        <v>1.19</v>
      </c>
      <c r="G41" s="12">
        <v>43892</v>
      </c>
      <c r="H41" s="19">
        <v>1.1000000000000001</v>
      </c>
      <c r="I41" s="18">
        <f t="shared" si="0"/>
        <v>-0.57854406130268199</v>
      </c>
      <c r="J41" s="56">
        <f t="shared" si="1"/>
        <v>-1.0633802816901408</v>
      </c>
    </row>
    <row r="42" spans="2:10" x14ac:dyDescent="0.25">
      <c r="B42" s="10">
        <v>43893</v>
      </c>
      <c r="C42" s="13" t="s">
        <v>234</v>
      </c>
      <c r="D42" s="116" t="s">
        <v>233</v>
      </c>
      <c r="E42" s="16">
        <v>4.28</v>
      </c>
      <c r="F42" s="16">
        <v>2.27</v>
      </c>
      <c r="G42" s="12">
        <v>43893</v>
      </c>
      <c r="H42" s="19">
        <v>5.6</v>
      </c>
      <c r="I42" s="18">
        <f>(H42/E42-1)</f>
        <v>0.30841121495327095</v>
      </c>
      <c r="J42" s="56">
        <f>(H42-E42)/(E42-F42)</f>
        <v>0.65671641791044744</v>
      </c>
    </row>
    <row r="43" spans="2:10" x14ac:dyDescent="0.25">
      <c r="B43" s="10">
        <v>43893</v>
      </c>
      <c r="C43" s="13" t="s">
        <v>237</v>
      </c>
      <c r="D43" s="116" t="s">
        <v>238</v>
      </c>
      <c r="E43" s="16">
        <v>4.16</v>
      </c>
      <c r="F43" s="16">
        <v>2.98</v>
      </c>
      <c r="G43" s="12">
        <v>43893</v>
      </c>
      <c r="H43" s="19">
        <v>2.98</v>
      </c>
      <c r="I43" s="18">
        <f t="shared" si="0"/>
        <v>-0.28365384615384615</v>
      </c>
      <c r="J43" s="56">
        <f t="shared" si="1"/>
        <v>-1</v>
      </c>
    </row>
    <row r="44" spans="2:10" x14ac:dyDescent="0.25">
      <c r="B44" s="10">
        <v>43894</v>
      </c>
      <c r="C44" s="13" t="s">
        <v>244</v>
      </c>
      <c r="D44" s="116" t="s">
        <v>245</v>
      </c>
      <c r="E44" s="16">
        <v>5.19</v>
      </c>
      <c r="F44" s="16">
        <v>3.74</v>
      </c>
      <c r="G44" s="12">
        <v>43895</v>
      </c>
      <c r="H44" s="19">
        <v>4.74</v>
      </c>
      <c r="I44" s="18">
        <f t="shared" si="0"/>
        <v>-8.6705202312138741E-2</v>
      </c>
      <c r="J44" s="56">
        <f t="shared" si="1"/>
        <v>-0.31034482758620696</v>
      </c>
    </row>
    <row r="45" spans="2:10" x14ac:dyDescent="0.25">
      <c r="B45" s="10">
        <v>43895</v>
      </c>
      <c r="C45" s="13" t="s">
        <v>249</v>
      </c>
      <c r="D45" s="116" t="s">
        <v>248</v>
      </c>
      <c r="E45" s="16">
        <v>4.22</v>
      </c>
      <c r="F45" s="16">
        <v>2.97</v>
      </c>
      <c r="G45" s="12">
        <v>43895</v>
      </c>
      <c r="H45" s="19">
        <v>2.93</v>
      </c>
      <c r="I45" s="18">
        <f t="shared" si="0"/>
        <v>-0.30568720379146908</v>
      </c>
      <c r="J45" s="56">
        <f t="shared" si="1"/>
        <v>-1.032</v>
      </c>
    </row>
    <row r="46" spans="2:10" x14ac:dyDescent="0.25">
      <c r="B46" s="10">
        <v>43903</v>
      </c>
      <c r="C46" s="13" t="s">
        <v>269</v>
      </c>
      <c r="D46" s="116" t="s">
        <v>270</v>
      </c>
      <c r="E46" s="16">
        <v>12.05</v>
      </c>
      <c r="F46" s="16">
        <v>10.25</v>
      </c>
      <c r="G46" s="12">
        <v>43903</v>
      </c>
      <c r="H46" s="19">
        <v>10.220000000000001</v>
      </c>
      <c r="I46" s="18">
        <f t="shared" si="0"/>
        <v>-0.15186721991701246</v>
      </c>
      <c r="J46" s="56">
        <f t="shared" si="1"/>
        <v>-1.0166666666666664</v>
      </c>
    </row>
    <row r="47" spans="2:10" x14ac:dyDescent="0.25">
      <c r="B47" s="10">
        <v>43915</v>
      </c>
      <c r="C47" s="13" t="s">
        <v>287</v>
      </c>
      <c r="D47" s="116" t="s">
        <v>286</v>
      </c>
      <c r="E47" s="16">
        <v>6.2</v>
      </c>
      <c r="F47" s="16">
        <v>4.8099999999999996</v>
      </c>
      <c r="G47" s="12">
        <v>43915</v>
      </c>
      <c r="H47" s="19">
        <v>4.8099999999999996</v>
      </c>
      <c r="I47" s="18">
        <f t="shared" ref="I47:I67" si="2">(H47/E47-1)</f>
        <v>-0.22419354838709682</v>
      </c>
      <c r="J47" s="56">
        <f t="shared" ref="J47:J67" si="3">(H47-E47)/(E47-F47)</f>
        <v>-1</v>
      </c>
    </row>
    <row r="48" spans="2:10" x14ac:dyDescent="0.25">
      <c r="B48" s="10">
        <v>43923</v>
      </c>
      <c r="C48" s="13" t="s">
        <v>304</v>
      </c>
      <c r="D48" s="116" t="s">
        <v>303</v>
      </c>
      <c r="E48" s="16">
        <v>6.84</v>
      </c>
      <c r="F48" s="16">
        <v>5.37</v>
      </c>
      <c r="G48" s="12">
        <v>43923</v>
      </c>
      <c r="H48" s="19">
        <v>6.13</v>
      </c>
      <c r="I48" s="18">
        <f t="shared" si="2"/>
        <v>-0.10380116959064323</v>
      </c>
      <c r="J48" s="56">
        <f t="shared" si="3"/>
        <v>-0.4829931972789116</v>
      </c>
    </row>
    <row r="49" spans="2:10" x14ac:dyDescent="0.25">
      <c r="B49" s="10">
        <v>43923</v>
      </c>
      <c r="C49" s="13" t="s">
        <v>304</v>
      </c>
      <c r="D49" s="116" t="s">
        <v>303</v>
      </c>
      <c r="E49" s="16">
        <v>7.49</v>
      </c>
      <c r="F49" s="16">
        <v>6.43</v>
      </c>
      <c r="G49" s="12">
        <v>43923</v>
      </c>
      <c r="H49" s="19">
        <v>7.51</v>
      </c>
      <c r="I49" s="18">
        <f t="shared" si="2"/>
        <v>2.6702269692924219E-3</v>
      </c>
      <c r="J49" s="56">
        <f t="shared" si="3"/>
        <v>1.8867924528301477E-2</v>
      </c>
    </row>
    <row r="50" spans="2:10" x14ac:dyDescent="0.25">
      <c r="B50" s="10">
        <v>43923</v>
      </c>
      <c r="C50" s="13" t="s">
        <v>308</v>
      </c>
      <c r="D50" s="116" t="s">
        <v>307</v>
      </c>
      <c r="E50" s="16">
        <v>8.4600000000000009</v>
      </c>
      <c r="F50" s="16">
        <v>7.12</v>
      </c>
      <c r="G50" s="12">
        <v>43923</v>
      </c>
      <c r="H50" s="19">
        <v>7.12</v>
      </c>
      <c r="I50" s="18">
        <f t="shared" si="2"/>
        <v>-0.15839243498817979</v>
      </c>
      <c r="J50" s="56">
        <f t="shared" si="3"/>
        <v>-1</v>
      </c>
    </row>
    <row r="51" spans="2:10" x14ac:dyDescent="0.25">
      <c r="B51" s="10">
        <v>43929</v>
      </c>
      <c r="C51" s="13" t="s">
        <v>321</v>
      </c>
      <c r="D51" s="116" t="s">
        <v>320</v>
      </c>
      <c r="E51" s="16">
        <v>5.87</v>
      </c>
      <c r="F51" s="16">
        <v>4.3</v>
      </c>
      <c r="G51" s="12">
        <v>43929</v>
      </c>
      <c r="H51" s="19">
        <v>6.15</v>
      </c>
      <c r="I51" s="18">
        <f t="shared" si="2"/>
        <v>4.7700170357751315E-2</v>
      </c>
      <c r="J51" s="56">
        <f t="shared" si="3"/>
        <v>0.17834394904458611</v>
      </c>
    </row>
    <row r="52" spans="2:10" x14ac:dyDescent="0.25">
      <c r="B52" s="10">
        <v>43937</v>
      </c>
      <c r="C52" s="13" t="s">
        <v>333</v>
      </c>
      <c r="D52" s="116" t="s">
        <v>332</v>
      </c>
      <c r="E52" s="16">
        <v>5.74</v>
      </c>
      <c r="F52" s="16">
        <v>4.5199999999999996</v>
      </c>
      <c r="G52" s="12">
        <v>43937</v>
      </c>
      <c r="H52" s="19">
        <v>6.07</v>
      </c>
      <c r="I52" s="18">
        <f t="shared" si="2"/>
        <v>5.7491289198606355E-2</v>
      </c>
      <c r="J52" s="56">
        <f t="shared" si="3"/>
        <v>0.27049180327868844</v>
      </c>
    </row>
    <row r="53" spans="2:10" x14ac:dyDescent="0.25">
      <c r="B53" s="10">
        <v>43938</v>
      </c>
      <c r="C53" s="13" t="s">
        <v>335</v>
      </c>
      <c r="D53" s="116" t="s">
        <v>334</v>
      </c>
      <c r="E53" s="16">
        <v>6.24</v>
      </c>
      <c r="F53" s="16">
        <v>5.51</v>
      </c>
      <c r="G53" s="12">
        <v>43938</v>
      </c>
      <c r="H53" s="19">
        <v>7.05</v>
      </c>
      <c r="I53" s="18">
        <f t="shared" si="2"/>
        <v>0.12980769230769229</v>
      </c>
      <c r="J53" s="56">
        <f t="shared" si="3"/>
        <v>1.1095890410958893</v>
      </c>
    </row>
    <row r="54" spans="2:10" x14ac:dyDescent="0.25">
      <c r="B54" s="10">
        <v>43941</v>
      </c>
      <c r="C54" s="13" t="s">
        <v>342</v>
      </c>
      <c r="D54" s="116" t="s">
        <v>341</v>
      </c>
      <c r="E54" s="16">
        <v>4.3499999999999996</v>
      </c>
      <c r="F54" s="16">
        <v>3.02</v>
      </c>
      <c r="G54" s="12">
        <v>43941</v>
      </c>
      <c r="H54" s="19">
        <v>6.11</v>
      </c>
      <c r="I54" s="18">
        <f t="shared" si="2"/>
        <v>0.4045977011494255</v>
      </c>
      <c r="J54" s="56">
        <f t="shared" si="3"/>
        <v>1.3233082706766925</v>
      </c>
    </row>
    <row r="55" spans="2:10" x14ac:dyDescent="0.25">
      <c r="B55" s="10">
        <v>43941</v>
      </c>
      <c r="C55" s="13" t="s">
        <v>348</v>
      </c>
      <c r="D55" s="116" t="s">
        <v>343</v>
      </c>
      <c r="E55" s="16">
        <v>3.93</v>
      </c>
      <c r="F55" s="16">
        <v>2.63</v>
      </c>
      <c r="G55" s="12">
        <v>43941</v>
      </c>
      <c r="H55" s="19">
        <v>2.63</v>
      </c>
      <c r="I55" s="18">
        <f t="shared" si="2"/>
        <v>-0.33078880407124689</v>
      </c>
      <c r="J55" s="56">
        <f t="shared" si="3"/>
        <v>-1</v>
      </c>
    </row>
    <row r="56" spans="2:10" x14ac:dyDescent="0.25">
      <c r="B56" s="10">
        <v>43943</v>
      </c>
      <c r="C56" s="13" t="s">
        <v>350</v>
      </c>
      <c r="D56" s="116" t="s">
        <v>349</v>
      </c>
      <c r="E56" s="16">
        <v>5.34</v>
      </c>
      <c r="F56" s="16">
        <v>3.99</v>
      </c>
      <c r="G56" s="12">
        <v>43944</v>
      </c>
      <c r="H56" s="19">
        <v>4.3</v>
      </c>
      <c r="I56" s="18">
        <f t="shared" si="2"/>
        <v>-0.19475655430711614</v>
      </c>
      <c r="J56" s="56">
        <f t="shared" si="3"/>
        <v>-0.77037037037037059</v>
      </c>
    </row>
    <row r="57" spans="2:10" x14ac:dyDescent="0.25">
      <c r="B57" s="10">
        <v>43945</v>
      </c>
      <c r="C57" s="13" t="s">
        <v>356</v>
      </c>
      <c r="D57" s="116" t="s">
        <v>355</v>
      </c>
      <c r="E57" s="16">
        <v>4.1689999999999996</v>
      </c>
      <c r="F57" s="16">
        <v>3.01</v>
      </c>
      <c r="G57" s="12">
        <v>43948</v>
      </c>
      <c r="H57" s="19">
        <v>2.2999999999999998</v>
      </c>
      <c r="I57" s="18">
        <f t="shared" si="2"/>
        <v>-0.44830894698968582</v>
      </c>
      <c r="J57" s="56">
        <f t="shared" si="3"/>
        <v>-1.6125970664365834</v>
      </c>
    </row>
    <row r="58" spans="2:10" x14ac:dyDescent="0.25">
      <c r="B58" s="10">
        <v>43956</v>
      </c>
      <c r="C58" s="13" t="s">
        <v>370</v>
      </c>
      <c r="D58" s="116" t="s">
        <v>369</v>
      </c>
      <c r="E58" s="16">
        <v>5.18</v>
      </c>
      <c r="F58" s="16">
        <v>4.0999999999999996</v>
      </c>
      <c r="G58" s="12">
        <v>43956</v>
      </c>
      <c r="H58" s="19">
        <v>4.0999999999999996</v>
      </c>
      <c r="I58" s="18">
        <f t="shared" si="2"/>
        <v>-0.20849420849420852</v>
      </c>
      <c r="J58" s="56">
        <f t="shared" si="3"/>
        <v>-1</v>
      </c>
    </row>
    <row r="59" spans="2:10" x14ac:dyDescent="0.25">
      <c r="B59" s="10">
        <v>43957</v>
      </c>
      <c r="C59" s="13" t="s">
        <v>374</v>
      </c>
      <c r="D59" s="30" t="s">
        <v>373</v>
      </c>
      <c r="E59" s="16">
        <v>2.72</v>
      </c>
      <c r="F59" s="16">
        <v>0</v>
      </c>
      <c r="G59" s="12">
        <v>43958</v>
      </c>
      <c r="H59" s="19">
        <v>2.34</v>
      </c>
      <c r="I59" s="18">
        <f t="shared" si="2"/>
        <v>-0.13970588235294124</v>
      </c>
      <c r="J59" s="56">
        <f t="shared" si="3"/>
        <v>-0.13970588235294129</v>
      </c>
    </row>
    <row r="60" spans="2:10" x14ac:dyDescent="0.25">
      <c r="B60" s="10">
        <v>43964</v>
      </c>
      <c r="C60" s="13" t="s">
        <v>383</v>
      </c>
      <c r="D60" s="116" t="s">
        <v>384</v>
      </c>
      <c r="E60" s="16">
        <v>3.65</v>
      </c>
      <c r="F60" s="16">
        <v>2.35</v>
      </c>
      <c r="G60" s="12">
        <v>43964</v>
      </c>
      <c r="H60" s="19">
        <v>5.77</v>
      </c>
      <c r="I60" s="18">
        <f t="shared" si="2"/>
        <v>0.58082191780821901</v>
      </c>
      <c r="J60" s="56">
        <f t="shared" si="3"/>
        <v>1.6307692307692307</v>
      </c>
    </row>
    <row r="61" spans="2:10" x14ac:dyDescent="0.25">
      <c r="B61" s="10">
        <v>43970</v>
      </c>
      <c r="C61" s="13" t="s">
        <v>401</v>
      </c>
      <c r="D61" s="116" t="s">
        <v>400</v>
      </c>
      <c r="E61" s="16">
        <v>3.91</v>
      </c>
      <c r="F61" s="16">
        <v>2.56</v>
      </c>
      <c r="G61" s="12">
        <v>43970</v>
      </c>
      <c r="H61" s="19">
        <v>4.92</v>
      </c>
      <c r="I61" s="18">
        <f t="shared" si="2"/>
        <v>0.25831202046035795</v>
      </c>
      <c r="J61" s="56">
        <f t="shared" si="3"/>
        <v>0.7481481481481479</v>
      </c>
    </row>
    <row r="62" spans="2:10" x14ac:dyDescent="0.25">
      <c r="B62" s="10">
        <v>43977</v>
      </c>
      <c r="C62" s="13" t="s">
        <v>412</v>
      </c>
      <c r="D62" s="116" t="s">
        <v>413</v>
      </c>
      <c r="E62" s="16">
        <v>3.32</v>
      </c>
      <c r="F62" s="16">
        <v>1.92</v>
      </c>
      <c r="G62" s="12">
        <v>43977</v>
      </c>
      <c r="H62" s="19">
        <v>3.67</v>
      </c>
      <c r="I62" s="18">
        <f t="shared" si="2"/>
        <v>0.10542168674698793</v>
      </c>
      <c r="J62" s="56">
        <f t="shared" si="3"/>
        <v>0.25000000000000006</v>
      </c>
    </row>
    <row r="63" spans="2:10" x14ac:dyDescent="0.25">
      <c r="B63" s="10">
        <v>43978</v>
      </c>
      <c r="C63" s="13" t="s">
        <v>416</v>
      </c>
      <c r="D63" s="116" t="s">
        <v>417</v>
      </c>
      <c r="E63" s="16">
        <v>4.97</v>
      </c>
      <c r="F63" s="16">
        <v>4.29</v>
      </c>
      <c r="G63" s="12">
        <v>43978</v>
      </c>
      <c r="H63" s="19">
        <v>6.28</v>
      </c>
      <c r="I63" s="18">
        <f t="shared" si="2"/>
        <v>0.26358148893360167</v>
      </c>
      <c r="J63" s="56">
        <f t="shared" si="3"/>
        <v>1.9264705882352957</v>
      </c>
    </row>
    <row r="64" spans="2:10" x14ac:dyDescent="0.25">
      <c r="B64" s="10">
        <v>43979</v>
      </c>
      <c r="C64" s="13" t="s">
        <v>422</v>
      </c>
      <c r="D64" s="116" t="s">
        <v>419</v>
      </c>
      <c r="E64" s="16">
        <v>3</v>
      </c>
      <c r="F64" s="16">
        <v>1.69</v>
      </c>
      <c r="G64" s="12">
        <v>43979</v>
      </c>
      <c r="H64" s="19">
        <v>2.5299999999999998</v>
      </c>
      <c r="I64" s="18">
        <f t="shared" si="2"/>
        <v>-0.15666666666666673</v>
      </c>
      <c r="J64" s="56">
        <f t="shared" si="3"/>
        <v>-0.35877862595419863</v>
      </c>
    </row>
    <row r="65" spans="2:10" x14ac:dyDescent="0.25">
      <c r="B65" s="10">
        <v>43984</v>
      </c>
      <c r="C65" s="13" t="s">
        <v>427</v>
      </c>
      <c r="D65" s="116" t="s">
        <v>428</v>
      </c>
      <c r="E65" s="16">
        <v>4.91</v>
      </c>
      <c r="F65" s="16">
        <v>3.76</v>
      </c>
      <c r="G65" s="12">
        <v>43984</v>
      </c>
      <c r="H65" s="19">
        <v>5.23</v>
      </c>
      <c r="I65" s="18">
        <f t="shared" si="2"/>
        <v>6.5173116089613181E-2</v>
      </c>
      <c r="J65" s="56">
        <f t="shared" si="3"/>
        <v>0.27826086956521756</v>
      </c>
    </row>
    <row r="66" spans="2:10" x14ac:dyDescent="0.25">
      <c r="B66" s="10">
        <v>43991</v>
      </c>
      <c r="C66" s="13" t="s">
        <v>453</v>
      </c>
      <c r="D66" s="116" t="s">
        <v>452</v>
      </c>
      <c r="E66" s="16">
        <v>3.34</v>
      </c>
      <c r="F66" s="16">
        <v>2.14</v>
      </c>
      <c r="G66" s="12">
        <v>43991</v>
      </c>
      <c r="H66" s="19">
        <v>3.34</v>
      </c>
      <c r="I66" s="18">
        <f t="shared" si="2"/>
        <v>0</v>
      </c>
      <c r="J66" s="56">
        <f t="shared" si="3"/>
        <v>0</v>
      </c>
    </row>
    <row r="67" spans="2:10" x14ac:dyDescent="0.25">
      <c r="B67" s="10">
        <v>43994</v>
      </c>
      <c r="C67" s="13" t="s">
        <v>427</v>
      </c>
      <c r="D67" s="116" t="s">
        <v>428</v>
      </c>
      <c r="E67" s="16">
        <v>3.81</v>
      </c>
      <c r="F67" s="16">
        <v>2.23</v>
      </c>
      <c r="G67" s="12">
        <v>43994</v>
      </c>
      <c r="H67" s="19">
        <v>5.32</v>
      </c>
      <c r="I67" s="18">
        <f t="shared" si="2"/>
        <v>0.39632545931758534</v>
      </c>
      <c r="J67" s="56">
        <f t="shared" si="3"/>
        <v>0.95569620253164567</v>
      </c>
    </row>
    <row r="68" spans="2:10" x14ac:dyDescent="0.25">
      <c r="B68" s="10">
        <v>43997</v>
      </c>
      <c r="C68" s="13" t="s">
        <v>458</v>
      </c>
      <c r="D68" s="116" t="s">
        <v>459</v>
      </c>
      <c r="E68" s="16">
        <v>3.26</v>
      </c>
      <c r="F68" s="16">
        <v>2.89</v>
      </c>
      <c r="G68" s="12">
        <v>43997</v>
      </c>
      <c r="H68" s="19">
        <v>2.89</v>
      </c>
      <c r="I68" s="18">
        <f t="shared" ref="I68:I85" si="4">(H68/E68-1)</f>
        <v>-0.11349693251533732</v>
      </c>
      <c r="J68" s="56">
        <f t="shared" ref="J68:J85" si="5">(H68-E68)/(E68-F68)</f>
        <v>-1</v>
      </c>
    </row>
    <row r="69" spans="2:10" x14ac:dyDescent="0.25">
      <c r="B69" s="10">
        <v>43998</v>
      </c>
      <c r="C69" s="13" t="s">
        <v>468</v>
      </c>
      <c r="D69" s="116" t="s">
        <v>469</v>
      </c>
      <c r="E69" s="16">
        <v>5.07</v>
      </c>
      <c r="F69" s="16">
        <v>3.67</v>
      </c>
      <c r="G69" s="12">
        <v>43999</v>
      </c>
      <c r="H69" s="19">
        <v>3.67</v>
      </c>
      <c r="I69" s="18">
        <f t="shared" si="4"/>
        <v>-0.27613412228796852</v>
      </c>
      <c r="J69" s="56">
        <f t="shared" si="5"/>
        <v>-1</v>
      </c>
    </row>
    <row r="70" spans="2:10" x14ac:dyDescent="0.25">
      <c r="B70" s="10">
        <v>44000</v>
      </c>
      <c r="C70" s="13" t="s">
        <v>472</v>
      </c>
      <c r="D70" s="116" t="s">
        <v>473</v>
      </c>
      <c r="E70" s="16">
        <v>4.07</v>
      </c>
      <c r="F70" s="16">
        <v>2.77</v>
      </c>
      <c r="G70" s="12">
        <v>44000</v>
      </c>
      <c r="H70" s="19">
        <v>2.76</v>
      </c>
      <c r="I70" s="18">
        <f t="shared" si="4"/>
        <v>-0.32186732186732192</v>
      </c>
      <c r="J70" s="56">
        <f t="shared" si="5"/>
        <v>-1.0076923076923079</v>
      </c>
    </row>
    <row r="71" spans="2:10" x14ac:dyDescent="0.25">
      <c r="B71" s="10">
        <v>44004</v>
      </c>
      <c r="C71" s="13" t="s">
        <v>478</v>
      </c>
      <c r="D71" s="116" t="s">
        <v>479</v>
      </c>
      <c r="E71" s="16">
        <v>4.28</v>
      </c>
      <c r="F71" s="16">
        <v>2.64</v>
      </c>
      <c r="G71" s="12">
        <v>44004</v>
      </c>
      <c r="H71" s="19">
        <v>2.63</v>
      </c>
      <c r="I71" s="18">
        <f t="shared" si="4"/>
        <v>-0.38551401869158886</v>
      </c>
      <c r="J71" s="56">
        <f t="shared" si="5"/>
        <v>-1.00609756097561</v>
      </c>
    </row>
    <row r="72" spans="2:10" x14ac:dyDescent="0.25">
      <c r="B72" s="10">
        <v>44005</v>
      </c>
      <c r="C72" s="13" t="s">
        <v>482</v>
      </c>
      <c r="D72" s="116" t="s">
        <v>483</v>
      </c>
      <c r="E72" s="16">
        <v>8.94</v>
      </c>
      <c r="F72" s="16">
        <v>7.79</v>
      </c>
      <c r="G72" s="12">
        <v>44005</v>
      </c>
      <c r="H72" s="19">
        <v>8.73</v>
      </c>
      <c r="I72" s="18">
        <f t="shared" si="4"/>
        <v>-2.3489932885905951E-2</v>
      </c>
      <c r="J72" s="56">
        <f t="shared" si="5"/>
        <v>-0.18260869565217319</v>
      </c>
    </row>
    <row r="73" spans="2:10" x14ac:dyDescent="0.25">
      <c r="B73" s="10">
        <v>44006</v>
      </c>
      <c r="C73" s="13" t="s">
        <v>488</v>
      </c>
      <c r="D73" s="116" t="s">
        <v>487</v>
      </c>
      <c r="E73" s="16">
        <v>6.85</v>
      </c>
      <c r="F73" s="16">
        <v>5.5</v>
      </c>
      <c r="G73" s="12">
        <v>44006</v>
      </c>
      <c r="H73" s="19">
        <v>9.43</v>
      </c>
      <c r="I73" s="18">
        <f t="shared" si="4"/>
        <v>0.37664233576642348</v>
      </c>
      <c r="J73" s="56">
        <f t="shared" si="5"/>
        <v>1.9111111111111116</v>
      </c>
    </row>
    <row r="74" spans="2:10" x14ac:dyDescent="0.25">
      <c r="B74" s="10">
        <v>44005</v>
      </c>
      <c r="C74" s="13" t="s">
        <v>490</v>
      </c>
      <c r="D74" s="116" t="s">
        <v>489</v>
      </c>
      <c r="E74" s="16">
        <v>4.2699999999999996</v>
      </c>
      <c r="F74" s="16">
        <v>2.92</v>
      </c>
      <c r="G74" s="12">
        <v>44007</v>
      </c>
      <c r="H74" s="19">
        <v>4.72</v>
      </c>
      <c r="I74" s="18">
        <f t="shared" si="4"/>
        <v>0.10538641686182681</v>
      </c>
      <c r="J74" s="56">
        <f t="shared" si="5"/>
        <v>0.33333333333333354</v>
      </c>
    </row>
    <row r="75" spans="2:10" x14ac:dyDescent="0.25">
      <c r="B75" s="10">
        <v>44007</v>
      </c>
      <c r="C75" s="13" t="s">
        <v>494</v>
      </c>
      <c r="D75" s="30" t="s">
        <v>495</v>
      </c>
      <c r="E75" s="16">
        <v>4.5</v>
      </c>
      <c r="F75" s="16">
        <v>0</v>
      </c>
      <c r="G75" s="12">
        <v>44008</v>
      </c>
      <c r="H75" s="19">
        <v>3.86</v>
      </c>
      <c r="I75" s="18">
        <f t="shared" si="4"/>
        <v>-0.14222222222222225</v>
      </c>
      <c r="J75" s="56">
        <f t="shared" si="5"/>
        <v>-0.14222222222222225</v>
      </c>
    </row>
    <row r="76" spans="2:10" x14ac:dyDescent="0.25">
      <c r="B76" s="10">
        <v>44011</v>
      </c>
      <c r="C76" s="13" t="s">
        <v>500</v>
      </c>
      <c r="D76" s="116" t="s">
        <v>499</v>
      </c>
      <c r="E76" s="16">
        <v>5.05</v>
      </c>
      <c r="F76" s="16">
        <v>3.07</v>
      </c>
      <c r="G76" s="12">
        <v>44011</v>
      </c>
      <c r="H76" s="19">
        <v>5.05</v>
      </c>
      <c r="I76" s="18">
        <f t="shared" si="4"/>
        <v>0</v>
      </c>
      <c r="J76" s="56">
        <f t="shared" si="5"/>
        <v>0</v>
      </c>
    </row>
    <row r="77" spans="2:10" x14ac:dyDescent="0.25">
      <c r="B77" s="10">
        <v>44012</v>
      </c>
      <c r="C77" s="13" t="s">
        <v>507</v>
      </c>
      <c r="D77" s="116" t="s">
        <v>508</v>
      </c>
      <c r="E77" s="16">
        <v>4.8099999999999996</v>
      </c>
      <c r="F77" s="16">
        <v>3.67</v>
      </c>
      <c r="G77" s="12">
        <v>44012</v>
      </c>
      <c r="H77" s="19">
        <v>4.78</v>
      </c>
      <c r="I77" s="18">
        <f t="shared" si="4"/>
        <v>-6.2370062370060708E-3</v>
      </c>
      <c r="J77" s="56">
        <f t="shared" si="5"/>
        <v>-2.6315789473683657E-2</v>
      </c>
    </row>
    <row r="78" spans="2:10" x14ac:dyDescent="0.25">
      <c r="B78" s="10">
        <v>44019</v>
      </c>
      <c r="C78" s="13" t="s">
        <v>518</v>
      </c>
      <c r="D78" s="116" t="s">
        <v>517</v>
      </c>
      <c r="E78" s="16">
        <v>3.67</v>
      </c>
      <c r="F78" s="16">
        <v>2.2999999999999998</v>
      </c>
      <c r="G78" s="12">
        <v>44019</v>
      </c>
      <c r="H78" s="19">
        <v>4.55</v>
      </c>
      <c r="I78" s="18">
        <f t="shared" si="4"/>
        <v>0.23978201634877383</v>
      </c>
      <c r="J78" s="56">
        <f t="shared" si="5"/>
        <v>0.64233576642335755</v>
      </c>
    </row>
    <row r="79" spans="2:10" x14ac:dyDescent="0.25">
      <c r="B79" s="10">
        <v>44019</v>
      </c>
      <c r="C79" s="13" t="s">
        <v>520</v>
      </c>
      <c r="D79" s="116" t="s">
        <v>519</v>
      </c>
      <c r="E79" s="16">
        <v>3.92</v>
      </c>
      <c r="F79" s="16">
        <v>2.62</v>
      </c>
      <c r="G79" s="12">
        <v>44019</v>
      </c>
      <c r="H79" s="19">
        <v>4.55</v>
      </c>
      <c r="I79" s="18">
        <f t="shared" si="4"/>
        <v>0.16071428571428559</v>
      </c>
      <c r="J79" s="56">
        <f t="shared" si="5"/>
        <v>0.48461538461538461</v>
      </c>
    </row>
    <row r="80" spans="2:10" x14ac:dyDescent="0.25">
      <c r="B80" s="10">
        <v>44020</v>
      </c>
      <c r="C80" s="13" t="s">
        <v>521</v>
      </c>
      <c r="D80" s="116" t="s">
        <v>522</v>
      </c>
      <c r="E80" s="16">
        <v>3.47</v>
      </c>
      <c r="F80" s="16">
        <v>2.2200000000000002</v>
      </c>
      <c r="G80" s="12">
        <v>44021</v>
      </c>
      <c r="H80" s="19">
        <v>2.9</v>
      </c>
      <c r="I80" s="18">
        <f t="shared" si="4"/>
        <v>-0.16426512968299722</v>
      </c>
      <c r="J80" s="56">
        <f t="shared" si="5"/>
        <v>-0.45600000000000024</v>
      </c>
    </row>
    <row r="81" spans="2:10" x14ac:dyDescent="0.25">
      <c r="B81" s="10">
        <v>44021</v>
      </c>
      <c r="C81" s="13" t="s">
        <v>524</v>
      </c>
      <c r="D81" s="116" t="s">
        <v>523</v>
      </c>
      <c r="E81" s="16">
        <v>4.2300000000000004</v>
      </c>
      <c r="F81" s="16">
        <v>2.97</v>
      </c>
      <c r="G81" s="12">
        <v>44021</v>
      </c>
      <c r="H81" s="19">
        <v>2.95</v>
      </c>
      <c r="I81" s="18">
        <f t="shared" si="4"/>
        <v>-0.30260047281323876</v>
      </c>
      <c r="J81" s="56">
        <f t="shared" si="5"/>
        <v>-1.0158730158730158</v>
      </c>
    </row>
    <row r="82" spans="2:10" x14ac:dyDescent="0.25">
      <c r="B82" s="10">
        <v>44022</v>
      </c>
      <c r="C82" s="13" t="s">
        <v>530</v>
      </c>
      <c r="D82" s="116" t="s">
        <v>531</v>
      </c>
      <c r="E82" s="16">
        <v>5.38</v>
      </c>
      <c r="F82" s="16">
        <v>4.12</v>
      </c>
      <c r="G82" s="12">
        <v>44022</v>
      </c>
      <c r="H82" s="19">
        <v>5.0999999999999996</v>
      </c>
      <c r="I82" s="18">
        <f t="shared" si="4"/>
        <v>-5.2044609665427566E-2</v>
      </c>
      <c r="J82" s="56">
        <f t="shared" si="5"/>
        <v>-0.22222222222222246</v>
      </c>
    </row>
    <row r="83" spans="2:10" x14ac:dyDescent="0.25">
      <c r="B83" s="10">
        <v>44025</v>
      </c>
      <c r="C83" s="13" t="s">
        <v>533</v>
      </c>
      <c r="D83" s="116" t="s">
        <v>532</v>
      </c>
      <c r="E83" s="16">
        <v>5.49</v>
      </c>
      <c r="F83" s="16">
        <v>4.16</v>
      </c>
      <c r="G83" s="12">
        <v>44025</v>
      </c>
      <c r="H83" s="19">
        <v>4.16</v>
      </c>
      <c r="I83" s="18">
        <f t="shared" si="4"/>
        <v>-0.24225865209471764</v>
      </c>
      <c r="J83" s="56">
        <f t="shared" si="5"/>
        <v>-1</v>
      </c>
    </row>
    <row r="84" spans="2:10" x14ac:dyDescent="0.25">
      <c r="B84" s="10">
        <v>44027</v>
      </c>
      <c r="C84" s="13" t="s">
        <v>539</v>
      </c>
      <c r="D84" s="116" t="s">
        <v>538</v>
      </c>
      <c r="E84" s="16">
        <v>5.8</v>
      </c>
      <c r="F84" s="16">
        <v>4.68</v>
      </c>
      <c r="G84" s="12">
        <v>44027</v>
      </c>
      <c r="H84" s="19">
        <v>6.33</v>
      </c>
      <c r="I84" s="18">
        <f t="shared" si="4"/>
        <v>9.1379310344827713E-2</v>
      </c>
      <c r="J84" s="56">
        <f t="shared" si="5"/>
        <v>0.47321428571428586</v>
      </c>
    </row>
    <row r="85" spans="2:10" x14ac:dyDescent="0.25">
      <c r="B85" s="10">
        <v>44033</v>
      </c>
      <c r="C85" s="13" t="s">
        <v>549</v>
      </c>
      <c r="D85" s="116" t="s">
        <v>548</v>
      </c>
      <c r="E85" s="16">
        <v>5.48</v>
      </c>
      <c r="F85" s="16">
        <v>4.17</v>
      </c>
      <c r="G85" s="12">
        <v>44033</v>
      </c>
      <c r="H85" s="19">
        <v>6.47</v>
      </c>
      <c r="I85" s="18">
        <f t="shared" si="4"/>
        <v>0.18065693430656915</v>
      </c>
      <c r="J85" s="56">
        <f t="shared" si="5"/>
        <v>0.75572519083969381</v>
      </c>
    </row>
    <row r="86" spans="2:10" x14ac:dyDescent="0.25">
      <c r="B86" s="10">
        <v>44034</v>
      </c>
      <c r="C86" s="13" t="s">
        <v>552</v>
      </c>
      <c r="D86" s="116" t="s">
        <v>551</v>
      </c>
      <c r="E86" s="16">
        <v>3.75</v>
      </c>
      <c r="F86" s="16">
        <v>2.35</v>
      </c>
      <c r="G86" s="12">
        <v>44034</v>
      </c>
      <c r="H86" s="19">
        <v>4.63</v>
      </c>
      <c r="I86" s="18">
        <f t="shared" ref="I86:I117" si="6">(H86/E86-1)</f>
        <v>0.23466666666666658</v>
      </c>
      <c r="J86" s="56">
        <f t="shared" ref="J86:J117" si="7">(H86-E86)/(E86-F86)</f>
        <v>0.62857142857142856</v>
      </c>
    </row>
    <row r="87" spans="2:10" x14ac:dyDescent="0.25">
      <c r="B87" s="10">
        <v>44034</v>
      </c>
      <c r="C87" s="13" t="s">
        <v>556</v>
      </c>
      <c r="D87" s="30" t="s">
        <v>555</v>
      </c>
      <c r="E87" s="16">
        <v>5.03</v>
      </c>
      <c r="F87" s="16">
        <v>0</v>
      </c>
      <c r="G87" s="12">
        <v>44035</v>
      </c>
      <c r="H87" s="19">
        <v>4.21</v>
      </c>
      <c r="I87" s="18">
        <f t="shared" si="6"/>
        <v>-0.16302186878727642</v>
      </c>
      <c r="J87" s="56">
        <f t="shared" si="7"/>
        <v>-0.1630218687872764</v>
      </c>
    </row>
    <row r="88" spans="2:10" x14ac:dyDescent="0.25">
      <c r="B88" s="10">
        <v>44036</v>
      </c>
      <c r="C88" s="13" t="s">
        <v>560</v>
      </c>
      <c r="D88" s="116" t="s">
        <v>561</v>
      </c>
      <c r="E88" s="16">
        <v>3.43</v>
      </c>
      <c r="F88" s="16">
        <v>2.21</v>
      </c>
      <c r="G88" s="12">
        <v>44036</v>
      </c>
      <c r="H88" s="19">
        <v>2.81</v>
      </c>
      <c r="I88" s="18">
        <f t="shared" si="6"/>
        <v>-0.18075801749271136</v>
      </c>
      <c r="J88" s="56">
        <f t="shared" si="7"/>
        <v>-0.50819672131147542</v>
      </c>
    </row>
    <row r="89" spans="2:10" x14ac:dyDescent="0.25">
      <c r="B89" s="10">
        <v>44039</v>
      </c>
      <c r="C89" s="13" t="s">
        <v>562</v>
      </c>
      <c r="D89" s="116" t="s">
        <v>563</v>
      </c>
      <c r="E89" s="16">
        <v>4.29</v>
      </c>
      <c r="F89" s="16">
        <v>2.96</v>
      </c>
      <c r="G89" s="12">
        <v>44040</v>
      </c>
      <c r="H89" s="19">
        <v>4.8</v>
      </c>
      <c r="I89" s="18">
        <f t="shared" si="6"/>
        <v>0.11888111888111874</v>
      </c>
      <c r="J89" s="56">
        <f t="shared" si="7"/>
        <v>0.38345864661654117</v>
      </c>
    </row>
    <row r="90" spans="2:10" x14ac:dyDescent="0.25">
      <c r="B90" s="10">
        <v>44043</v>
      </c>
      <c r="C90" s="13" t="s">
        <v>577</v>
      </c>
      <c r="D90" s="116" t="s">
        <v>578</v>
      </c>
      <c r="E90" s="16">
        <v>4.07</v>
      </c>
      <c r="F90" s="16">
        <v>2.82</v>
      </c>
      <c r="G90" s="12">
        <v>44043</v>
      </c>
      <c r="H90" s="19">
        <v>4.46</v>
      </c>
      <c r="I90" s="18">
        <f t="shared" si="6"/>
        <v>9.5823095823095672E-2</v>
      </c>
      <c r="J90" s="56">
        <f t="shared" si="7"/>
        <v>0.31199999999999961</v>
      </c>
    </row>
    <row r="91" spans="2:10" x14ac:dyDescent="0.25">
      <c r="B91" s="10">
        <v>44046</v>
      </c>
      <c r="C91" s="13" t="s">
        <v>580</v>
      </c>
      <c r="D91" s="116" t="s">
        <v>579</v>
      </c>
      <c r="E91" s="16">
        <v>3.29</v>
      </c>
      <c r="F91" s="16">
        <v>2.09</v>
      </c>
      <c r="G91" s="12">
        <v>44046</v>
      </c>
      <c r="H91" s="19">
        <v>2.08</v>
      </c>
      <c r="I91" s="18">
        <f t="shared" si="6"/>
        <v>-0.36778115501519759</v>
      </c>
      <c r="J91" s="56">
        <f t="shared" si="7"/>
        <v>-1.0083333333333331</v>
      </c>
    </row>
    <row r="92" spans="2:10" x14ac:dyDescent="0.25">
      <c r="B92" s="10">
        <v>44047</v>
      </c>
      <c r="C92" s="13" t="s">
        <v>585</v>
      </c>
      <c r="D92" s="116" t="s">
        <v>586</v>
      </c>
      <c r="E92" s="16">
        <v>4.68</v>
      </c>
      <c r="F92" s="16">
        <v>3.38</v>
      </c>
      <c r="G92" s="12">
        <v>44047</v>
      </c>
      <c r="H92" s="19">
        <v>3.85</v>
      </c>
      <c r="I92" s="18">
        <f t="shared" si="6"/>
        <v>-0.17735042735042728</v>
      </c>
      <c r="J92" s="56">
        <f t="shared" si="7"/>
        <v>-0.6384615384615383</v>
      </c>
    </row>
    <row r="93" spans="2:10" x14ac:dyDescent="0.25">
      <c r="B93" s="10">
        <v>44048</v>
      </c>
      <c r="C93" s="13" t="s">
        <v>591</v>
      </c>
      <c r="D93" s="116" t="s">
        <v>590</v>
      </c>
      <c r="E93" s="16">
        <v>4.32</v>
      </c>
      <c r="F93" s="16">
        <v>3.07</v>
      </c>
      <c r="G93" s="12">
        <v>44049</v>
      </c>
      <c r="H93" s="19">
        <v>4.3899999999999997</v>
      </c>
      <c r="I93" s="18">
        <f t="shared" si="6"/>
        <v>1.6203703703703498E-2</v>
      </c>
      <c r="J93" s="56">
        <f t="shared" si="7"/>
        <v>5.5999999999999495E-2</v>
      </c>
    </row>
    <row r="94" spans="2:10" x14ac:dyDescent="0.25">
      <c r="B94" s="10">
        <v>44049</v>
      </c>
      <c r="C94" s="13" t="s">
        <v>595</v>
      </c>
      <c r="D94" s="116" t="s">
        <v>594</v>
      </c>
      <c r="E94" s="16">
        <v>3.55</v>
      </c>
      <c r="F94" s="16">
        <v>2.2999999999999998</v>
      </c>
      <c r="G94" s="12">
        <v>44049</v>
      </c>
      <c r="H94" s="19">
        <v>3.7</v>
      </c>
      <c r="I94" s="18">
        <f t="shared" si="6"/>
        <v>4.2253521126760729E-2</v>
      </c>
      <c r="J94" s="56">
        <f t="shared" si="7"/>
        <v>0.12000000000000029</v>
      </c>
    </row>
    <row r="95" spans="2:10" x14ac:dyDescent="0.25">
      <c r="B95" s="10">
        <v>44053</v>
      </c>
      <c r="C95" s="13" t="s">
        <v>597</v>
      </c>
      <c r="D95" s="116" t="s">
        <v>596</v>
      </c>
      <c r="E95" s="16">
        <v>4.8</v>
      </c>
      <c r="F95" s="16">
        <v>3.42</v>
      </c>
      <c r="G95" s="12">
        <v>44053</v>
      </c>
      <c r="H95" s="19">
        <v>3.37</v>
      </c>
      <c r="I95" s="18">
        <f t="shared" si="6"/>
        <v>-0.29791666666666661</v>
      </c>
      <c r="J95" s="56">
        <f t="shared" si="7"/>
        <v>-1.036231884057971</v>
      </c>
    </row>
    <row r="96" spans="2:10" x14ac:dyDescent="0.25">
      <c r="B96" s="10">
        <v>44053</v>
      </c>
      <c r="C96" s="13" t="s">
        <v>603</v>
      </c>
      <c r="D96" s="116" t="s">
        <v>602</v>
      </c>
      <c r="E96" s="16">
        <v>4.3</v>
      </c>
      <c r="F96" s="16">
        <v>3.21</v>
      </c>
      <c r="G96" s="12">
        <v>44054</v>
      </c>
      <c r="H96" s="19">
        <v>7.48</v>
      </c>
      <c r="I96" s="18">
        <f t="shared" si="6"/>
        <v>0.73953488372093035</v>
      </c>
      <c r="J96" s="56">
        <f t="shared" si="7"/>
        <v>2.9174311926605512</v>
      </c>
    </row>
    <row r="97" spans="2:10" x14ac:dyDescent="0.25">
      <c r="B97" s="10">
        <v>44054</v>
      </c>
      <c r="C97" s="13" t="s">
        <v>609</v>
      </c>
      <c r="D97" s="116" t="s">
        <v>608</v>
      </c>
      <c r="E97" s="16">
        <v>5.13</v>
      </c>
      <c r="F97" s="16">
        <v>4.03</v>
      </c>
      <c r="G97" s="12">
        <v>44054</v>
      </c>
      <c r="H97" s="19">
        <v>4.03</v>
      </c>
      <c r="I97" s="18">
        <f t="shared" si="6"/>
        <v>-0.21442495126705652</v>
      </c>
      <c r="J97" s="56">
        <f t="shared" si="7"/>
        <v>-1</v>
      </c>
    </row>
    <row r="98" spans="2:10" x14ac:dyDescent="0.25">
      <c r="B98" s="10">
        <v>44055</v>
      </c>
      <c r="C98" s="13" t="s">
        <v>614</v>
      </c>
      <c r="D98" s="30" t="s">
        <v>615</v>
      </c>
      <c r="E98" s="16">
        <v>2.57</v>
      </c>
      <c r="F98" s="16">
        <v>0</v>
      </c>
      <c r="G98" s="12">
        <v>44056</v>
      </c>
      <c r="H98" s="19">
        <v>3.29</v>
      </c>
      <c r="I98" s="18">
        <f t="shared" si="6"/>
        <v>0.28015564202334642</v>
      </c>
      <c r="J98" s="56">
        <f t="shared" si="7"/>
        <v>0.28015564202334642</v>
      </c>
    </row>
    <row r="99" spans="2:10" x14ac:dyDescent="0.25">
      <c r="B99" s="10">
        <v>44057</v>
      </c>
      <c r="C99" s="13" t="s">
        <v>623</v>
      </c>
      <c r="D99" s="30" t="s">
        <v>622</v>
      </c>
      <c r="E99" s="16">
        <v>4.04</v>
      </c>
      <c r="F99" s="16">
        <v>0</v>
      </c>
      <c r="G99" s="12">
        <v>44060</v>
      </c>
      <c r="H99" s="19">
        <v>3.86</v>
      </c>
      <c r="I99" s="18">
        <f t="shared" si="6"/>
        <v>-4.4554455445544594E-2</v>
      </c>
      <c r="J99" s="56">
        <f t="shared" si="7"/>
        <v>-4.4554455445544594E-2</v>
      </c>
    </row>
    <row r="100" spans="2:10" x14ac:dyDescent="0.25">
      <c r="B100" s="10">
        <v>44060</v>
      </c>
      <c r="C100" s="13" t="s">
        <v>627</v>
      </c>
      <c r="D100" s="116" t="s">
        <v>626</v>
      </c>
      <c r="E100" s="16">
        <v>3.17</v>
      </c>
      <c r="F100" s="16">
        <v>1.82</v>
      </c>
      <c r="G100" s="12">
        <v>44061</v>
      </c>
      <c r="H100" s="19">
        <v>2.41</v>
      </c>
      <c r="I100" s="18">
        <f t="shared" si="6"/>
        <v>-0.23974763406940058</v>
      </c>
      <c r="J100" s="56">
        <f t="shared" si="7"/>
        <v>-0.56296296296296289</v>
      </c>
    </row>
    <row r="101" spans="2:10" x14ac:dyDescent="0.25">
      <c r="B101" s="10">
        <v>44061</v>
      </c>
      <c r="C101" s="13" t="s">
        <v>614</v>
      </c>
      <c r="D101" s="30" t="s">
        <v>615</v>
      </c>
      <c r="E101" s="16">
        <v>2.57</v>
      </c>
      <c r="F101" s="16">
        <v>1.26</v>
      </c>
      <c r="G101" s="12">
        <v>44061</v>
      </c>
      <c r="H101" s="19">
        <v>1.25</v>
      </c>
      <c r="I101" s="18">
        <f t="shared" si="6"/>
        <v>-0.51361867704280151</v>
      </c>
      <c r="J101" s="56">
        <f t="shared" si="7"/>
        <v>-1.0076335877862594</v>
      </c>
    </row>
    <row r="102" spans="2:10" x14ac:dyDescent="0.25">
      <c r="B102" s="10">
        <v>44064</v>
      </c>
      <c r="C102" s="13" t="s">
        <v>635</v>
      </c>
      <c r="D102" s="30" t="s">
        <v>636</v>
      </c>
      <c r="E102" s="16">
        <v>3.51</v>
      </c>
      <c r="F102" s="16">
        <v>0</v>
      </c>
      <c r="G102" s="12">
        <v>44067</v>
      </c>
      <c r="H102" s="19">
        <v>2.73</v>
      </c>
      <c r="I102" s="18">
        <f t="shared" si="6"/>
        <v>-0.22222222222222221</v>
      </c>
      <c r="J102" s="56">
        <f t="shared" si="7"/>
        <v>-0.22222222222222218</v>
      </c>
    </row>
    <row r="103" spans="2:10" x14ac:dyDescent="0.25">
      <c r="B103" s="10">
        <v>44074</v>
      </c>
      <c r="C103" s="13" t="s">
        <v>654</v>
      </c>
      <c r="D103" s="116" t="s">
        <v>653</v>
      </c>
      <c r="E103" s="16">
        <v>3.93</v>
      </c>
      <c r="F103" s="16">
        <v>2.69</v>
      </c>
      <c r="G103" s="12">
        <v>44074</v>
      </c>
      <c r="H103" s="19">
        <v>4.7699999999999996</v>
      </c>
      <c r="I103" s="18">
        <f t="shared" si="6"/>
        <v>0.21374045801526709</v>
      </c>
      <c r="J103" s="56">
        <f t="shared" si="7"/>
        <v>0.67741935483870908</v>
      </c>
    </row>
    <row r="104" spans="2:10" x14ac:dyDescent="0.25">
      <c r="B104" s="10">
        <v>44075</v>
      </c>
      <c r="C104" s="13" t="s">
        <v>658</v>
      </c>
      <c r="D104" s="116" t="s">
        <v>657</v>
      </c>
      <c r="E104" s="16">
        <v>3.41</v>
      </c>
      <c r="F104" s="16">
        <v>2.21</v>
      </c>
      <c r="G104" s="12">
        <v>44075</v>
      </c>
      <c r="H104" s="19">
        <v>5.0999999999999996</v>
      </c>
      <c r="I104" s="18">
        <f t="shared" si="6"/>
        <v>0.49560117302052764</v>
      </c>
      <c r="J104" s="56">
        <f t="shared" si="7"/>
        <v>1.4083333333333328</v>
      </c>
    </row>
    <row r="105" spans="2:10" x14ac:dyDescent="0.25">
      <c r="B105" s="10">
        <v>44075</v>
      </c>
      <c r="C105" s="13" t="s">
        <v>661</v>
      </c>
      <c r="D105" s="30" t="s">
        <v>662</v>
      </c>
      <c r="E105" s="16">
        <v>4.51</v>
      </c>
      <c r="F105" s="16">
        <v>0</v>
      </c>
      <c r="G105" s="12">
        <v>44076</v>
      </c>
      <c r="H105" s="19">
        <v>2.5099999999999998</v>
      </c>
      <c r="I105" s="18">
        <f t="shared" si="6"/>
        <v>-0.44345898004434592</v>
      </c>
      <c r="J105" s="56">
        <f t="shared" si="7"/>
        <v>-0.44345898004434592</v>
      </c>
    </row>
    <row r="106" spans="2:10" x14ac:dyDescent="0.25">
      <c r="B106" s="10">
        <v>44081</v>
      </c>
      <c r="C106" s="13" t="s">
        <v>674</v>
      </c>
      <c r="D106" s="116" t="s">
        <v>673</v>
      </c>
      <c r="E106" s="16">
        <v>3.52</v>
      </c>
      <c r="F106" s="16">
        <v>2.37</v>
      </c>
      <c r="G106" s="12">
        <v>44081</v>
      </c>
      <c r="H106" s="19">
        <v>4.29</v>
      </c>
      <c r="I106" s="18">
        <f t="shared" si="6"/>
        <v>0.21875</v>
      </c>
      <c r="J106" s="56">
        <f t="shared" si="7"/>
        <v>0.66956521739130437</v>
      </c>
    </row>
    <row r="107" spans="2:10" x14ac:dyDescent="0.25">
      <c r="B107" s="10">
        <v>44082</v>
      </c>
      <c r="C107" s="13" t="s">
        <v>675</v>
      </c>
      <c r="D107" s="116" t="s">
        <v>676</v>
      </c>
      <c r="E107" s="16">
        <v>4</v>
      </c>
      <c r="F107" s="16">
        <v>2.65</v>
      </c>
      <c r="G107" s="12">
        <v>44082</v>
      </c>
      <c r="H107" s="19">
        <v>2.65</v>
      </c>
      <c r="I107" s="18">
        <f t="shared" si="6"/>
        <v>-0.33750000000000002</v>
      </c>
      <c r="J107" s="56">
        <f t="shared" si="7"/>
        <v>-1</v>
      </c>
    </row>
    <row r="108" spans="2:10" x14ac:dyDescent="0.25">
      <c r="B108" s="10">
        <v>44082</v>
      </c>
      <c r="C108" s="13" t="s">
        <v>687</v>
      </c>
      <c r="D108" s="116" t="s">
        <v>688</v>
      </c>
      <c r="E108" s="16">
        <v>3.36</v>
      </c>
      <c r="F108" s="16">
        <v>2.33</v>
      </c>
      <c r="G108" s="12">
        <v>44083</v>
      </c>
      <c r="H108" s="19">
        <v>6.12</v>
      </c>
      <c r="I108" s="18">
        <f t="shared" si="6"/>
        <v>0.82142857142857162</v>
      </c>
      <c r="J108" s="56">
        <f t="shared" si="7"/>
        <v>2.6796116504854375</v>
      </c>
    </row>
    <row r="109" spans="2:10" x14ac:dyDescent="0.25">
      <c r="B109" s="10">
        <v>44084</v>
      </c>
      <c r="C109" s="13" t="s">
        <v>691</v>
      </c>
      <c r="D109" s="116" t="s">
        <v>692</v>
      </c>
      <c r="E109" s="16">
        <v>3.51</v>
      </c>
      <c r="F109" s="16">
        <v>2.2799999999999998</v>
      </c>
      <c r="G109" s="12">
        <v>44084</v>
      </c>
      <c r="H109" s="19">
        <v>3.71</v>
      </c>
      <c r="I109" s="18">
        <f t="shared" si="6"/>
        <v>5.6980056980056926E-2</v>
      </c>
      <c r="J109" s="56">
        <f t="shared" si="7"/>
        <v>0.1626016260162603</v>
      </c>
    </row>
    <row r="110" spans="2:10" x14ac:dyDescent="0.25">
      <c r="B110" s="10">
        <v>44088</v>
      </c>
      <c r="C110" s="13" t="s">
        <v>700</v>
      </c>
      <c r="D110" s="116" t="s">
        <v>701</v>
      </c>
      <c r="E110" s="16">
        <v>3.9</v>
      </c>
      <c r="F110" s="16">
        <v>2.54</v>
      </c>
      <c r="G110" s="12">
        <v>44089</v>
      </c>
      <c r="H110" s="19">
        <v>3.04</v>
      </c>
      <c r="I110" s="18">
        <f t="shared" si="6"/>
        <v>-0.22051282051282051</v>
      </c>
      <c r="J110" s="56">
        <f t="shared" si="7"/>
        <v>-0.63235294117647056</v>
      </c>
    </row>
    <row r="111" spans="2:10" x14ac:dyDescent="0.25">
      <c r="B111" s="10">
        <v>44089</v>
      </c>
      <c r="C111" s="13" t="s">
        <v>706</v>
      </c>
      <c r="D111" s="116" t="s">
        <v>707</v>
      </c>
      <c r="E111" s="16">
        <v>2.37</v>
      </c>
      <c r="F111" s="16">
        <v>1.7</v>
      </c>
      <c r="G111" s="12">
        <v>44091</v>
      </c>
      <c r="H111" s="19">
        <v>1.51</v>
      </c>
      <c r="I111" s="18">
        <f t="shared" si="6"/>
        <v>-0.3628691983122363</v>
      </c>
      <c r="J111" s="56">
        <f t="shared" si="7"/>
        <v>-1.2835820895522387</v>
      </c>
    </row>
    <row r="112" spans="2:10" x14ac:dyDescent="0.25">
      <c r="B112" s="10">
        <v>44091</v>
      </c>
      <c r="C112" s="13" t="s">
        <v>711</v>
      </c>
      <c r="D112" s="116" t="s">
        <v>710</v>
      </c>
      <c r="E112" s="16">
        <v>3.33</v>
      </c>
      <c r="F112" s="16">
        <v>2.35</v>
      </c>
      <c r="G112" s="12">
        <v>44091</v>
      </c>
      <c r="H112" s="19">
        <v>4.1900000000000004</v>
      </c>
      <c r="I112" s="18">
        <f t="shared" si="6"/>
        <v>0.25825825825825843</v>
      </c>
      <c r="J112" s="56">
        <f t="shared" si="7"/>
        <v>0.87755102040816357</v>
      </c>
    </row>
    <row r="113" spans="2:10" x14ac:dyDescent="0.25">
      <c r="B113" s="10">
        <v>44091</v>
      </c>
      <c r="C113" s="13" t="s">
        <v>714</v>
      </c>
      <c r="D113" s="116" t="s">
        <v>715</v>
      </c>
      <c r="E113" s="16">
        <v>6.12</v>
      </c>
      <c r="F113" s="16">
        <v>5.0599999999999996</v>
      </c>
      <c r="G113" s="12">
        <v>44092</v>
      </c>
      <c r="H113" s="19">
        <v>5.4</v>
      </c>
      <c r="I113" s="18">
        <f t="shared" ref="I113" si="8">(H113/E113-1)</f>
        <v>-0.11764705882352933</v>
      </c>
      <c r="J113" s="56">
        <f t="shared" ref="J113" si="9">(H113-E113)/(E113-F113)</f>
        <v>-0.67924528301886733</v>
      </c>
    </row>
    <row r="114" spans="2:10" x14ac:dyDescent="0.25">
      <c r="B114" s="10">
        <v>44095</v>
      </c>
      <c r="C114" s="13" t="s">
        <v>726</v>
      </c>
      <c r="D114" s="116" t="s">
        <v>725</v>
      </c>
      <c r="E114" s="16">
        <v>3.97</v>
      </c>
      <c r="F114" s="16">
        <v>2.56</v>
      </c>
      <c r="G114" s="12">
        <v>44095</v>
      </c>
      <c r="H114" s="19">
        <v>2.56</v>
      </c>
      <c r="I114" s="18">
        <f t="shared" si="6"/>
        <v>-0.35516372795969775</v>
      </c>
      <c r="J114" s="56">
        <f t="shared" si="7"/>
        <v>-1</v>
      </c>
    </row>
    <row r="115" spans="2:10" x14ac:dyDescent="0.25">
      <c r="B115" s="10">
        <v>44095</v>
      </c>
      <c r="C115" s="13" t="s">
        <v>727</v>
      </c>
      <c r="D115" s="116" t="s">
        <v>728</v>
      </c>
      <c r="E115" s="16">
        <v>3.03</v>
      </c>
      <c r="F115" s="16">
        <v>1.99</v>
      </c>
      <c r="G115" s="12">
        <v>44095</v>
      </c>
      <c r="H115" s="19">
        <v>1.99</v>
      </c>
      <c r="I115" s="18">
        <f t="shared" si="6"/>
        <v>-0.34323432343234317</v>
      </c>
      <c r="J115" s="56">
        <f t="shared" si="7"/>
        <v>-1</v>
      </c>
    </row>
    <row r="116" spans="2:10" x14ac:dyDescent="0.25">
      <c r="B116" s="10">
        <v>44097</v>
      </c>
      <c r="C116" s="13" t="s">
        <v>731</v>
      </c>
      <c r="D116" s="116" t="s">
        <v>732</v>
      </c>
      <c r="E116" s="16">
        <v>3.78</v>
      </c>
      <c r="F116" s="16">
        <v>2.4300000000000002</v>
      </c>
      <c r="G116" s="12">
        <v>44097</v>
      </c>
      <c r="H116" s="19">
        <v>2.42</v>
      </c>
      <c r="I116" s="18">
        <f t="shared" si="6"/>
        <v>-0.35978835978835977</v>
      </c>
      <c r="J116" s="56">
        <f t="shared" si="7"/>
        <v>-1.0074074074074075</v>
      </c>
    </row>
    <row r="117" spans="2:10" x14ac:dyDescent="0.25">
      <c r="B117" s="10">
        <v>44103</v>
      </c>
      <c r="C117" s="13" t="s">
        <v>744</v>
      </c>
      <c r="D117" s="116" t="s">
        <v>745</v>
      </c>
      <c r="E117" s="16">
        <v>4.84</v>
      </c>
      <c r="F117" s="16">
        <v>4.1500000000000004</v>
      </c>
      <c r="G117" s="12">
        <v>44103</v>
      </c>
      <c r="H117" s="19">
        <v>5.23</v>
      </c>
      <c r="I117" s="18">
        <f t="shared" si="6"/>
        <v>8.0578512396694224E-2</v>
      </c>
      <c r="J117" s="56">
        <f t="shared" si="7"/>
        <v>0.565217391304349</v>
      </c>
    </row>
    <row r="118" spans="2:10" x14ac:dyDescent="0.25">
      <c r="B118" s="10">
        <v>44104</v>
      </c>
      <c r="C118" s="13" t="s">
        <v>746</v>
      </c>
      <c r="D118" s="116" t="s">
        <v>747</v>
      </c>
      <c r="E118" s="16">
        <v>3</v>
      </c>
      <c r="F118" s="16">
        <v>2.59</v>
      </c>
      <c r="G118" s="12">
        <v>44104</v>
      </c>
      <c r="H118" s="19">
        <v>2.59</v>
      </c>
      <c r="I118" s="18">
        <f t="shared" ref="I118:I125" si="10">(H118/E118-1)</f>
        <v>-0.13666666666666671</v>
      </c>
      <c r="J118" s="56">
        <f t="shared" ref="J118:J125" si="11">(H118-E118)/(E118-F118)</f>
        <v>-1</v>
      </c>
    </row>
    <row r="119" spans="2:10" x14ac:dyDescent="0.25">
      <c r="B119" s="10">
        <v>44104</v>
      </c>
      <c r="C119" s="13" t="s">
        <v>755</v>
      </c>
      <c r="D119" s="116" t="s">
        <v>756</v>
      </c>
      <c r="E119" s="16">
        <v>4.7699999999999996</v>
      </c>
      <c r="F119" s="16">
        <v>4.07</v>
      </c>
      <c r="G119" s="12">
        <v>44104</v>
      </c>
      <c r="H119" s="19">
        <v>4.07</v>
      </c>
      <c r="I119" s="18">
        <f t="shared" si="10"/>
        <v>-0.14675052410901457</v>
      </c>
      <c r="J119" s="56">
        <f t="shared" si="11"/>
        <v>-1</v>
      </c>
    </row>
    <row r="120" spans="2:10" x14ac:dyDescent="0.25">
      <c r="B120" s="10">
        <v>44105</v>
      </c>
      <c r="C120" s="13" t="s">
        <v>757</v>
      </c>
      <c r="D120" s="116" t="s">
        <v>758</v>
      </c>
      <c r="E120" s="16">
        <v>3.57</v>
      </c>
      <c r="F120" s="16">
        <v>2.88</v>
      </c>
      <c r="G120" s="12">
        <v>44105</v>
      </c>
      <c r="H120" s="19">
        <v>2.88</v>
      </c>
      <c r="I120" s="18">
        <f t="shared" si="10"/>
        <v>-0.19327731092436973</v>
      </c>
      <c r="J120" s="56">
        <f t="shared" si="11"/>
        <v>-1</v>
      </c>
    </row>
    <row r="121" spans="2:10" x14ac:dyDescent="0.25">
      <c r="B121" s="10">
        <v>44109</v>
      </c>
      <c r="C121" s="13" t="s">
        <v>760</v>
      </c>
      <c r="D121" s="116" t="s">
        <v>759</v>
      </c>
      <c r="E121" s="16">
        <v>3.61</v>
      </c>
      <c r="F121" s="16">
        <v>2.9</v>
      </c>
      <c r="G121" s="12">
        <v>44110</v>
      </c>
      <c r="H121" s="19">
        <v>4.07</v>
      </c>
      <c r="I121" s="18">
        <f t="shared" si="10"/>
        <v>0.12742382271468156</v>
      </c>
      <c r="J121" s="56">
        <f t="shared" si="11"/>
        <v>0.64788732394366255</v>
      </c>
    </row>
    <row r="122" spans="2:10" x14ac:dyDescent="0.25">
      <c r="B122" s="10">
        <v>44112</v>
      </c>
      <c r="C122" s="13" t="s">
        <v>772</v>
      </c>
      <c r="D122" s="116" t="s">
        <v>773</v>
      </c>
      <c r="E122" s="16">
        <v>4.04</v>
      </c>
      <c r="F122" s="16">
        <v>3.29</v>
      </c>
      <c r="G122" s="12">
        <v>44112</v>
      </c>
      <c r="H122" s="19">
        <v>4.82</v>
      </c>
      <c r="I122" s="18">
        <f t="shared" si="10"/>
        <v>0.19306930693069302</v>
      </c>
      <c r="J122" s="56">
        <f t="shared" si="11"/>
        <v>1.0400000000000003</v>
      </c>
    </row>
    <row r="123" spans="2:10" x14ac:dyDescent="0.25">
      <c r="B123" s="10">
        <v>44117</v>
      </c>
      <c r="C123" s="13" t="s">
        <v>779</v>
      </c>
      <c r="D123" s="30" t="s">
        <v>780</v>
      </c>
      <c r="E123" s="16">
        <v>1.04</v>
      </c>
      <c r="F123" s="16">
        <v>0</v>
      </c>
      <c r="G123" s="12">
        <v>44118</v>
      </c>
      <c r="H123" s="19">
        <v>0.42</v>
      </c>
      <c r="I123" s="18">
        <f t="shared" si="10"/>
        <v>-0.59615384615384626</v>
      </c>
      <c r="J123" s="56">
        <f t="shared" si="11"/>
        <v>-0.59615384615384626</v>
      </c>
    </row>
    <row r="124" spans="2:10" x14ac:dyDescent="0.25">
      <c r="B124" s="10">
        <v>44119</v>
      </c>
      <c r="C124" s="13" t="s">
        <v>785</v>
      </c>
      <c r="D124" s="116" t="s">
        <v>784</v>
      </c>
      <c r="E124" s="16">
        <v>3.58</v>
      </c>
      <c r="F124" s="16">
        <v>2.79</v>
      </c>
      <c r="G124" s="12">
        <v>44119</v>
      </c>
      <c r="H124" s="19">
        <v>2.79</v>
      </c>
      <c r="I124" s="18">
        <f t="shared" si="10"/>
        <v>-0.22067039106145248</v>
      </c>
      <c r="J124" s="56">
        <f t="shared" si="11"/>
        <v>-1</v>
      </c>
    </row>
    <row r="125" spans="2:10" x14ac:dyDescent="0.25">
      <c r="B125" s="10">
        <v>44124</v>
      </c>
      <c r="C125" s="13" t="s">
        <v>795</v>
      </c>
      <c r="D125" s="116" t="s">
        <v>794</v>
      </c>
      <c r="E125" s="16">
        <v>4.5199999999999996</v>
      </c>
      <c r="F125" s="16">
        <v>3.57</v>
      </c>
      <c r="G125" s="12">
        <v>44124</v>
      </c>
      <c r="H125" s="19">
        <v>3.57</v>
      </c>
      <c r="I125" s="18">
        <f t="shared" si="10"/>
        <v>-0.21017699115044242</v>
      </c>
      <c r="J125" s="56">
        <f t="shared" si="11"/>
        <v>-1</v>
      </c>
    </row>
    <row r="126" spans="2:10" x14ac:dyDescent="0.25">
      <c r="B126" s="10">
        <v>44126</v>
      </c>
      <c r="C126" s="13" t="s">
        <v>801</v>
      </c>
      <c r="D126" s="116" t="s">
        <v>802</v>
      </c>
      <c r="E126" s="16">
        <v>4.3499999999999996</v>
      </c>
      <c r="F126" s="16">
        <v>3.39</v>
      </c>
      <c r="G126" s="12">
        <v>44126</v>
      </c>
      <c r="H126" s="19">
        <v>3.4</v>
      </c>
      <c r="I126" s="18">
        <f t="shared" ref="I126:I153" si="12">(H126/E126-1)</f>
        <v>-0.2183908045977011</v>
      </c>
      <c r="J126" s="56">
        <f t="shared" ref="J126:J153" si="13">(H126-E126)/(E126-F126)</f>
        <v>-0.98958333333333359</v>
      </c>
    </row>
    <row r="127" spans="2:10" x14ac:dyDescent="0.25">
      <c r="B127" s="10">
        <v>44127</v>
      </c>
      <c r="C127" s="13" t="s">
        <v>812</v>
      </c>
      <c r="D127" s="116" t="s">
        <v>813</v>
      </c>
      <c r="E127" s="16">
        <v>3.3</v>
      </c>
      <c r="F127" s="16">
        <v>2.54</v>
      </c>
      <c r="G127" s="12">
        <v>44127</v>
      </c>
      <c r="H127" s="19">
        <v>4.49</v>
      </c>
      <c r="I127" s="18">
        <f t="shared" si="12"/>
        <v>0.36060606060606082</v>
      </c>
      <c r="J127" s="56">
        <f t="shared" si="13"/>
        <v>1.5657894736842115</v>
      </c>
    </row>
    <row r="128" spans="2:10" x14ac:dyDescent="0.25">
      <c r="B128" s="10">
        <v>44130</v>
      </c>
      <c r="C128" s="13" t="s">
        <v>818</v>
      </c>
      <c r="D128" s="116" t="s">
        <v>819</v>
      </c>
      <c r="E128" s="16">
        <v>3.06</v>
      </c>
      <c r="F128" s="16">
        <v>2.36</v>
      </c>
      <c r="G128" s="12">
        <v>44130</v>
      </c>
      <c r="H128" s="19">
        <v>2.36</v>
      </c>
      <c r="I128" s="18">
        <f t="shared" ref="I128" si="14">(H128/E128-1)</f>
        <v>-0.2287581699346406</v>
      </c>
      <c r="J128" s="56">
        <f t="shared" ref="J128" si="15">(H128-E128)/(E128-F128)</f>
        <v>-1</v>
      </c>
    </row>
    <row r="129" spans="2:10" x14ac:dyDescent="0.25">
      <c r="B129" s="10">
        <v>44131</v>
      </c>
      <c r="C129" s="13" t="s">
        <v>832</v>
      </c>
      <c r="D129" s="116" t="s">
        <v>831</v>
      </c>
      <c r="E129" s="16">
        <v>2.94</v>
      </c>
      <c r="F129" s="16">
        <v>2.2400000000000002</v>
      </c>
      <c r="G129" s="12">
        <v>44131</v>
      </c>
      <c r="H129" s="19">
        <v>2.31</v>
      </c>
      <c r="I129" s="18">
        <f t="shared" si="12"/>
        <v>-0.2142857142857143</v>
      </c>
      <c r="J129" s="56">
        <f t="shared" si="13"/>
        <v>-0.90000000000000024</v>
      </c>
    </row>
    <row r="130" spans="2:10" x14ac:dyDescent="0.25">
      <c r="B130" s="10">
        <v>44131</v>
      </c>
      <c r="C130" s="13" t="s">
        <v>833</v>
      </c>
      <c r="D130" s="116" t="s">
        <v>834</v>
      </c>
      <c r="E130" s="16">
        <v>3.05</v>
      </c>
      <c r="F130" s="16">
        <v>2.35</v>
      </c>
      <c r="G130" s="12">
        <v>44131</v>
      </c>
      <c r="H130" s="19">
        <v>2.35</v>
      </c>
      <c r="I130" s="18">
        <f t="shared" si="12"/>
        <v>-0.2295081967213114</v>
      </c>
      <c r="J130" s="56">
        <f t="shared" si="13"/>
        <v>-1</v>
      </c>
    </row>
    <row r="131" spans="2:10" x14ac:dyDescent="0.25">
      <c r="B131" s="10">
        <v>44140</v>
      </c>
      <c r="C131" s="13" t="s">
        <v>849</v>
      </c>
      <c r="D131" s="116" t="s">
        <v>850</v>
      </c>
      <c r="E131" s="16">
        <v>2.88</v>
      </c>
      <c r="F131" s="16">
        <v>1.98</v>
      </c>
      <c r="G131" s="12">
        <v>44140</v>
      </c>
      <c r="H131" s="19">
        <v>1.98</v>
      </c>
      <c r="I131" s="18">
        <f t="shared" si="12"/>
        <v>-0.3125</v>
      </c>
      <c r="J131" s="56">
        <f t="shared" si="13"/>
        <v>-1</v>
      </c>
    </row>
    <row r="132" spans="2:10" x14ac:dyDescent="0.25">
      <c r="B132" s="10">
        <v>44145</v>
      </c>
      <c r="C132" s="13" t="s">
        <v>863</v>
      </c>
      <c r="D132" s="116" t="s">
        <v>864</v>
      </c>
      <c r="E132" s="16">
        <v>3.76</v>
      </c>
      <c r="F132" s="16">
        <v>3.06</v>
      </c>
      <c r="G132" s="12">
        <v>44145</v>
      </c>
      <c r="H132" s="19">
        <v>3.51</v>
      </c>
      <c r="I132" s="18">
        <f t="shared" si="12"/>
        <v>-6.6489361702127714E-2</v>
      </c>
      <c r="J132" s="56">
        <f t="shared" si="13"/>
        <v>-0.35714285714285726</v>
      </c>
    </row>
    <row r="133" spans="2:10" x14ac:dyDescent="0.25">
      <c r="B133" s="10">
        <v>44148</v>
      </c>
      <c r="C133" s="13" t="s">
        <v>876</v>
      </c>
      <c r="D133" s="116" t="s">
        <v>875</v>
      </c>
      <c r="E133" s="16">
        <v>4.4800000000000004</v>
      </c>
      <c r="F133" s="16">
        <v>3.78</v>
      </c>
      <c r="G133" s="12">
        <v>44148</v>
      </c>
      <c r="H133" s="19">
        <v>3.68</v>
      </c>
      <c r="I133" s="18">
        <f t="shared" si="12"/>
        <v>-0.1785714285714286</v>
      </c>
      <c r="J133" s="56">
        <f t="shared" si="13"/>
        <v>-1.1428571428571421</v>
      </c>
    </row>
    <row r="134" spans="2:10" x14ac:dyDescent="0.25">
      <c r="B134" s="10">
        <v>44151</v>
      </c>
      <c r="C134" s="13" t="s">
        <v>879</v>
      </c>
      <c r="D134" s="30" t="s">
        <v>880</v>
      </c>
      <c r="E134" s="16">
        <v>1.74</v>
      </c>
      <c r="F134" s="16">
        <v>0</v>
      </c>
      <c r="G134" s="12">
        <v>44152</v>
      </c>
      <c r="H134" s="19">
        <v>2.12</v>
      </c>
      <c r="I134" s="18">
        <f t="shared" si="12"/>
        <v>0.21839080459770122</v>
      </c>
      <c r="J134" s="56">
        <f t="shared" si="13"/>
        <v>0.21839080459770122</v>
      </c>
    </row>
    <row r="135" spans="2:10" x14ac:dyDescent="0.25">
      <c r="B135" s="10">
        <v>44152</v>
      </c>
      <c r="C135" s="13" t="s">
        <v>884</v>
      </c>
      <c r="D135" s="116" t="s">
        <v>885</v>
      </c>
      <c r="E135" s="16">
        <v>4.07</v>
      </c>
      <c r="F135" s="16">
        <v>3.42</v>
      </c>
      <c r="G135" s="12">
        <v>44152</v>
      </c>
      <c r="H135" s="19">
        <v>4.5999999999999996</v>
      </c>
      <c r="I135" s="18">
        <f t="shared" si="12"/>
        <v>0.13022113022113002</v>
      </c>
      <c r="J135" s="56">
        <f t="shared" si="13"/>
        <v>0.81538461538461393</v>
      </c>
    </row>
    <row r="136" spans="2:10" x14ac:dyDescent="0.25">
      <c r="B136" s="10">
        <v>44152</v>
      </c>
      <c r="C136" s="13" t="s">
        <v>887</v>
      </c>
      <c r="D136" s="116" t="s">
        <v>886</v>
      </c>
      <c r="E136" s="16">
        <v>3.54</v>
      </c>
      <c r="F136" s="16">
        <v>2.8</v>
      </c>
      <c r="G136" s="12">
        <v>44152</v>
      </c>
      <c r="H136" s="19">
        <v>2.82</v>
      </c>
      <c r="I136" s="18">
        <f t="shared" si="12"/>
        <v>-0.20338983050847459</v>
      </c>
      <c r="J136" s="56">
        <f t="shared" si="13"/>
        <v>-0.97297297297297292</v>
      </c>
    </row>
    <row r="137" spans="2:10" x14ac:dyDescent="0.25">
      <c r="B137" s="10">
        <v>44153</v>
      </c>
      <c r="C137" s="13" t="s">
        <v>887</v>
      </c>
      <c r="D137" s="116" t="s">
        <v>886</v>
      </c>
      <c r="E137" s="16">
        <v>3.33</v>
      </c>
      <c r="F137" s="16">
        <v>2.64</v>
      </c>
      <c r="G137" s="12">
        <v>44153</v>
      </c>
      <c r="H137" s="19">
        <v>2.64</v>
      </c>
      <c r="I137" s="18">
        <f t="shared" si="12"/>
        <v>-0.2072072072072072</v>
      </c>
      <c r="J137" s="56">
        <f t="shared" si="13"/>
        <v>-1</v>
      </c>
    </row>
    <row r="138" spans="2:10" x14ac:dyDescent="0.25">
      <c r="B138" s="10">
        <v>44154</v>
      </c>
      <c r="C138" s="13" t="s">
        <v>892</v>
      </c>
      <c r="D138" s="116" t="s">
        <v>875</v>
      </c>
      <c r="E138" s="16">
        <v>3.5</v>
      </c>
      <c r="F138" s="16">
        <v>2.8</v>
      </c>
      <c r="G138" s="12">
        <v>44154</v>
      </c>
      <c r="H138" s="19">
        <v>4.12</v>
      </c>
      <c r="I138" s="18">
        <f t="shared" si="12"/>
        <v>0.17714285714285727</v>
      </c>
      <c r="J138" s="56">
        <f t="shared" si="13"/>
        <v>0.88571428571428568</v>
      </c>
    </row>
    <row r="139" spans="2:10" x14ac:dyDescent="0.25">
      <c r="B139" s="10">
        <v>44155</v>
      </c>
      <c r="C139" s="13" t="s">
        <v>897</v>
      </c>
      <c r="D139" s="116" t="s">
        <v>898</v>
      </c>
      <c r="E139" s="16">
        <v>4.6900000000000004</v>
      </c>
      <c r="F139" s="16">
        <v>3.99</v>
      </c>
      <c r="G139" s="12">
        <v>44155</v>
      </c>
      <c r="H139" s="19">
        <v>5.27</v>
      </c>
      <c r="I139" s="18">
        <f t="shared" si="12"/>
        <v>0.12366737739872047</v>
      </c>
      <c r="J139" s="56">
        <f t="shared" si="13"/>
        <v>0.82857142857142718</v>
      </c>
    </row>
    <row r="140" spans="2:10" x14ac:dyDescent="0.25">
      <c r="B140" s="10">
        <v>44158</v>
      </c>
      <c r="C140" s="13" t="s">
        <v>904</v>
      </c>
      <c r="D140" s="116" t="s">
        <v>903</v>
      </c>
      <c r="E140" s="16">
        <v>4.22</v>
      </c>
      <c r="F140" s="16">
        <v>3.44</v>
      </c>
      <c r="G140" s="12">
        <v>44158</v>
      </c>
      <c r="H140" s="19">
        <v>3.44</v>
      </c>
      <c r="I140" s="18">
        <f t="shared" si="12"/>
        <v>-0.18483412322274873</v>
      </c>
      <c r="J140" s="56">
        <f t="shared" si="13"/>
        <v>-1</v>
      </c>
    </row>
    <row r="141" spans="2:10" x14ac:dyDescent="0.25">
      <c r="B141" s="10">
        <v>44159</v>
      </c>
      <c r="C141" s="13" t="s">
        <v>907</v>
      </c>
      <c r="D141" s="116" t="s">
        <v>908</v>
      </c>
      <c r="E141" s="16">
        <v>4.37</v>
      </c>
      <c r="F141" s="16">
        <v>3.67</v>
      </c>
      <c r="G141" s="12">
        <v>44160</v>
      </c>
      <c r="H141" s="19">
        <v>5.31</v>
      </c>
      <c r="I141" s="18">
        <f t="shared" si="12"/>
        <v>0.21510297482837526</v>
      </c>
      <c r="J141" s="56">
        <f t="shared" si="13"/>
        <v>1.3428571428571419</v>
      </c>
    </row>
    <row r="142" spans="2:10" x14ac:dyDescent="0.25">
      <c r="B142" s="10">
        <v>44161</v>
      </c>
      <c r="C142" s="13" t="s">
        <v>918</v>
      </c>
      <c r="D142" s="116" t="s">
        <v>917</v>
      </c>
      <c r="E142" s="16">
        <v>4.1399999999999997</v>
      </c>
      <c r="F142" s="16">
        <v>3.5</v>
      </c>
      <c r="G142" s="12">
        <v>44161</v>
      </c>
      <c r="H142" s="19">
        <v>4.09</v>
      </c>
      <c r="I142" s="18">
        <f t="shared" si="12"/>
        <v>-1.2077294685990281E-2</v>
      </c>
      <c r="J142" s="56">
        <f t="shared" si="13"/>
        <v>-7.8124999999999764E-2</v>
      </c>
    </row>
    <row r="143" spans="2:10" x14ac:dyDescent="0.25">
      <c r="B143" s="10">
        <v>44165</v>
      </c>
      <c r="C143" s="13" t="s">
        <v>920</v>
      </c>
      <c r="D143" s="116" t="s">
        <v>919</v>
      </c>
      <c r="E143" s="16">
        <v>3.4</v>
      </c>
      <c r="F143" s="16">
        <v>2.65</v>
      </c>
      <c r="G143" s="12">
        <v>44165</v>
      </c>
      <c r="H143" s="19">
        <v>2.65</v>
      </c>
      <c r="I143" s="18">
        <f t="shared" si="12"/>
        <v>-0.22058823529411764</v>
      </c>
      <c r="J143" s="56">
        <f t="shared" si="13"/>
        <v>-1</v>
      </c>
    </row>
    <row r="144" spans="2:10" x14ac:dyDescent="0.25">
      <c r="B144" s="10">
        <v>44167</v>
      </c>
      <c r="C144" s="13" t="s">
        <v>926</v>
      </c>
      <c r="D144" s="116" t="s">
        <v>927</v>
      </c>
      <c r="E144" s="16">
        <v>3.4</v>
      </c>
      <c r="F144" s="16">
        <v>2.7</v>
      </c>
      <c r="G144" s="12">
        <v>44168</v>
      </c>
      <c r="H144" s="19">
        <v>4.09</v>
      </c>
      <c r="I144" s="18">
        <f t="shared" si="12"/>
        <v>0.20294117647058818</v>
      </c>
      <c r="J144" s="56">
        <f t="shared" si="13"/>
        <v>0.98571428571428599</v>
      </c>
    </row>
    <row r="145" spans="2:10" x14ac:dyDescent="0.25">
      <c r="B145" s="10">
        <v>44168</v>
      </c>
      <c r="C145" s="13" t="s">
        <v>930</v>
      </c>
      <c r="D145" s="116" t="s">
        <v>931</v>
      </c>
      <c r="E145" s="16">
        <v>3.55</v>
      </c>
      <c r="F145" s="16">
        <v>2.85</v>
      </c>
      <c r="G145" s="12">
        <v>44169</v>
      </c>
      <c r="H145" s="19">
        <v>3.67</v>
      </c>
      <c r="I145" s="18">
        <f t="shared" si="12"/>
        <v>3.3802816901408406E-2</v>
      </c>
      <c r="J145" s="56">
        <f t="shared" si="13"/>
        <v>0.17142857142857165</v>
      </c>
    </row>
    <row r="146" spans="2:10" x14ac:dyDescent="0.25">
      <c r="B146" s="10">
        <v>44172</v>
      </c>
      <c r="C146" s="13" t="s">
        <v>937</v>
      </c>
      <c r="D146" s="116" t="s">
        <v>938</v>
      </c>
      <c r="E146" s="16">
        <v>3.22</v>
      </c>
      <c r="F146" s="16">
        <v>2.52</v>
      </c>
      <c r="G146" s="12">
        <v>44172</v>
      </c>
      <c r="H146" s="19">
        <v>2.38</v>
      </c>
      <c r="I146" s="18">
        <f t="shared" si="12"/>
        <v>-0.26086956521739135</v>
      </c>
      <c r="J146" s="56">
        <f t="shared" si="13"/>
        <v>-1.2000000000000002</v>
      </c>
    </row>
    <row r="147" spans="2:10" x14ac:dyDescent="0.25">
      <c r="B147" s="10">
        <v>44173</v>
      </c>
      <c r="C147" s="13" t="s">
        <v>939</v>
      </c>
      <c r="D147" s="116" t="s">
        <v>940</v>
      </c>
      <c r="E147" s="16">
        <v>5.7</v>
      </c>
      <c r="F147" s="16">
        <v>4.9800000000000004</v>
      </c>
      <c r="G147" s="12">
        <v>44173</v>
      </c>
      <c r="H147" s="19">
        <v>4.9800000000000004</v>
      </c>
      <c r="I147" s="18">
        <f t="shared" si="12"/>
        <v>-0.12631578947368416</v>
      </c>
      <c r="J147" s="56">
        <f t="shared" si="13"/>
        <v>-1</v>
      </c>
    </row>
    <row r="148" spans="2:10" x14ac:dyDescent="0.25">
      <c r="B148" s="10">
        <v>44175</v>
      </c>
      <c r="C148" s="13" t="s">
        <v>941</v>
      </c>
      <c r="D148" s="30" t="s">
        <v>942</v>
      </c>
      <c r="E148" s="16">
        <v>1.97</v>
      </c>
      <c r="F148" s="16">
        <v>0</v>
      </c>
      <c r="G148" s="12">
        <v>44176</v>
      </c>
      <c r="H148" s="19">
        <v>3.47</v>
      </c>
      <c r="I148" s="18">
        <f t="shared" si="12"/>
        <v>0.76142131979695438</v>
      </c>
      <c r="J148" s="56">
        <f t="shared" si="13"/>
        <v>0.76142131979695449</v>
      </c>
    </row>
    <row r="149" spans="2:10" x14ac:dyDescent="0.25">
      <c r="B149" s="10">
        <v>44176</v>
      </c>
      <c r="C149" s="13" t="s">
        <v>946</v>
      </c>
      <c r="D149" s="30" t="s">
        <v>947</v>
      </c>
      <c r="E149" s="16">
        <v>2.34</v>
      </c>
      <c r="F149" s="16">
        <v>0</v>
      </c>
      <c r="G149" s="12">
        <v>44179</v>
      </c>
      <c r="H149" s="19">
        <v>1.58</v>
      </c>
      <c r="I149" s="18">
        <f t="shared" si="12"/>
        <v>-0.32478632478632474</v>
      </c>
      <c r="J149" s="56">
        <f t="shared" si="13"/>
        <v>-0.32478632478632474</v>
      </c>
    </row>
    <row r="150" spans="2:10" x14ac:dyDescent="0.25">
      <c r="B150" s="10">
        <v>44179</v>
      </c>
      <c r="C150" s="13" t="s">
        <v>948</v>
      </c>
      <c r="D150" s="116" t="s">
        <v>949</v>
      </c>
      <c r="E150" s="16">
        <v>6.56</v>
      </c>
      <c r="F150" s="16">
        <v>5.86</v>
      </c>
      <c r="G150" s="12">
        <v>44180</v>
      </c>
      <c r="H150" s="19">
        <v>5.86</v>
      </c>
      <c r="I150" s="18">
        <f t="shared" si="12"/>
        <v>-0.1067073170731706</v>
      </c>
      <c r="J150" s="56">
        <f t="shared" si="13"/>
        <v>-1</v>
      </c>
    </row>
    <row r="151" spans="2:10" x14ac:dyDescent="0.25">
      <c r="B151" s="10">
        <v>44182</v>
      </c>
      <c r="C151" s="13" t="s">
        <v>955</v>
      </c>
      <c r="D151" s="116" t="s">
        <v>954</v>
      </c>
      <c r="E151" s="16">
        <v>3.3</v>
      </c>
      <c r="F151" s="16">
        <v>2.62</v>
      </c>
      <c r="G151" s="12">
        <v>44183</v>
      </c>
      <c r="H151" s="19">
        <v>3.9</v>
      </c>
      <c r="I151" s="18">
        <f t="shared" ref="I151" si="16">(H151/E151-1)</f>
        <v>0.18181818181818188</v>
      </c>
      <c r="J151" s="56">
        <f t="shared" ref="J151" si="17">(H151-E151)/(E151-F151)</f>
        <v>0.88235294117647112</v>
      </c>
    </row>
    <row r="152" spans="2:10" x14ac:dyDescent="0.25">
      <c r="B152" s="10">
        <v>44186</v>
      </c>
      <c r="C152" s="13" t="s">
        <v>957</v>
      </c>
      <c r="D152" s="116" t="s">
        <v>956</v>
      </c>
      <c r="E152" s="16">
        <v>4.53</v>
      </c>
      <c r="F152" s="16">
        <v>3.83</v>
      </c>
      <c r="G152" s="12">
        <v>44186</v>
      </c>
      <c r="H152" s="19">
        <v>5.35</v>
      </c>
      <c r="I152" s="18">
        <f t="shared" si="12"/>
        <v>0.18101545253863116</v>
      </c>
      <c r="J152" s="56">
        <f t="shared" si="13"/>
        <v>1.1714285714285704</v>
      </c>
    </row>
    <row r="153" spans="2:10" x14ac:dyDescent="0.25">
      <c r="B153" s="10">
        <v>44187</v>
      </c>
      <c r="C153" s="13" t="s">
        <v>960</v>
      </c>
      <c r="D153" s="116" t="s">
        <v>961</v>
      </c>
      <c r="E153" s="16">
        <v>4.9800000000000004</v>
      </c>
      <c r="F153" s="16">
        <v>4.2699999999999996</v>
      </c>
      <c r="G153" s="12">
        <v>44187</v>
      </c>
      <c r="H153" s="19">
        <v>5.42</v>
      </c>
      <c r="I153" s="18">
        <f t="shared" si="12"/>
        <v>8.8353413654618462E-2</v>
      </c>
      <c r="J153" s="56">
        <f t="shared" si="13"/>
        <v>0.61971830985915344</v>
      </c>
    </row>
    <row r="154" spans="2:10" x14ac:dyDescent="0.25">
      <c r="B154" s="10" t="s">
        <v>0</v>
      </c>
      <c r="C154" s="13" t="s">
        <v>0</v>
      </c>
      <c r="D154" s="30"/>
      <c r="E154" s="16" t="s">
        <v>0</v>
      </c>
      <c r="F154" s="16" t="s">
        <v>0</v>
      </c>
      <c r="G154" s="12" t="s">
        <v>0</v>
      </c>
      <c r="H154" s="19" t="s">
        <v>0</v>
      </c>
      <c r="I154" s="18" t="s">
        <v>0</v>
      </c>
      <c r="J154" s="56" t="s">
        <v>0</v>
      </c>
    </row>
    <row r="155" spans="2:10" x14ac:dyDescent="0.25">
      <c r="B155" s="10"/>
      <c r="C155" s="22" t="s">
        <v>33</v>
      </c>
      <c r="D155" s="15"/>
      <c r="E155" s="13"/>
      <c r="F155" s="13"/>
      <c r="G155" s="23" t="s">
        <v>0</v>
      </c>
      <c r="H155" s="53" t="s">
        <v>10</v>
      </c>
      <c r="I155" s="54" t="s">
        <v>8</v>
      </c>
      <c r="J155" s="58">
        <f>SUM(J11:J154)</f>
        <v>-16.996682874384732</v>
      </c>
    </row>
    <row r="156" spans="2:10" s="50" customFormat="1" x14ac:dyDescent="0.25">
      <c r="B156" s="10"/>
      <c r="C156" s="22"/>
      <c r="D156" s="15"/>
      <c r="E156" s="13"/>
      <c r="F156" s="13"/>
      <c r="G156" s="23"/>
      <c r="H156" s="53"/>
      <c r="I156" s="54"/>
      <c r="J156" s="51"/>
    </row>
    <row r="157" spans="2:10" ht="15.75" thickBot="1" x14ac:dyDescent="0.3">
      <c r="B157" s="25"/>
      <c r="C157" s="27" t="s">
        <v>0</v>
      </c>
      <c r="D157" s="109"/>
      <c r="E157" s="27"/>
      <c r="F157" s="27"/>
      <c r="G157" s="33"/>
      <c r="H157" s="27"/>
      <c r="I157" s="55" t="s">
        <v>0</v>
      </c>
      <c r="J157" s="29"/>
    </row>
    <row r="158" spans="2:10" x14ac:dyDescent="0.25">
      <c r="B158" s="5"/>
      <c r="C158" s="44"/>
      <c r="D158" s="107"/>
      <c r="E158" s="6"/>
      <c r="F158" s="6"/>
      <c r="G158" s="7"/>
      <c r="H158" s="8"/>
      <c r="I158" s="8"/>
      <c r="J158" s="9"/>
    </row>
    <row r="159" spans="2:10" x14ac:dyDescent="0.25">
      <c r="B159" s="10"/>
      <c r="C159" s="52" t="s">
        <v>15</v>
      </c>
      <c r="D159" s="108"/>
      <c r="E159" s="13"/>
      <c r="F159" s="13"/>
      <c r="G159" s="23"/>
      <c r="H159" s="11"/>
      <c r="I159" s="24"/>
      <c r="J159" s="14"/>
    </row>
    <row r="160" spans="2:10" x14ac:dyDescent="0.25">
      <c r="B160" s="45" t="s">
        <v>1</v>
      </c>
      <c r="C160" s="46" t="s">
        <v>2</v>
      </c>
      <c r="D160" s="46" t="s">
        <v>29</v>
      </c>
      <c r="E160" s="46" t="s">
        <v>1</v>
      </c>
      <c r="F160" s="46" t="s">
        <v>12</v>
      </c>
      <c r="G160" s="47" t="s">
        <v>3</v>
      </c>
      <c r="H160" s="46" t="s">
        <v>3</v>
      </c>
      <c r="I160" s="46" t="s">
        <v>4</v>
      </c>
      <c r="J160" s="48" t="s">
        <v>4</v>
      </c>
    </row>
    <row r="161" spans="1:10" x14ac:dyDescent="0.25">
      <c r="B161" s="45" t="s">
        <v>5</v>
      </c>
      <c r="C161" s="49"/>
      <c r="D161" s="49"/>
      <c r="E161" s="46" t="s">
        <v>6</v>
      </c>
      <c r="F161" s="46" t="s">
        <v>13</v>
      </c>
      <c r="G161" s="47" t="s">
        <v>5</v>
      </c>
      <c r="H161" s="46" t="s">
        <v>7</v>
      </c>
      <c r="I161" s="46" t="s">
        <v>9</v>
      </c>
      <c r="J161" s="48" t="s">
        <v>14</v>
      </c>
    </row>
    <row r="162" spans="1:10" s="50" customFormat="1" x14ac:dyDescent="0.25">
      <c r="A162" s="10" t="s">
        <v>0</v>
      </c>
      <c r="B162" s="45"/>
      <c r="C162" s="46" t="s">
        <v>20</v>
      </c>
      <c r="D162" s="46"/>
      <c r="E162" s="46"/>
      <c r="F162" s="46"/>
      <c r="G162" s="47"/>
      <c r="H162" s="46"/>
      <c r="I162" s="46"/>
      <c r="J162" s="48"/>
    </row>
    <row r="163" spans="1:10" x14ac:dyDescent="0.25">
      <c r="B163" s="45"/>
      <c r="C163" s="46"/>
      <c r="D163" s="46"/>
      <c r="E163" s="46"/>
      <c r="F163" s="46"/>
      <c r="G163" s="47"/>
      <c r="H163" s="46"/>
      <c r="I163" s="46"/>
      <c r="J163" s="48"/>
    </row>
    <row r="164" spans="1:10" s="50" customFormat="1" x14ac:dyDescent="0.25">
      <c r="A164" s="10" t="s">
        <v>0</v>
      </c>
      <c r="B164" s="10">
        <v>43868</v>
      </c>
      <c r="C164" s="13" t="s">
        <v>148</v>
      </c>
      <c r="D164" s="30" t="s">
        <v>147</v>
      </c>
      <c r="E164" s="16">
        <v>1.2</v>
      </c>
      <c r="F164" s="16">
        <v>0.72</v>
      </c>
      <c r="G164" s="12">
        <v>43868</v>
      </c>
      <c r="H164" s="19">
        <v>1.08</v>
      </c>
      <c r="I164" s="18">
        <f t="shared" ref="I164:I169" si="18">(H164/E164-1)</f>
        <v>-9.9999999999999867E-2</v>
      </c>
      <c r="J164" s="56">
        <f t="shared" ref="J164:J169" si="19">(H164-E164)/(E164-F164)</f>
        <v>-0.24999999999999978</v>
      </c>
    </row>
    <row r="165" spans="1:10" s="50" customFormat="1" x14ac:dyDescent="0.25">
      <c r="A165" s="10" t="s">
        <v>0</v>
      </c>
      <c r="B165" s="10">
        <v>43872</v>
      </c>
      <c r="C165" s="13" t="s">
        <v>153</v>
      </c>
      <c r="D165" s="30" t="s">
        <v>154</v>
      </c>
      <c r="E165" s="16">
        <v>2.25</v>
      </c>
      <c r="F165" s="16">
        <v>1.81</v>
      </c>
      <c r="G165" s="12">
        <v>43873</v>
      </c>
      <c r="H165" s="19">
        <v>2.25</v>
      </c>
      <c r="I165" s="18">
        <f t="shared" si="18"/>
        <v>0</v>
      </c>
      <c r="J165" s="56">
        <f t="shared" si="19"/>
        <v>0</v>
      </c>
    </row>
    <row r="166" spans="1:10" s="50" customFormat="1" x14ac:dyDescent="0.25">
      <c r="A166" s="10" t="s">
        <v>0</v>
      </c>
      <c r="B166" s="10">
        <v>43888</v>
      </c>
      <c r="C166" s="13" t="s">
        <v>216</v>
      </c>
      <c r="D166" s="30" t="s">
        <v>154</v>
      </c>
      <c r="E166" s="16">
        <v>1.48</v>
      </c>
      <c r="F166" s="16">
        <v>0.56000000000000005</v>
      </c>
      <c r="G166" s="12">
        <v>43888</v>
      </c>
      <c r="H166" s="19">
        <v>0.56000000000000005</v>
      </c>
      <c r="I166" s="18">
        <f t="shared" si="18"/>
        <v>-0.6216216216216216</v>
      </c>
      <c r="J166" s="56">
        <f t="shared" si="19"/>
        <v>-1</v>
      </c>
    </row>
    <row r="167" spans="1:10" s="50" customFormat="1" x14ac:dyDescent="0.25">
      <c r="A167" s="10" t="s">
        <v>0</v>
      </c>
      <c r="B167" s="10">
        <v>43955</v>
      </c>
      <c r="C167" s="13" t="s">
        <v>377</v>
      </c>
      <c r="D167" s="30" t="s">
        <v>366</v>
      </c>
      <c r="E167" s="16">
        <v>11.64</v>
      </c>
      <c r="F167" s="16">
        <v>5.69</v>
      </c>
      <c r="G167" s="12">
        <v>43956</v>
      </c>
      <c r="H167" s="19">
        <v>15.02</v>
      </c>
      <c r="I167" s="18">
        <f t="shared" si="18"/>
        <v>0.29037800687285209</v>
      </c>
      <c r="J167" s="56">
        <f t="shared" si="19"/>
        <v>0.56806722689075617</v>
      </c>
    </row>
    <row r="168" spans="1:10" s="50" customFormat="1" x14ac:dyDescent="0.25">
      <c r="A168" s="10" t="s">
        <v>0</v>
      </c>
      <c r="B168" s="10">
        <v>43959</v>
      </c>
      <c r="C168" s="13" t="s">
        <v>378</v>
      </c>
      <c r="D168" s="30" t="s">
        <v>379</v>
      </c>
      <c r="E168" s="16">
        <v>3.82</v>
      </c>
      <c r="F168" s="16">
        <v>0.11</v>
      </c>
      <c r="G168" s="12">
        <v>43962</v>
      </c>
      <c r="H168" s="19">
        <v>3.69</v>
      </c>
      <c r="I168" s="18">
        <f t="shared" si="18"/>
        <v>-3.4031413612565453E-2</v>
      </c>
      <c r="J168" s="56">
        <f t="shared" si="19"/>
        <v>-3.5040431266846334E-2</v>
      </c>
    </row>
    <row r="169" spans="1:10" s="50" customFormat="1" x14ac:dyDescent="0.25">
      <c r="A169" s="10" t="s">
        <v>0</v>
      </c>
      <c r="B169" s="10">
        <v>43979</v>
      </c>
      <c r="C169" s="13" t="s">
        <v>418</v>
      </c>
      <c r="D169" s="30" t="s">
        <v>420</v>
      </c>
      <c r="E169" s="16">
        <v>3.34</v>
      </c>
      <c r="F169" s="16">
        <v>1.26</v>
      </c>
      <c r="G169" s="12">
        <v>43984</v>
      </c>
      <c r="H169" s="19">
        <v>1.75</v>
      </c>
      <c r="I169" s="18">
        <f t="shared" si="18"/>
        <v>-0.4760479041916168</v>
      </c>
      <c r="J169" s="56">
        <f t="shared" si="19"/>
        <v>-0.76442307692307687</v>
      </c>
    </row>
    <row r="170" spans="1:10" s="50" customFormat="1" x14ac:dyDescent="0.25">
      <c r="A170" s="10" t="s">
        <v>0</v>
      </c>
      <c r="B170" s="10">
        <v>43984</v>
      </c>
      <c r="C170" s="13" t="s">
        <v>438</v>
      </c>
      <c r="D170" s="30" t="s">
        <v>437</v>
      </c>
      <c r="E170" s="16">
        <v>2.1</v>
      </c>
      <c r="F170" s="16">
        <v>0.26</v>
      </c>
      <c r="G170" s="12">
        <v>43985</v>
      </c>
      <c r="H170" s="19">
        <v>0.76</v>
      </c>
      <c r="I170" s="18">
        <f>(H170/E170-1)</f>
        <v>-0.63809523809523805</v>
      </c>
      <c r="J170" s="56">
        <f>(H170-E170)/(E170-F170)</f>
        <v>-0.72826086956521741</v>
      </c>
    </row>
    <row r="171" spans="1:10" s="50" customFormat="1" x14ac:dyDescent="0.25">
      <c r="A171" s="10" t="s">
        <v>0</v>
      </c>
      <c r="B171" s="10">
        <v>43994</v>
      </c>
      <c r="C171" s="13" t="s">
        <v>457</v>
      </c>
      <c r="D171" s="30" t="s">
        <v>456</v>
      </c>
      <c r="E171" s="16">
        <v>2.76</v>
      </c>
      <c r="F171" s="16">
        <v>0.08</v>
      </c>
      <c r="G171" s="12">
        <v>43997</v>
      </c>
      <c r="H171" s="19">
        <v>1.2E-2</v>
      </c>
      <c r="I171" s="18">
        <f t="shared" ref="I171:I179" si="20">(H171/E171-1)</f>
        <v>-0.9956521739130435</v>
      </c>
      <c r="J171" s="56">
        <f t="shared" ref="J171:J173" si="21">(H171-E171)/(E171-F171)</f>
        <v>-1.0253731343283583</v>
      </c>
    </row>
    <row r="172" spans="1:10" s="50" customFormat="1" x14ac:dyDescent="0.25">
      <c r="A172" s="10" t="s">
        <v>0</v>
      </c>
      <c r="B172" s="10">
        <v>44015</v>
      </c>
      <c r="C172" s="13" t="s">
        <v>513</v>
      </c>
      <c r="D172" s="30" t="s">
        <v>514</v>
      </c>
      <c r="E172" s="16">
        <v>1.02</v>
      </c>
      <c r="F172" s="16">
        <v>0.64</v>
      </c>
      <c r="G172" s="12">
        <v>44020</v>
      </c>
      <c r="H172" s="19">
        <v>1.01</v>
      </c>
      <c r="I172" s="18">
        <f t="shared" si="20"/>
        <v>-9.8039215686274161E-3</v>
      </c>
      <c r="J172" s="56">
        <f t="shared" si="21"/>
        <v>-2.6315789473684233E-2</v>
      </c>
    </row>
    <row r="173" spans="1:10" s="50" customFormat="1" x14ac:dyDescent="0.25">
      <c r="A173" s="10" t="s">
        <v>0</v>
      </c>
      <c r="B173" s="10">
        <v>44047</v>
      </c>
      <c r="C173" s="13" t="s">
        <v>588</v>
      </c>
      <c r="D173" s="30" t="s">
        <v>589</v>
      </c>
      <c r="E173" s="16">
        <v>4.8499999999999996</v>
      </c>
      <c r="F173" s="16">
        <v>3.56</v>
      </c>
      <c r="G173" s="12">
        <v>44048</v>
      </c>
      <c r="H173" s="19">
        <v>3.48</v>
      </c>
      <c r="I173" s="18">
        <f t="shared" si="20"/>
        <v>-0.28247422680412371</v>
      </c>
      <c r="J173" s="56">
        <f t="shared" si="21"/>
        <v>-1.0620155038759691</v>
      </c>
    </row>
    <row r="174" spans="1:10" s="50" customFormat="1" x14ac:dyDescent="0.25">
      <c r="A174" s="10" t="s">
        <v>0</v>
      </c>
      <c r="B174" s="10">
        <v>44054</v>
      </c>
      <c r="C174" s="13" t="s">
        <v>611</v>
      </c>
      <c r="D174" s="30" t="s">
        <v>610</v>
      </c>
      <c r="E174" s="16">
        <v>3.78</v>
      </c>
      <c r="F174" s="16">
        <v>1.9</v>
      </c>
      <c r="G174" s="12">
        <v>44055</v>
      </c>
      <c r="H174" s="19">
        <v>2.87</v>
      </c>
      <c r="I174" s="18">
        <f t="shared" si="20"/>
        <v>-0.2407407407407407</v>
      </c>
      <c r="J174" s="56">
        <f>(H174-E174)/(E174-F174)</f>
        <v>-0.48404255319148926</v>
      </c>
    </row>
    <row r="175" spans="1:10" s="50" customFormat="1" x14ac:dyDescent="0.25">
      <c r="A175" s="10" t="s">
        <v>0</v>
      </c>
      <c r="B175" s="10">
        <v>44060</v>
      </c>
      <c r="C175" s="13" t="s">
        <v>629</v>
      </c>
      <c r="D175" s="30" t="s">
        <v>628</v>
      </c>
      <c r="E175" s="16">
        <v>1.54</v>
      </c>
      <c r="F175" s="16">
        <v>1.24</v>
      </c>
      <c r="G175" s="12">
        <v>44061</v>
      </c>
      <c r="H175" s="19">
        <v>1.52</v>
      </c>
      <c r="I175" s="18">
        <f t="shared" si="20"/>
        <v>-1.2987012987012991E-2</v>
      </c>
      <c r="J175" s="56">
        <f t="shared" ref="J175:J178" si="22">(H175-E175)/(E175-F175)</f>
        <v>-6.6666666666666721E-2</v>
      </c>
    </row>
    <row r="176" spans="1:10" s="50" customFormat="1" x14ac:dyDescent="0.25">
      <c r="A176" s="10" t="s">
        <v>0</v>
      </c>
      <c r="B176" s="10">
        <v>44082</v>
      </c>
      <c r="C176" s="13" t="s">
        <v>685</v>
      </c>
      <c r="D176" s="30" t="s">
        <v>686</v>
      </c>
      <c r="E176" s="16">
        <v>1.1000000000000001</v>
      </c>
      <c r="F176" s="16">
        <v>0.06</v>
      </c>
      <c r="G176" s="12">
        <v>44084</v>
      </c>
      <c r="H176" s="19">
        <v>1.39</v>
      </c>
      <c r="I176" s="18">
        <f t="shared" si="20"/>
        <v>0.26363636363636345</v>
      </c>
      <c r="J176" s="56">
        <f t="shared" si="22"/>
        <v>0.27884615384615363</v>
      </c>
    </row>
    <row r="177" spans="1:10" s="50" customFormat="1" x14ac:dyDescent="0.25">
      <c r="A177" s="10" t="s">
        <v>0</v>
      </c>
      <c r="B177" s="10">
        <v>44102</v>
      </c>
      <c r="C177" s="13" t="s">
        <v>740</v>
      </c>
      <c r="D177" s="30" t="s">
        <v>735</v>
      </c>
      <c r="E177" s="16">
        <v>8.1300000000000008</v>
      </c>
      <c r="F177" s="16">
        <v>3.93</v>
      </c>
      <c r="G177" s="12">
        <v>44105</v>
      </c>
      <c r="H177" s="19">
        <v>10.14</v>
      </c>
      <c r="I177" s="18">
        <f t="shared" si="20"/>
        <v>0.24723247232472323</v>
      </c>
      <c r="J177" s="56">
        <f t="shared" si="22"/>
        <v>0.47857142857142843</v>
      </c>
    </row>
    <row r="178" spans="1:10" s="50" customFormat="1" x14ac:dyDescent="0.25">
      <c r="A178" s="10" t="s">
        <v>0</v>
      </c>
      <c r="B178" s="10">
        <v>44120</v>
      </c>
      <c r="C178" s="13" t="s">
        <v>787</v>
      </c>
      <c r="D178" s="30" t="s">
        <v>786</v>
      </c>
      <c r="E178" s="16">
        <v>8.9</v>
      </c>
      <c r="F178" s="16">
        <v>3.58</v>
      </c>
      <c r="G178" s="12">
        <v>44123</v>
      </c>
      <c r="H178" s="19">
        <v>10.6</v>
      </c>
      <c r="I178" s="18">
        <f t="shared" si="20"/>
        <v>0.1910112359550562</v>
      </c>
      <c r="J178" s="56">
        <f t="shared" si="22"/>
        <v>0.31954887218045097</v>
      </c>
    </row>
    <row r="179" spans="1:10" s="50" customFormat="1" x14ac:dyDescent="0.25">
      <c r="A179" s="10" t="s">
        <v>0</v>
      </c>
      <c r="B179" s="10">
        <v>44125</v>
      </c>
      <c r="C179" s="13" t="s">
        <v>799</v>
      </c>
      <c r="D179" s="30" t="s">
        <v>798</v>
      </c>
      <c r="E179" s="16">
        <v>8.7200000000000006</v>
      </c>
      <c r="F179" s="16">
        <v>5.36</v>
      </c>
      <c r="G179" s="12">
        <v>44126</v>
      </c>
      <c r="H179" s="19">
        <v>9.2799999999999994</v>
      </c>
      <c r="I179" s="18">
        <f t="shared" si="20"/>
        <v>6.4220183486238369E-2</v>
      </c>
      <c r="J179" s="56">
        <f>(H179-E179)/(E179-F179)</f>
        <v>0.16666666666666627</v>
      </c>
    </row>
    <row r="180" spans="1:10" s="50" customFormat="1" x14ac:dyDescent="0.25">
      <c r="A180" s="10"/>
      <c r="B180" s="10">
        <v>44131</v>
      </c>
      <c r="C180" s="13" t="s">
        <v>828</v>
      </c>
      <c r="D180" s="30" t="s">
        <v>827</v>
      </c>
      <c r="E180" s="16">
        <v>1</v>
      </c>
      <c r="F180" s="16">
        <v>0.59</v>
      </c>
      <c r="G180" s="12">
        <v>44132</v>
      </c>
      <c r="H180" s="19">
        <v>0.59</v>
      </c>
      <c r="I180" s="18">
        <f>(H180/E180-1)</f>
        <v>-0.41000000000000003</v>
      </c>
      <c r="J180" s="56">
        <f>(H180-E180)/(E180-F180)</f>
        <v>-1</v>
      </c>
    </row>
    <row r="181" spans="1:10" s="50" customFormat="1" x14ac:dyDescent="0.25">
      <c r="A181" s="10" t="s">
        <v>0</v>
      </c>
      <c r="B181" s="10">
        <v>44139</v>
      </c>
      <c r="C181" s="13" t="s">
        <v>842</v>
      </c>
      <c r="D181" s="30" t="s">
        <v>841</v>
      </c>
      <c r="E181" s="16">
        <v>19.63</v>
      </c>
      <c r="F181" s="16">
        <v>10.76</v>
      </c>
      <c r="G181" s="12">
        <v>44139</v>
      </c>
      <c r="H181" s="19">
        <v>24.34</v>
      </c>
      <c r="I181" s="18">
        <f t="shared" ref="I181:I187" si="23">(H181/E181-1)</f>
        <v>0.23993886907794204</v>
      </c>
      <c r="J181" s="56">
        <f t="shared" ref="J181:J187" si="24">(H181-E181)/(E181-F181)</f>
        <v>0.53100338218714782</v>
      </c>
    </row>
    <row r="182" spans="1:10" s="50" customFormat="1" x14ac:dyDescent="0.25">
      <c r="A182" s="10" t="s">
        <v>0</v>
      </c>
      <c r="B182" s="10">
        <v>44139</v>
      </c>
      <c r="C182" s="13" t="s">
        <v>843</v>
      </c>
      <c r="D182" s="30" t="s">
        <v>844</v>
      </c>
      <c r="E182" s="16">
        <v>16.940000000000001</v>
      </c>
      <c r="F182" s="16">
        <v>8.94</v>
      </c>
      <c r="G182" s="12">
        <v>44139</v>
      </c>
      <c r="H182" s="19">
        <v>8.89</v>
      </c>
      <c r="I182" s="18">
        <f t="shared" si="23"/>
        <v>-0.47520661157024791</v>
      </c>
      <c r="J182" s="56">
        <f t="shared" si="24"/>
        <v>-1.0062499999999999</v>
      </c>
    </row>
    <row r="183" spans="1:10" s="50" customFormat="1" x14ac:dyDescent="0.25">
      <c r="A183" s="10" t="s">
        <v>0</v>
      </c>
      <c r="B183" s="10">
        <v>44139</v>
      </c>
      <c r="C183" s="13" t="s">
        <v>846</v>
      </c>
      <c r="D183" s="30" t="s">
        <v>845</v>
      </c>
      <c r="E183" s="16">
        <v>2.4900000000000002</v>
      </c>
      <c r="F183" s="16">
        <v>1.57</v>
      </c>
      <c r="G183" s="12">
        <v>44140</v>
      </c>
      <c r="H183" s="19">
        <v>1.56</v>
      </c>
      <c r="I183" s="18">
        <f t="shared" si="23"/>
        <v>-0.37349397590361444</v>
      </c>
      <c r="J183" s="56">
        <f t="shared" si="24"/>
        <v>-1.0108695652173914</v>
      </c>
    </row>
    <row r="184" spans="1:10" s="50" customFormat="1" x14ac:dyDescent="0.25">
      <c r="A184" s="10" t="s">
        <v>0</v>
      </c>
      <c r="B184" s="10">
        <v>44148</v>
      </c>
      <c r="C184" s="13" t="s">
        <v>874</v>
      </c>
      <c r="D184" s="30" t="s">
        <v>873</v>
      </c>
      <c r="E184" s="16">
        <v>1.84</v>
      </c>
      <c r="F184" s="16">
        <v>1.04</v>
      </c>
      <c r="G184" s="12">
        <v>44151</v>
      </c>
      <c r="H184" s="19">
        <v>1.02</v>
      </c>
      <c r="I184" s="18">
        <f t="shared" si="23"/>
        <v>-0.44565217391304346</v>
      </c>
      <c r="J184" s="56">
        <f t="shared" si="24"/>
        <v>-1.0249999999999999</v>
      </c>
    </row>
    <row r="185" spans="1:10" s="50" customFormat="1" x14ac:dyDescent="0.25">
      <c r="A185" s="10" t="s">
        <v>0</v>
      </c>
      <c r="B185" s="10">
        <v>44152</v>
      </c>
      <c r="C185" s="13" t="s">
        <v>874</v>
      </c>
      <c r="D185" s="30" t="s">
        <v>888</v>
      </c>
      <c r="E185" s="16">
        <v>1.58</v>
      </c>
      <c r="F185" s="16">
        <v>0.95</v>
      </c>
      <c r="G185" s="12">
        <v>44153</v>
      </c>
      <c r="H185" s="19">
        <v>1.28</v>
      </c>
      <c r="I185" s="18">
        <f t="shared" si="23"/>
        <v>-0.189873417721519</v>
      </c>
      <c r="J185" s="56">
        <f t="shared" si="24"/>
        <v>-0.47619047619047616</v>
      </c>
    </row>
    <row r="186" spans="1:10" s="50" customFormat="1" x14ac:dyDescent="0.25">
      <c r="A186" s="10" t="s">
        <v>0</v>
      </c>
      <c r="B186" s="10">
        <v>44154</v>
      </c>
      <c r="C186" s="13" t="s">
        <v>893</v>
      </c>
      <c r="D186" s="123" t="s">
        <v>894</v>
      </c>
      <c r="E186" s="16">
        <v>1.87</v>
      </c>
      <c r="F186" s="16">
        <v>1.18</v>
      </c>
      <c r="G186" s="12">
        <v>44159</v>
      </c>
      <c r="H186" s="19">
        <v>1.46</v>
      </c>
      <c r="I186" s="18">
        <f t="shared" si="23"/>
        <v>-0.21925133689839582</v>
      </c>
      <c r="J186" s="56">
        <f t="shared" si="24"/>
        <v>-0.59420289855072472</v>
      </c>
    </row>
    <row r="187" spans="1:10" s="50" customFormat="1" x14ac:dyDescent="0.25">
      <c r="A187" s="10" t="s">
        <v>0</v>
      </c>
      <c r="B187" s="10">
        <v>44159</v>
      </c>
      <c r="C187" s="13" t="s">
        <v>913</v>
      </c>
      <c r="D187" s="30" t="s">
        <v>914</v>
      </c>
      <c r="E187" s="16">
        <v>23.73</v>
      </c>
      <c r="F187" s="16">
        <v>12.43</v>
      </c>
      <c r="G187" s="12">
        <v>44160</v>
      </c>
      <c r="H187" s="19">
        <v>22.64</v>
      </c>
      <c r="I187" s="18">
        <f t="shared" si="23"/>
        <v>-4.5933417614833494E-2</v>
      </c>
      <c r="J187" s="56">
        <f t="shared" si="24"/>
        <v>-9.646017699115042E-2</v>
      </c>
    </row>
    <row r="188" spans="1:10" s="50" customFormat="1" x14ac:dyDescent="0.25">
      <c r="A188" s="10"/>
      <c r="B188" s="10">
        <v>44155</v>
      </c>
      <c r="C188" s="13" t="s">
        <v>895</v>
      </c>
      <c r="D188" s="30" t="s">
        <v>896</v>
      </c>
      <c r="E188" s="16">
        <v>8.4499999999999993</v>
      </c>
      <c r="F188" s="16">
        <v>4.54</v>
      </c>
      <c r="G188" s="12">
        <v>44161</v>
      </c>
      <c r="H188" s="19">
        <v>10.19</v>
      </c>
      <c r="I188" s="18">
        <f>(H188/E188-1)</f>
        <v>0.2059171597633136</v>
      </c>
      <c r="J188" s="56">
        <f>(H188-E188)/(E188-F188)</f>
        <v>0.44501278772378533</v>
      </c>
    </row>
    <row r="189" spans="1:10" s="50" customFormat="1" x14ac:dyDescent="0.25">
      <c r="A189" s="10" t="s">
        <v>0</v>
      </c>
      <c r="B189" s="10">
        <v>44165</v>
      </c>
      <c r="C189" s="13" t="s">
        <v>921</v>
      </c>
      <c r="D189" s="30" t="s">
        <v>922</v>
      </c>
      <c r="E189" s="16">
        <v>19.68</v>
      </c>
      <c r="F189" s="16">
        <v>13.98</v>
      </c>
      <c r="G189" s="12">
        <v>44169</v>
      </c>
      <c r="H189" s="19">
        <v>15.82</v>
      </c>
      <c r="I189" s="18">
        <f t="shared" ref="I189:I191" si="25">(H189/E189-1)</f>
        <v>-0.19613821138211385</v>
      </c>
      <c r="J189" s="56">
        <f t="shared" ref="J189:J191" si="26">(H189-E189)/(E189-F189)</f>
        <v>-0.67719298245614035</v>
      </c>
    </row>
    <row r="190" spans="1:10" s="50" customFormat="1" x14ac:dyDescent="0.25">
      <c r="A190" s="10" t="s">
        <v>0</v>
      </c>
      <c r="B190" s="10">
        <v>44172</v>
      </c>
      <c r="C190" s="13" t="s">
        <v>934</v>
      </c>
      <c r="D190" s="30" t="s">
        <v>936</v>
      </c>
      <c r="E190" s="16">
        <v>1.86</v>
      </c>
      <c r="F190" s="16">
        <v>1.28</v>
      </c>
      <c r="G190" s="12">
        <v>44173</v>
      </c>
      <c r="H190" s="19">
        <v>1.78</v>
      </c>
      <c r="I190" s="18">
        <f t="shared" si="25"/>
        <v>-4.3010752688172116E-2</v>
      </c>
      <c r="J190" s="56">
        <f t="shared" si="26"/>
        <v>-0.13793103448275873</v>
      </c>
    </row>
    <row r="191" spans="1:10" s="50" customFormat="1" x14ac:dyDescent="0.25">
      <c r="A191" s="10" t="s">
        <v>0</v>
      </c>
      <c r="B191" s="10">
        <v>44175</v>
      </c>
      <c r="C191" s="13" t="s">
        <v>944</v>
      </c>
      <c r="D191" s="123" t="s">
        <v>943</v>
      </c>
      <c r="E191" s="16">
        <v>1.38</v>
      </c>
      <c r="F191" s="16">
        <v>0.86</v>
      </c>
      <c r="G191" s="12">
        <v>44179</v>
      </c>
      <c r="H191" s="19">
        <v>1.19</v>
      </c>
      <c r="I191" s="18">
        <f t="shared" si="25"/>
        <v>-0.1376811594202898</v>
      </c>
      <c r="J191" s="56">
        <f t="shared" si="26"/>
        <v>-0.36538461538461536</v>
      </c>
    </row>
    <row r="192" spans="1:10" x14ac:dyDescent="0.25">
      <c r="B192" s="10"/>
      <c r="C192" s="13"/>
      <c r="D192" s="30"/>
      <c r="E192" s="19"/>
      <c r="F192" s="19"/>
      <c r="G192" s="12"/>
      <c r="H192" s="21" t="s">
        <v>0</v>
      </c>
      <c r="I192" s="18"/>
      <c r="J192" s="14"/>
    </row>
    <row r="193" spans="1:10" x14ac:dyDescent="0.25">
      <c r="B193" s="10"/>
      <c r="C193" s="22" t="s">
        <v>33</v>
      </c>
      <c r="D193" s="15"/>
      <c r="E193" s="13"/>
      <c r="F193" s="13"/>
      <c r="G193" s="23" t="s">
        <v>0</v>
      </c>
      <c r="H193" s="53" t="s">
        <v>10</v>
      </c>
      <c r="I193" s="54" t="s">
        <v>8</v>
      </c>
      <c r="J193" s="59">
        <f>SUM(J163:J192)</f>
        <v>-9.0439032564981758</v>
      </c>
    </row>
    <row r="194" spans="1:10" ht="15.75" thickBot="1" x14ac:dyDescent="0.3">
      <c r="B194" s="10"/>
      <c r="C194" s="22"/>
      <c r="D194" s="15"/>
      <c r="E194" s="13"/>
      <c r="F194" s="13"/>
      <c r="G194" s="23"/>
      <c r="H194" s="53"/>
      <c r="I194" s="54"/>
      <c r="J194" s="51"/>
    </row>
    <row r="195" spans="1:10" x14ac:dyDescent="0.25">
      <c r="B195" s="5"/>
      <c r="C195" s="44"/>
      <c r="D195" s="107"/>
      <c r="E195" s="6"/>
      <c r="F195" s="6"/>
      <c r="G195" s="7"/>
      <c r="H195" s="8"/>
      <c r="I195" s="8"/>
      <c r="J195" s="9"/>
    </row>
    <row r="196" spans="1:10" x14ac:dyDescent="0.25">
      <c r="B196" s="10"/>
      <c r="C196" s="52" t="s">
        <v>16</v>
      </c>
      <c r="D196" s="108"/>
      <c r="E196" s="13"/>
      <c r="F196" s="13"/>
      <c r="G196" s="23"/>
      <c r="H196" s="11"/>
      <c r="I196" s="24"/>
      <c r="J196" s="14"/>
    </row>
    <row r="197" spans="1:10" x14ac:dyDescent="0.25">
      <c r="B197" s="45" t="s">
        <v>1</v>
      </c>
      <c r="C197" s="46" t="s">
        <v>2</v>
      </c>
      <c r="D197" s="46" t="s">
        <v>29</v>
      </c>
      <c r="E197" s="46" t="s">
        <v>1</v>
      </c>
      <c r="F197" s="46" t="s">
        <v>12</v>
      </c>
      <c r="G197" s="47" t="s">
        <v>3</v>
      </c>
      <c r="H197" s="46" t="s">
        <v>3</v>
      </c>
      <c r="I197" s="46" t="s">
        <v>4</v>
      </c>
      <c r="J197" s="48" t="s">
        <v>4</v>
      </c>
    </row>
    <row r="198" spans="1:10" x14ac:dyDescent="0.25">
      <c r="B198" s="45" t="s">
        <v>5</v>
      </c>
      <c r="C198" s="49"/>
      <c r="D198" s="49"/>
      <c r="E198" s="46" t="s">
        <v>6</v>
      </c>
      <c r="F198" s="46" t="s">
        <v>13</v>
      </c>
      <c r="G198" s="47" t="s">
        <v>5</v>
      </c>
      <c r="H198" s="46" t="s">
        <v>7</v>
      </c>
      <c r="I198" s="46" t="s">
        <v>9</v>
      </c>
      <c r="J198" s="48" t="s">
        <v>14</v>
      </c>
    </row>
    <row r="199" spans="1:10" x14ac:dyDescent="0.25">
      <c r="B199" s="45"/>
      <c r="C199" s="46" t="s">
        <v>20</v>
      </c>
      <c r="D199" s="46"/>
      <c r="E199" s="46"/>
      <c r="F199" s="46"/>
      <c r="G199" s="47"/>
      <c r="H199" s="46"/>
      <c r="I199" s="46"/>
      <c r="J199" s="48"/>
    </row>
    <row r="200" spans="1:10" x14ac:dyDescent="0.25">
      <c r="B200" s="45"/>
      <c r="C200" s="46"/>
      <c r="D200" s="46"/>
      <c r="E200" s="46"/>
      <c r="F200" s="46"/>
      <c r="G200" s="47"/>
      <c r="H200" s="46"/>
      <c r="I200" s="46"/>
      <c r="J200" s="48"/>
    </row>
    <row r="201" spans="1:10" x14ac:dyDescent="0.25">
      <c r="B201" s="45"/>
      <c r="C201" s="46"/>
      <c r="D201" s="46"/>
      <c r="E201" s="46"/>
      <c r="F201" s="46"/>
      <c r="G201" s="47"/>
      <c r="H201" s="46"/>
      <c r="I201" s="46"/>
      <c r="J201" s="48"/>
    </row>
    <row r="202" spans="1:10" s="50" customFormat="1" x14ac:dyDescent="0.25">
      <c r="A202" s="10" t="s">
        <v>0</v>
      </c>
      <c r="B202" s="10">
        <v>43833</v>
      </c>
      <c r="C202" s="13" t="s">
        <v>53</v>
      </c>
      <c r="D202" s="30" t="s">
        <v>54</v>
      </c>
      <c r="E202" s="16">
        <v>3.41</v>
      </c>
      <c r="F202" s="16">
        <v>2.23</v>
      </c>
      <c r="G202" s="12">
        <v>43838</v>
      </c>
      <c r="H202" s="19">
        <v>2.87</v>
      </c>
      <c r="I202" s="18">
        <f t="shared" ref="I202:I215" si="27">(H202/E202-1)</f>
        <v>-0.15835777126099704</v>
      </c>
      <c r="J202" s="56">
        <f t="shared" ref="J202:J215" si="28">(H202-E202)/(E202-F202)</f>
        <v>-0.45762711864406774</v>
      </c>
    </row>
    <row r="203" spans="1:10" s="50" customFormat="1" x14ac:dyDescent="0.25">
      <c r="A203" s="10" t="s">
        <v>0</v>
      </c>
      <c r="B203" s="10">
        <v>43851</v>
      </c>
      <c r="C203" s="13" t="s">
        <v>88</v>
      </c>
      <c r="D203" s="30" t="s">
        <v>89</v>
      </c>
      <c r="E203" s="16">
        <v>4.1399999999999997</v>
      </c>
      <c r="F203" s="16">
        <v>2.82</v>
      </c>
      <c r="G203" s="12">
        <v>43853</v>
      </c>
      <c r="H203" s="19">
        <v>5.23</v>
      </c>
      <c r="I203" s="18">
        <f t="shared" si="27"/>
        <v>0.26328502415458965</v>
      </c>
      <c r="J203" s="56">
        <f t="shared" si="28"/>
        <v>0.82575757575757647</v>
      </c>
    </row>
    <row r="204" spans="1:10" s="50" customFormat="1" x14ac:dyDescent="0.25">
      <c r="A204" s="10" t="s">
        <v>0</v>
      </c>
      <c r="B204" s="10">
        <v>43866</v>
      </c>
      <c r="C204" s="13" t="s">
        <v>131</v>
      </c>
      <c r="D204" s="30" t="s">
        <v>132</v>
      </c>
      <c r="E204" s="16">
        <v>3.4</v>
      </c>
      <c r="F204" s="16">
        <v>2.38</v>
      </c>
      <c r="G204" s="12">
        <v>43871</v>
      </c>
      <c r="H204" s="19">
        <v>3.74</v>
      </c>
      <c r="I204" s="18">
        <f t="shared" si="27"/>
        <v>0.10000000000000009</v>
      </c>
      <c r="J204" s="56">
        <f t="shared" si="28"/>
        <v>0.33333333333333365</v>
      </c>
    </row>
    <row r="205" spans="1:10" s="50" customFormat="1" x14ac:dyDescent="0.25">
      <c r="A205" s="10" t="s">
        <v>0</v>
      </c>
      <c r="B205" s="10">
        <v>43873</v>
      </c>
      <c r="C205" s="13" t="s">
        <v>162</v>
      </c>
      <c r="D205" s="30" t="s">
        <v>163</v>
      </c>
      <c r="E205" s="16">
        <v>3.84</v>
      </c>
      <c r="F205" s="16">
        <v>2.97</v>
      </c>
      <c r="G205" s="12">
        <v>43879</v>
      </c>
      <c r="H205" s="19">
        <v>4.47</v>
      </c>
      <c r="I205" s="18">
        <f t="shared" si="27"/>
        <v>0.1640625</v>
      </c>
      <c r="J205" s="56">
        <f t="shared" si="28"/>
        <v>0.72413793103448287</v>
      </c>
    </row>
    <row r="206" spans="1:10" x14ac:dyDescent="0.25">
      <c r="B206" s="10">
        <v>43889</v>
      </c>
      <c r="C206" s="13" t="s">
        <v>219</v>
      </c>
      <c r="D206" s="30" t="s">
        <v>220</v>
      </c>
      <c r="E206" s="16">
        <v>1.32</v>
      </c>
      <c r="F206" s="16">
        <v>0.04</v>
      </c>
      <c r="G206" s="12">
        <v>43895</v>
      </c>
      <c r="H206" s="19">
        <v>0.75</v>
      </c>
      <c r="I206" s="18">
        <f t="shared" si="27"/>
        <v>-0.43181818181818188</v>
      </c>
      <c r="J206" s="56">
        <f t="shared" si="28"/>
        <v>-0.44531250000000006</v>
      </c>
    </row>
    <row r="207" spans="1:10" s="50" customFormat="1" x14ac:dyDescent="0.25">
      <c r="A207" s="10" t="s">
        <v>0</v>
      </c>
      <c r="B207" s="10">
        <v>43921</v>
      </c>
      <c r="C207" s="13" t="s">
        <v>881</v>
      </c>
      <c r="D207" s="30" t="s">
        <v>297</v>
      </c>
      <c r="E207" s="16">
        <v>6.92</v>
      </c>
      <c r="F207" s="16">
        <v>5.67</v>
      </c>
      <c r="G207" s="12">
        <v>43922</v>
      </c>
      <c r="H207" s="19">
        <v>6.79</v>
      </c>
      <c r="I207" s="18">
        <f t="shared" si="27"/>
        <v>-1.8786127167630062E-2</v>
      </c>
      <c r="J207" s="56">
        <f t="shared" si="28"/>
        <v>-0.10399999999999991</v>
      </c>
    </row>
    <row r="208" spans="1:10" x14ac:dyDescent="0.25">
      <c r="B208" s="10">
        <v>43977</v>
      </c>
      <c r="C208" s="13" t="s">
        <v>414</v>
      </c>
      <c r="D208" s="30" t="s">
        <v>415</v>
      </c>
      <c r="E208" s="16">
        <v>1.91</v>
      </c>
      <c r="F208" s="16">
        <v>0.62</v>
      </c>
      <c r="G208" s="12">
        <v>43980</v>
      </c>
      <c r="H208" s="19">
        <v>1.93</v>
      </c>
      <c r="I208" s="18">
        <f t="shared" si="27"/>
        <v>1.0471204188481575E-2</v>
      </c>
      <c r="J208" s="56">
        <f t="shared" si="28"/>
        <v>1.5503875968992262E-2</v>
      </c>
    </row>
    <row r="209" spans="1:12" x14ac:dyDescent="0.25">
      <c r="B209" s="10">
        <v>43985</v>
      </c>
      <c r="C209" s="13" t="s">
        <v>442</v>
      </c>
      <c r="D209" s="30" t="s">
        <v>441</v>
      </c>
      <c r="E209" s="16">
        <v>3.41</v>
      </c>
      <c r="F209" s="16">
        <v>2.2999999999999998</v>
      </c>
      <c r="G209" s="12">
        <v>43987</v>
      </c>
      <c r="H209" s="19">
        <v>4.66</v>
      </c>
      <c r="I209" s="18">
        <f t="shared" si="27"/>
        <v>0.36656891495601163</v>
      </c>
      <c r="J209" s="56">
        <f t="shared" si="28"/>
        <v>1.1261261261261257</v>
      </c>
    </row>
    <row r="210" spans="1:12" x14ac:dyDescent="0.25">
      <c r="B210" s="10">
        <v>43998</v>
      </c>
      <c r="C210" s="13" t="s">
        <v>460</v>
      </c>
      <c r="D210" s="30" t="s">
        <v>461</v>
      </c>
      <c r="E210" s="16">
        <v>2.94</v>
      </c>
      <c r="F210" s="16">
        <v>2.0499999999999998</v>
      </c>
      <c r="G210" s="12">
        <v>43998</v>
      </c>
      <c r="H210" s="19">
        <v>2.64</v>
      </c>
      <c r="I210" s="18">
        <f t="shared" si="27"/>
        <v>-0.1020408163265305</v>
      </c>
      <c r="J210" s="56">
        <f t="shared" si="28"/>
        <v>-0.33707865168539303</v>
      </c>
    </row>
    <row r="211" spans="1:12" s="50" customFormat="1" x14ac:dyDescent="0.25">
      <c r="A211" s="10" t="s">
        <v>0</v>
      </c>
      <c r="B211" s="10">
        <v>44018</v>
      </c>
      <c r="C211" s="13" t="s">
        <v>515</v>
      </c>
      <c r="D211" s="30" t="s">
        <v>516</v>
      </c>
      <c r="E211" s="16">
        <v>2.8</v>
      </c>
      <c r="F211" s="16">
        <v>1.82</v>
      </c>
      <c r="G211" s="12">
        <v>44020</v>
      </c>
      <c r="H211" s="19">
        <v>3.08</v>
      </c>
      <c r="I211" s="18">
        <f t="shared" si="27"/>
        <v>0.10000000000000009</v>
      </c>
      <c r="J211" s="56">
        <f t="shared" si="28"/>
        <v>0.28571428571428603</v>
      </c>
    </row>
    <row r="212" spans="1:12" s="50" customFormat="1" x14ac:dyDescent="0.25">
      <c r="A212" s="10" t="s">
        <v>0</v>
      </c>
      <c r="B212" s="10">
        <v>44056</v>
      </c>
      <c r="C212" s="13" t="s">
        <v>617</v>
      </c>
      <c r="D212" s="30" t="s">
        <v>616</v>
      </c>
      <c r="E212" s="16">
        <v>5.33</v>
      </c>
      <c r="F212" s="16">
        <v>4.47</v>
      </c>
      <c r="G212" s="12">
        <v>44056</v>
      </c>
      <c r="H212" s="19">
        <v>4.47</v>
      </c>
      <c r="I212" s="18">
        <f t="shared" si="27"/>
        <v>-0.16135084427767366</v>
      </c>
      <c r="J212" s="56">
        <f t="shared" si="28"/>
        <v>-1</v>
      </c>
    </row>
    <row r="213" spans="1:12" x14ac:dyDescent="0.25">
      <c r="B213" s="10">
        <v>44071</v>
      </c>
      <c r="C213" s="13" t="s">
        <v>650</v>
      </c>
      <c r="D213" s="30" t="s">
        <v>649</v>
      </c>
      <c r="E213" s="16">
        <v>4.4000000000000004</v>
      </c>
      <c r="F213" s="16">
        <v>3.47</v>
      </c>
      <c r="G213" s="12">
        <v>44075</v>
      </c>
      <c r="H213" s="19">
        <v>4.09</v>
      </c>
      <c r="I213" s="18">
        <f t="shared" si="27"/>
        <v>-7.0454545454545547E-2</v>
      </c>
      <c r="J213" s="56">
        <f t="shared" si="28"/>
        <v>-0.33333333333333381</v>
      </c>
    </row>
    <row r="214" spans="1:12" x14ac:dyDescent="0.25">
      <c r="B214" s="10">
        <v>44130</v>
      </c>
      <c r="C214" s="13" t="s">
        <v>825</v>
      </c>
      <c r="D214" s="30" t="s">
        <v>826</v>
      </c>
      <c r="E214" s="16">
        <v>2.08</v>
      </c>
      <c r="F214" s="16">
        <v>1.55</v>
      </c>
      <c r="G214" s="12">
        <v>44131</v>
      </c>
      <c r="H214" s="19">
        <v>1.53</v>
      </c>
      <c r="I214" s="18">
        <f t="shared" si="27"/>
        <v>-0.26442307692307698</v>
      </c>
      <c r="J214" s="56">
        <f t="shared" si="28"/>
        <v>-1.0377358490566038</v>
      </c>
    </row>
    <row r="215" spans="1:12" s="50" customFormat="1" x14ac:dyDescent="0.25">
      <c r="A215" s="10" t="s">
        <v>0</v>
      </c>
      <c r="B215" s="10">
        <v>44151</v>
      </c>
      <c r="C215" s="13" t="s">
        <v>882</v>
      </c>
      <c r="D215" s="30" t="s">
        <v>883</v>
      </c>
      <c r="E215" s="16">
        <v>3.07</v>
      </c>
      <c r="F215" s="16">
        <v>2.34</v>
      </c>
      <c r="G215" s="12">
        <v>44152</v>
      </c>
      <c r="H215" s="19">
        <v>3.54</v>
      </c>
      <c r="I215" s="18">
        <f t="shared" si="27"/>
        <v>0.15309446254071668</v>
      </c>
      <c r="J215" s="56">
        <f t="shared" si="28"/>
        <v>0.64383561643835641</v>
      </c>
    </row>
    <row r="216" spans="1:12" s="50" customFormat="1" x14ac:dyDescent="0.25">
      <c r="B216" s="10"/>
      <c r="C216" s="13"/>
      <c r="D216" s="30"/>
      <c r="E216" s="16"/>
      <c r="F216" s="16"/>
      <c r="G216" s="12"/>
      <c r="H216" s="19"/>
      <c r="I216" s="18"/>
      <c r="J216" s="56"/>
    </row>
    <row r="217" spans="1:12" s="50" customFormat="1" x14ac:dyDescent="0.25">
      <c r="B217" s="10"/>
      <c r="C217" s="22" t="s">
        <v>33</v>
      </c>
      <c r="D217" s="15"/>
      <c r="E217" s="13"/>
      <c r="F217" s="13"/>
      <c r="G217" s="23" t="s">
        <v>0</v>
      </c>
      <c r="H217" s="53" t="s">
        <v>10</v>
      </c>
      <c r="I217" s="54" t="s">
        <v>8</v>
      </c>
      <c r="J217" s="59">
        <f>SUM(J200:J216)</f>
        <v>0.23932129165375549</v>
      </c>
    </row>
    <row r="218" spans="1:12" s="50" customFormat="1" x14ac:dyDescent="0.25">
      <c r="B218" s="10"/>
      <c r="C218" s="22"/>
      <c r="D218" s="15"/>
      <c r="E218" s="13"/>
      <c r="F218" s="13"/>
      <c r="G218" s="23"/>
      <c r="H218" s="53"/>
      <c r="I218" s="54"/>
      <c r="J218" s="51"/>
    </row>
    <row r="219" spans="1:12" s="50" customFormat="1" ht="15.75" thickBot="1" x14ac:dyDescent="0.3">
      <c r="B219" s="25"/>
      <c r="C219" s="27" t="s">
        <v>0</v>
      </c>
      <c r="D219" s="109"/>
      <c r="E219" s="27"/>
      <c r="F219" s="27"/>
      <c r="G219" s="33"/>
      <c r="H219" s="27"/>
      <c r="I219" s="55" t="s">
        <v>0</v>
      </c>
      <c r="J219" s="29"/>
    </row>
    <row r="220" spans="1:12" x14ac:dyDescent="0.25">
      <c r="B220" s="5"/>
      <c r="C220" s="44"/>
      <c r="D220" s="107"/>
      <c r="E220" s="6"/>
      <c r="F220" s="6"/>
      <c r="G220" s="7"/>
      <c r="H220" s="8"/>
      <c r="I220" s="8"/>
      <c r="J220" s="9"/>
    </row>
    <row r="221" spans="1:12" s="50" customFormat="1" x14ac:dyDescent="0.25">
      <c r="A221" s="10" t="s">
        <v>0</v>
      </c>
      <c r="B221" s="10"/>
      <c r="C221" s="52" t="s">
        <v>17</v>
      </c>
      <c r="D221" s="108"/>
      <c r="E221" s="13"/>
      <c r="F221" s="13"/>
      <c r="G221" s="23"/>
      <c r="H221" s="11"/>
      <c r="I221" s="24"/>
      <c r="J221" s="14"/>
    </row>
    <row r="222" spans="1:12" x14ac:dyDescent="0.25">
      <c r="B222" s="45" t="s">
        <v>1</v>
      </c>
      <c r="C222" s="46" t="s">
        <v>2</v>
      </c>
      <c r="D222" s="46" t="s">
        <v>29</v>
      </c>
      <c r="E222" s="46" t="s">
        <v>1</v>
      </c>
      <c r="F222" s="46" t="s">
        <v>12</v>
      </c>
      <c r="G222" s="47" t="s">
        <v>3</v>
      </c>
      <c r="H222" s="46" t="s">
        <v>3</v>
      </c>
      <c r="I222" s="46" t="s">
        <v>4</v>
      </c>
      <c r="J222" s="48" t="s">
        <v>4</v>
      </c>
      <c r="K222" s="117" t="s">
        <v>0</v>
      </c>
      <c r="L222" s="43" t="s">
        <v>0</v>
      </c>
    </row>
    <row r="223" spans="1:12" s="50" customFormat="1" x14ac:dyDescent="0.25">
      <c r="A223" s="10" t="s">
        <v>0</v>
      </c>
      <c r="B223" s="45" t="s">
        <v>5</v>
      </c>
      <c r="C223" s="49"/>
      <c r="D223" s="49"/>
      <c r="E223" s="46" t="s">
        <v>6</v>
      </c>
      <c r="F223" s="46" t="s">
        <v>13</v>
      </c>
      <c r="G223" s="47" t="s">
        <v>5</v>
      </c>
      <c r="H223" s="46" t="s">
        <v>7</v>
      </c>
      <c r="I223" s="46" t="s">
        <v>9</v>
      </c>
      <c r="J223" s="48" t="s">
        <v>14</v>
      </c>
    </row>
    <row r="224" spans="1:12" x14ac:dyDescent="0.25">
      <c r="B224" s="45"/>
      <c r="C224" s="46" t="s">
        <v>20</v>
      </c>
      <c r="D224" s="46"/>
      <c r="E224" s="46"/>
      <c r="F224" s="46"/>
      <c r="G224" s="47"/>
      <c r="H224" s="46"/>
      <c r="I224" s="46"/>
      <c r="J224" s="48"/>
    </row>
    <row r="225" spans="1:10" s="50" customFormat="1" x14ac:dyDescent="0.25">
      <c r="A225" s="10" t="s">
        <v>0</v>
      </c>
      <c r="B225" s="45"/>
      <c r="C225" s="46"/>
      <c r="D225" s="46"/>
      <c r="E225" s="46"/>
      <c r="F225" s="46"/>
      <c r="G225" s="47"/>
      <c r="H225" s="46"/>
      <c r="I225" s="46"/>
      <c r="J225" s="48"/>
    </row>
    <row r="226" spans="1:10" s="50" customFormat="1" x14ac:dyDescent="0.25">
      <c r="A226" s="10"/>
      <c r="B226" s="45"/>
      <c r="C226" s="46"/>
      <c r="D226" s="46"/>
      <c r="E226" s="46"/>
      <c r="F226" s="46"/>
      <c r="G226" s="47"/>
      <c r="H226" s="46"/>
      <c r="I226" s="46"/>
      <c r="J226" s="48"/>
    </row>
    <row r="227" spans="1:10" x14ac:dyDescent="0.25">
      <c r="B227" s="10">
        <v>43838</v>
      </c>
      <c r="C227" s="13" t="s">
        <v>66</v>
      </c>
      <c r="D227" s="116" t="s">
        <v>67</v>
      </c>
      <c r="E227" s="16">
        <v>3.5</v>
      </c>
      <c r="F227" s="16">
        <v>2.52</v>
      </c>
      <c r="G227" s="12">
        <v>43843</v>
      </c>
      <c r="H227" s="19">
        <v>2.5</v>
      </c>
      <c r="I227" s="18">
        <f t="shared" ref="I227:I239" si="29">(H227/E227-1)</f>
        <v>-0.2857142857142857</v>
      </c>
      <c r="J227" s="56">
        <f t="shared" ref="J227:J239" si="30">(H227-E227)/(E227-F227)</f>
        <v>-1.0204081632653061</v>
      </c>
    </row>
    <row r="228" spans="1:10" s="50" customFormat="1" x14ac:dyDescent="0.25">
      <c r="A228" s="10" t="s">
        <v>0</v>
      </c>
      <c r="B228" s="10">
        <v>43853</v>
      </c>
      <c r="C228" s="13" t="s">
        <v>397</v>
      </c>
      <c r="D228" s="30" t="s">
        <v>96</v>
      </c>
      <c r="E228" s="16">
        <v>3.43</v>
      </c>
      <c r="F228" s="16">
        <v>2.0099999999999998</v>
      </c>
      <c r="G228" s="12">
        <v>43858</v>
      </c>
      <c r="H228" s="19">
        <v>4.49</v>
      </c>
      <c r="I228" s="18">
        <f t="shared" si="29"/>
        <v>0.30903790087463556</v>
      </c>
      <c r="J228" s="56">
        <f t="shared" si="30"/>
        <v>0.74647887323943651</v>
      </c>
    </row>
    <row r="229" spans="1:10" s="50" customFormat="1" x14ac:dyDescent="0.25">
      <c r="A229" s="10" t="s">
        <v>0</v>
      </c>
      <c r="B229" s="10">
        <v>43882</v>
      </c>
      <c r="C229" s="13" t="s">
        <v>186</v>
      </c>
      <c r="D229" s="30" t="s">
        <v>187</v>
      </c>
      <c r="E229" s="16">
        <v>2.78</v>
      </c>
      <c r="F229" s="16">
        <v>0.11</v>
      </c>
      <c r="G229" s="12">
        <v>43885</v>
      </c>
      <c r="H229" s="19">
        <v>2.4</v>
      </c>
      <c r="I229" s="18">
        <f t="shared" si="29"/>
        <v>-0.13669064748201432</v>
      </c>
      <c r="J229" s="56">
        <f t="shared" si="30"/>
        <v>-0.14232209737827711</v>
      </c>
    </row>
    <row r="230" spans="1:10" s="50" customFormat="1" x14ac:dyDescent="0.25">
      <c r="A230" s="10" t="s">
        <v>0</v>
      </c>
      <c r="B230" s="10">
        <v>43956</v>
      </c>
      <c r="C230" s="13" t="s">
        <v>368</v>
      </c>
      <c r="D230" s="30" t="s">
        <v>367</v>
      </c>
      <c r="E230" s="16">
        <v>2.79</v>
      </c>
      <c r="F230" s="16">
        <v>0.22</v>
      </c>
      <c r="G230" s="12">
        <v>43962</v>
      </c>
      <c r="H230" s="19">
        <v>2.39</v>
      </c>
      <c r="I230" s="18">
        <f t="shared" si="29"/>
        <v>-0.14336917562724016</v>
      </c>
      <c r="J230" s="56">
        <f t="shared" si="30"/>
        <v>-0.15564202334630348</v>
      </c>
    </row>
    <row r="231" spans="1:10" s="50" customFormat="1" x14ac:dyDescent="0.25">
      <c r="A231" s="10" t="s">
        <v>0</v>
      </c>
      <c r="B231" s="10">
        <v>43969</v>
      </c>
      <c r="C231" s="13" t="s">
        <v>398</v>
      </c>
      <c r="D231" s="30" t="s">
        <v>399</v>
      </c>
      <c r="E231" s="16">
        <v>1.54</v>
      </c>
      <c r="F231" s="16">
        <v>0.06</v>
      </c>
      <c r="G231" s="12">
        <v>43971</v>
      </c>
      <c r="H231" s="19">
        <v>0.06</v>
      </c>
      <c r="I231" s="18">
        <f t="shared" si="29"/>
        <v>-0.96103896103896103</v>
      </c>
      <c r="J231" s="56">
        <f t="shared" si="30"/>
        <v>-1</v>
      </c>
    </row>
    <row r="232" spans="1:10" x14ac:dyDescent="0.25">
      <c r="B232" s="10">
        <v>44006</v>
      </c>
      <c r="C232" s="13" t="s">
        <v>485</v>
      </c>
      <c r="D232" s="116" t="s">
        <v>484</v>
      </c>
      <c r="E232" s="16">
        <v>2.38</v>
      </c>
      <c r="F232" s="16">
        <v>1.01</v>
      </c>
      <c r="G232" s="12">
        <v>44011</v>
      </c>
      <c r="H232" s="19">
        <v>1.34</v>
      </c>
      <c r="I232" s="18">
        <f t="shared" si="29"/>
        <v>-0.43697478991596628</v>
      </c>
      <c r="J232" s="56">
        <f t="shared" si="30"/>
        <v>-0.75912408759124084</v>
      </c>
    </row>
    <row r="233" spans="1:10" s="50" customFormat="1" x14ac:dyDescent="0.25">
      <c r="A233" s="10" t="s">
        <v>0</v>
      </c>
      <c r="B233" s="10">
        <v>44022</v>
      </c>
      <c r="C233" s="13" t="s">
        <v>526</v>
      </c>
      <c r="D233" s="30" t="s">
        <v>525</v>
      </c>
      <c r="E233" s="16">
        <v>2.5</v>
      </c>
      <c r="F233" s="16">
        <v>1.29</v>
      </c>
      <c r="G233" s="12">
        <v>44025</v>
      </c>
      <c r="H233" s="19">
        <v>2.06</v>
      </c>
      <c r="I233" s="18">
        <f t="shared" si="29"/>
        <v>-0.17599999999999993</v>
      </c>
      <c r="J233" s="56">
        <f t="shared" si="30"/>
        <v>-0.36363636363636359</v>
      </c>
    </row>
    <row r="234" spans="1:10" x14ac:dyDescent="0.25">
      <c r="B234" s="10">
        <v>44036</v>
      </c>
      <c r="C234" s="13" t="s">
        <v>559</v>
      </c>
      <c r="D234" s="116" t="s">
        <v>558</v>
      </c>
      <c r="E234" s="16">
        <v>3.13</v>
      </c>
      <c r="F234" s="16">
        <v>2.14</v>
      </c>
      <c r="G234" s="12">
        <v>44039</v>
      </c>
      <c r="H234" s="19">
        <v>3.73</v>
      </c>
      <c r="I234" s="18">
        <f t="shared" si="29"/>
        <v>0.19169329073482433</v>
      </c>
      <c r="J234" s="56">
        <f t="shared" si="30"/>
        <v>0.6060606060606063</v>
      </c>
    </row>
    <row r="235" spans="1:10" s="50" customFormat="1" x14ac:dyDescent="0.25">
      <c r="A235" s="10" t="s">
        <v>0</v>
      </c>
      <c r="B235" s="10">
        <v>44067</v>
      </c>
      <c r="C235" s="13" t="s">
        <v>638</v>
      </c>
      <c r="D235" s="30" t="s">
        <v>637</v>
      </c>
      <c r="E235" s="16">
        <v>3.01</v>
      </c>
      <c r="F235" s="16">
        <v>2.06</v>
      </c>
      <c r="G235" s="12">
        <v>44069</v>
      </c>
      <c r="H235" s="19">
        <v>2.66</v>
      </c>
      <c r="I235" s="18">
        <f t="shared" si="29"/>
        <v>-0.11627906976744173</v>
      </c>
      <c r="J235" s="56">
        <f t="shared" si="30"/>
        <v>-0.36842105263157865</v>
      </c>
    </row>
    <row r="236" spans="1:10" s="50" customFormat="1" x14ac:dyDescent="0.25">
      <c r="A236" s="10" t="s">
        <v>0</v>
      </c>
      <c r="B236" s="10">
        <v>44068</v>
      </c>
      <c r="C236" s="13" t="s">
        <v>641</v>
      </c>
      <c r="D236" s="30" t="s">
        <v>642</v>
      </c>
      <c r="E236" s="16">
        <v>2.58</v>
      </c>
      <c r="F236" s="16">
        <v>1.22</v>
      </c>
      <c r="G236" s="12">
        <v>44069</v>
      </c>
      <c r="H236" s="19">
        <v>2.57</v>
      </c>
      <c r="I236" s="18">
        <f t="shared" si="29"/>
        <v>-3.8759689922481799E-3</v>
      </c>
      <c r="J236" s="56">
        <f t="shared" si="30"/>
        <v>-7.3529411764707573E-3</v>
      </c>
    </row>
    <row r="237" spans="1:10" s="50" customFormat="1" x14ac:dyDescent="0.25">
      <c r="A237" s="10" t="s">
        <v>0</v>
      </c>
      <c r="B237" s="10">
        <v>44070</v>
      </c>
      <c r="C237" s="13" t="s">
        <v>646</v>
      </c>
      <c r="D237" s="30" t="s">
        <v>645</v>
      </c>
      <c r="E237" s="16">
        <v>2.67</v>
      </c>
      <c r="F237" s="16">
        <v>1.37</v>
      </c>
      <c r="G237" s="12">
        <v>44075</v>
      </c>
      <c r="H237" s="19">
        <v>1.25</v>
      </c>
      <c r="I237" s="18">
        <f t="shared" si="29"/>
        <v>-0.53183520599250933</v>
      </c>
      <c r="J237" s="56">
        <f t="shared" si="30"/>
        <v>-1.0923076923076924</v>
      </c>
    </row>
    <row r="238" spans="1:10" s="50" customFormat="1" x14ac:dyDescent="0.25">
      <c r="A238" s="10" t="s">
        <v>0</v>
      </c>
      <c r="B238" s="10">
        <v>44076</v>
      </c>
      <c r="C238" s="13" t="s">
        <v>666</v>
      </c>
      <c r="D238" s="30" t="s">
        <v>665</v>
      </c>
      <c r="E238" s="16">
        <v>3.97</v>
      </c>
      <c r="F238" s="16">
        <v>2.39</v>
      </c>
      <c r="G238" s="12">
        <v>44078</v>
      </c>
      <c r="H238" s="19">
        <v>3.78</v>
      </c>
      <c r="I238" s="18">
        <f t="shared" si="29"/>
        <v>-4.7858942065491239E-2</v>
      </c>
      <c r="J238" s="56">
        <f t="shared" si="30"/>
        <v>-0.12025316455696226</v>
      </c>
    </row>
    <row r="239" spans="1:10" s="50" customFormat="1" x14ac:dyDescent="0.25">
      <c r="A239" s="10" t="s">
        <v>0</v>
      </c>
      <c r="B239" s="10">
        <v>44092</v>
      </c>
      <c r="C239" s="13" t="s">
        <v>717</v>
      </c>
      <c r="D239" s="30" t="s">
        <v>716</v>
      </c>
      <c r="E239" s="16">
        <v>4.26</v>
      </c>
      <c r="F239" s="16">
        <v>2.96</v>
      </c>
      <c r="G239" s="12">
        <v>44095</v>
      </c>
      <c r="H239" s="19">
        <v>2.96</v>
      </c>
      <c r="I239" s="18">
        <f t="shared" si="29"/>
        <v>-0.30516431924882625</v>
      </c>
      <c r="J239" s="56">
        <f t="shared" si="30"/>
        <v>-1</v>
      </c>
    </row>
    <row r="240" spans="1:10" s="50" customFormat="1" x14ac:dyDescent="0.25">
      <c r="A240" s="10" t="s">
        <v>0</v>
      </c>
      <c r="B240" s="10">
        <v>44102</v>
      </c>
      <c r="C240" s="13" t="s">
        <v>739</v>
      </c>
      <c r="D240" s="30" t="s">
        <v>741</v>
      </c>
      <c r="E240" s="16">
        <v>2.46</v>
      </c>
      <c r="F240" s="16">
        <v>1.58</v>
      </c>
      <c r="G240" s="12">
        <v>44103</v>
      </c>
      <c r="H240" s="19">
        <v>2.85</v>
      </c>
      <c r="I240" s="18">
        <f>(H240/E240-1)</f>
        <v>0.1585365853658538</v>
      </c>
      <c r="J240" s="56">
        <f>(H240-E240)/(E240-F240)</f>
        <v>0.4431818181818184</v>
      </c>
    </row>
    <row r="241" spans="1:10" s="50" customFormat="1" x14ac:dyDescent="0.25">
      <c r="A241" s="10" t="s">
        <v>0</v>
      </c>
      <c r="B241" s="10">
        <v>44123</v>
      </c>
      <c r="C241" s="13" t="s">
        <v>790</v>
      </c>
      <c r="D241" s="30" t="s">
        <v>791</v>
      </c>
      <c r="E241" s="16">
        <v>3.15</v>
      </c>
      <c r="F241" s="16">
        <v>1.98</v>
      </c>
      <c r="G241" s="12">
        <v>44125</v>
      </c>
      <c r="H241" s="19">
        <v>3.72</v>
      </c>
      <c r="I241" s="18">
        <f t="shared" ref="I241:I242" si="31">(H241/E241-1)</f>
        <v>0.18095238095238098</v>
      </c>
      <c r="J241" s="56">
        <f t="shared" ref="J241:J242" si="32">(H241-E241)/(E241-F241)</f>
        <v>0.48717948717948745</v>
      </c>
    </row>
    <row r="242" spans="1:10" s="50" customFormat="1" x14ac:dyDescent="0.25">
      <c r="A242" s="10" t="s">
        <v>0</v>
      </c>
      <c r="B242" s="10">
        <v>44126</v>
      </c>
      <c r="C242" s="13" t="s">
        <v>803</v>
      </c>
      <c r="D242" s="30" t="s">
        <v>716</v>
      </c>
      <c r="E242" s="16">
        <v>3.71</v>
      </c>
      <c r="F242" s="16">
        <v>2.42</v>
      </c>
      <c r="G242" s="12">
        <v>44131</v>
      </c>
      <c r="H242" s="19">
        <v>3.22</v>
      </c>
      <c r="I242" s="18">
        <f t="shared" si="31"/>
        <v>-0.13207547169811318</v>
      </c>
      <c r="J242" s="56">
        <f t="shared" si="32"/>
        <v>-0.37984496124030986</v>
      </c>
    </row>
    <row r="243" spans="1:10" s="50" customFormat="1" x14ac:dyDescent="0.25">
      <c r="A243" s="10" t="s">
        <v>0</v>
      </c>
      <c r="B243" s="10">
        <v>44153</v>
      </c>
      <c r="C243" s="13" t="s">
        <v>889</v>
      </c>
      <c r="D243" s="30" t="s">
        <v>741</v>
      </c>
      <c r="E243" s="16">
        <v>4.1900000000000004</v>
      </c>
      <c r="F243" s="16">
        <v>2.74</v>
      </c>
      <c r="G243" s="12">
        <v>44158</v>
      </c>
      <c r="H243" s="19">
        <v>3.7</v>
      </c>
      <c r="I243" s="18">
        <f>(H243/E243-1)</f>
        <v>-0.116945107398568</v>
      </c>
      <c r="J243" s="56">
        <f>(H243-E243)/(E243-F243)</f>
        <v>-0.33793103448275874</v>
      </c>
    </row>
    <row r="244" spans="1:10" s="50" customFormat="1" x14ac:dyDescent="0.25">
      <c r="A244" s="10" t="s">
        <v>0</v>
      </c>
      <c r="B244" s="10">
        <v>44159</v>
      </c>
      <c r="C244" s="13" t="s">
        <v>910</v>
      </c>
      <c r="D244" s="30" t="s">
        <v>909</v>
      </c>
      <c r="E244" s="16">
        <v>3.75</v>
      </c>
      <c r="F244" s="16">
        <v>3.17</v>
      </c>
      <c r="G244" s="12">
        <v>44162</v>
      </c>
      <c r="H244" s="19">
        <v>3.95</v>
      </c>
      <c r="I244" s="18">
        <f>(H244/E244-1)</f>
        <v>5.3333333333333455E-2</v>
      </c>
      <c r="J244" s="56">
        <f>(H244-E244)/(E244-F244)</f>
        <v>0.3448275862068968</v>
      </c>
    </row>
    <row r="245" spans="1:10" x14ac:dyDescent="0.25">
      <c r="B245" s="10">
        <v>44172</v>
      </c>
      <c r="C245" s="13" t="s">
        <v>935</v>
      </c>
      <c r="D245" s="116" t="s">
        <v>572</v>
      </c>
      <c r="E245" s="16">
        <v>3.31</v>
      </c>
      <c r="F245" s="16">
        <v>1.98</v>
      </c>
      <c r="G245" s="12">
        <v>44180</v>
      </c>
      <c r="H245" s="19">
        <v>3.28</v>
      </c>
      <c r="I245" s="18">
        <f t="shared" ref="I245" si="33">(H245/E245-1)</f>
        <v>-9.0634441087613649E-3</v>
      </c>
      <c r="J245" s="56">
        <f t="shared" ref="J245" si="34">(H245-E245)/(E245-F245)</f>
        <v>-2.2556390977443795E-2</v>
      </c>
    </row>
    <row r="246" spans="1:10" x14ac:dyDescent="0.25">
      <c r="B246" s="10"/>
      <c r="C246" s="13"/>
      <c r="D246" s="30"/>
      <c r="E246" s="19"/>
      <c r="F246" s="19"/>
      <c r="G246" s="12"/>
      <c r="H246" s="21" t="s">
        <v>0</v>
      </c>
      <c r="I246" s="18"/>
      <c r="J246" s="14"/>
    </row>
    <row r="247" spans="1:10" x14ac:dyDescent="0.25">
      <c r="B247" s="10"/>
      <c r="C247" s="22" t="s">
        <v>33</v>
      </c>
      <c r="D247" s="15"/>
      <c r="E247" s="13"/>
      <c r="F247" s="13"/>
      <c r="G247" s="23" t="s">
        <v>0</v>
      </c>
      <c r="H247" s="53" t="s">
        <v>10</v>
      </c>
      <c r="I247" s="54" t="s">
        <v>8</v>
      </c>
      <c r="J247" s="59">
        <f>SUM(J225:J246)</f>
        <v>-4.1420716017224626</v>
      </c>
    </row>
    <row r="248" spans="1:10" x14ac:dyDescent="0.25">
      <c r="B248" s="10"/>
      <c r="C248" s="22"/>
      <c r="D248" s="15"/>
      <c r="E248" s="13"/>
      <c r="F248" s="13"/>
      <c r="G248" s="23"/>
      <c r="H248" s="53"/>
      <c r="I248" s="54"/>
      <c r="J248" s="51"/>
    </row>
    <row r="249" spans="1:10" ht="15.75" thickBot="1" x14ac:dyDescent="0.3">
      <c r="B249" s="25"/>
      <c r="C249" s="27" t="s">
        <v>0</v>
      </c>
      <c r="D249" s="109"/>
      <c r="E249" s="27"/>
      <c r="F249" s="27"/>
      <c r="G249" s="33"/>
      <c r="H249" s="27"/>
      <c r="I249" s="55" t="s">
        <v>0</v>
      </c>
      <c r="J249" s="29"/>
    </row>
    <row r="250" spans="1:10" x14ac:dyDescent="0.25">
      <c r="B250" s="5"/>
      <c r="C250" s="44"/>
      <c r="D250" s="107"/>
      <c r="E250" s="6"/>
      <c r="F250" s="6"/>
      <c r="G250" s="7"/>
      <c r="H250" s="8"/>
      <c r="I250" s="8"/>
      <c r="J250" s="9"/>
    </row>
    <row r="251" spans="1:10" x14ac:dyDescent="0.25">
      <c r="B251" s="10"/>
      <c r="C251" s="52" t="s">
        <v>25</v>
      </c>
      <c r="D251" s="108"/>
      <c r="E251" s="13"/>
      <c r="F251" s="13"/>
      <c r="G251" s="23"/>
      <c r="H251" s="11"/>
      <c r="I251" s="24"/>
      <c r="J251" s="14"/>
    </row>
    <row r="252" spans="1:10" x14ac:dyDescent="0.25">
      <c r="B252" s="45" t="s">
        <v>1</v>
      </c>
      <c r="C252" s="46" t="s">
        <v>2</v>
      </c>
      <c r="D252" s="46" t="s">
        <v>29</v>
      </c>
      <c r="E252" s="46" t="s">
        <v>1</v>
      </c>
      <c r="F252" s="46" t="s">
        <v>12</v>
      </c>
      <c r="G252" s="47" t="s">
        <v>3</v>
      </c>
      <c r="H252" s="46" t="s">
        <v>3</v>
      </c>
      <c r="I252" s="46" t="s">
        <v>4</v>
      </c>
      <c r="J252" s="48" t="s">
        <v>4</v>
      </c>
    </row>
    <row r="253" spans="1:10" x14ac:dyDescent="0.25">
      <c r="B253" s="45" t="s">
        <v>5</v>
      </c>
      <c r="C253" s="49"/>
      <c r="D253" s="49"/>
      <c r="E253" s="46" t="s">
        <v>6</v>
      </c>
      <c r="F253" s="46" t="s">
        <v>13</v>
      </c>
      <c r="G253" s="47" t="s">
        <v>5</v>
      </c>
      <c r="H253" s="46" t="s">
        <v>7</v>
      </c>
      <c r="I253" s="46" t="s">
        <v>9</v>
      </c>
      <c r="J253" s="48" t="s">
        <v>14</v>
      </c>
    </row>
    <row r="254" spans="1:10" s="50" customFormat="1" x14ac:dyDescent="0.25">
      <c r="B254" s="45"/>
      <c r="C254" s="46" t="s">
        <v>20</v>
      </c>
      <c r="D254" s="46"/>
      <c r="E254" s="46"/>
      <c r="F254" s="46"/>
      <c r="G254" s="47"/>
      <c r="H254" s="46"/>
      <c r="I254" s="46"/>
      <c r="J254" s="48"/>
    </row>
    <row r="255" spans="1:10" x14ac:dyDescent="0.25">
      <c r="B255" s="45"/>
      <c r="C255" s="46" t="s">
        <v>0</v>
      </c>
      <c r="D255" s="46"/>
      <c r="E255" s="46"/>
      <c r="F255" s="46"/>
      <c r="G255" s="47"/>
      <c r="H255" s="46"/>
      <c r="I255" s="46"/>
      <c r="J255" s="48"/>
    </row>
    <row r="256" spans="1:10" x14ac:dyDescent="0.25">
      <c r="B256" s="45"/>
      <c r="C256" s="46"/>
      <c r="D256" s="46"/>
      <c r="E256" s="46"/>
      <c r="F256" s="46"/>
      <c r="G256" s="47"/>
      <c r="H256" s="46"/>
      <c r="I256" s="46"/>
      <c r="J256" s="48"/>
    </row>
    <row r="257" spans="1:10" x14ac:dyDescent="0.25">
      <c r="B257" s="10">
        <v>43838</v>
      </c>
      <c r="C257" s="13" t="s">
        <v>69</v>
      </c>
      <c r="D257" s="30" t="s">
        <v>68</v>
      </c>
      <c r="E257" s="16">
        <v>0.92</v>
      </c>
      <c r="F257" s="16">
        <v>0.22</v>
      </c>
      <c r="G257" s="12">
        <v>43844</v>
      </c>
      <c r="H257" s="19">
        <v>1.28</v>
      </c>
      <c r="I257" s="18">
        <f t="shared" ref="I257:I264" si="35">(H257/E257-1)</f>
        <v>0.39130434782608692</v>
      </c>
      <c r="J257" s="56">
        <f t="shared" ref="J257:J264" si="36">(H257-E257)/(E257-F257)</f>
        <v>0.51428571428571423</v>
      </c>
    </row>
    <row r="258" spans="1:10" x14ac:dyDescent="0.25">
      <c r="B258" s="10">
        <v>43858</v>
      </c>
      <c r="C258" s="13" t="s">
        <v>110</v>
      </c>
      <c r="D258" s="30" t="s">
        <v>113</v>
      </c>
      <c r="E258" s="16">
        <v>0.57999999999999996</v>
      </c>
      <c r="F258" s="16">
        <v>0.03</v>
      </c>
      <c r="G258" s="12">
        <v>43858</v>
      </c>
      <c r="H258" s="19">
        <v>0.98</v>
      </c>
      <c r="I258" s="18">
        <f t="shared" si="35"/>
        <v>0.68965517241379315</v>
      </c>
      <c r="J258" s="56">
        <f t="shared" si="36"/>
        <v>0.7272727272727274</v>
      </c>
    </row>
    <row r="259" spans="1:10" x14ac:dyDescent="0.25">
      <c r="B259" s="10">
        <v>43864</v>
      </c>
      <c r="C259" s="13" t="s">
        <v>130</v>
      </c>
      <c r="D259" s="30" t="s">
        <v>129</v>
      </c>
      <c r="E259" s="16">
        <v>1.05</v>
      </c>
      <c r="F259" s="16">
        <v>0.11</v>
      </c>
      <c r="G259" s="12">
        <v>43866</v>
      </c>
      <c r="H259" s="19">
        <v>1.29</v>
      </c>
      <c r="I259" s="18">
        <f t="shared" si="35"/>
        <v>0.22857142857142865</v>
      </c>
      <c r="J259" s="56">
        <f t="shared" si="36"/>
        <v>0.25531914893617019</v>
      </c>
    </row>
    <row r="260" spans="1:10" x14ac:dyDescent="0.25">
      <c r="B260" s="10">
        <v>43872</v>
      </c>
      <c r="C260" s="13" t="s">
        <v>156</v>
      </c>
      <c r="D260" s="30" t="s">
        <v>157</v>
      </c>
      <c r="E260" s="16">
        <v>3.19</v>
      </c>
      <c r="F260" s="16">
        <v>0.2</v>
      </c>
      <c r="G260" s="12">
        <v>43874</v>
      </c>
      <c r="H260" s="19">
        <v>2.5099999999999998</v>
      </c>
      <c r="I260" s="18">
        <f t="shared" si="35"/>
        <v>-0.21316614420062696</v>
      </c>
      <c r="J260" s="56">
        <f t="shared" si="36"/>
        <v>-0.22742474916387967</v>
      </c>
    </row>
    <row r="261" spans="1:10" x14ac:dyDescent="0.25">
      <c r="B261" s="10">
        <v>43881</v>
      </c>
      <c r="C261" s="13" t="s">
        <v>181</v>
      </c>
      <c r="D261" s="30" t="s">
        <v>157</v>
      </c>
      <c r="E261" s="16">
        <v>9.16</v>
      </c>
      <c r="F261" s="16">
        <v>5.68</v>
      </c>
      <c r="G261" s="12">
        <v>43885</v>
      </c>
      <c r="H261" s="19">
        <v>13.97</v>
      </c>
      <c r="I261" s="18">
        <f t="shared" si="35"/>
        <v>0.52510917030567694</v>
      </c>
      <c r="J261" s="56">
        <f t="shared" si="36"/>
        <v>1.382183908045977</v>
      </c>
    </row>
    <row r="262" spans="1:10" x14ac:dyDescent="0.25">
      <c r="B262" s="10">
        <v>43886</v>
      </c>
      <c r="C262" s="13" t="s">
        <v>197</v>
      </c>
      <c r="D262" s="30" t="s">
        <v>198</v>
      </c>
      <c r="E262" s="16">
        <v>1.01</v>
      </c>
      <c r="F262" s="16">
        <v>0.32</v>
      </c>
      <c r="G262" s="12">
        <v>43889</v>
      </c>
      <c r="H262" s="19">
        <v>2.13</v>
      </c>
      <c r="I262" s="18">
        <f t="shared" si="35"/>
        <v>1.108910891089109</v>
      </c>
      <c r="J262" s="56">
        <f t="shared" si="36"/>
        <v>1.6231884057971013</v>
      </c>
    </row>
    <row r="263" spans="1:10" x14ac:dyDescent="0.25">
      <c r="B263" s="10">
        <v>43888</v>
      </c>
      <c r="C263" s="13" t="s">
        <v>214</v>
      </c>
      <c r="D263" s="30" t="s">
        <v>215</v>
      </c>
      <c r="E263" s="16">
        <v>7.38</v>
      </c>
      <c r="F263" s="16">
        <v>0.33</v>
      </c>
      <c r="G263" s="12">
        <v>43889</v>
      </c>
      <c r="H263" s="19">
        <v>13.88</v>
      </c>
      <c r="I263" s="18">
        <f t="shared" si="35"/>
        <v>0.88075880758807612</v>
      </c>
      <c r="J263" s="56">
        <f t="shared" si="36"/>
        <v>0.92198581560283699</v>
      </c>
    </row>
    <row r="264" spans="1:10" x14ac:dyDescent="0.25">
      <c r="B264" s="10">
        <v>43894</v>
      </c>
      <c r="C264" s="13" t="s">
        <v>257</v>
      </c>
      <c r="D264" s="30" t="s">
        <v>241</v>
      </c>
      <c r="E264" s="16">
        <v>5.67</v>
      </c>
      <c r="F264" s="16">
        <v>0.09</v>
      </c>
      <c r="G264" s="12">
        <v>43896</v>
      </c>
      <c r="H264" s="19">
        <v>2.37</v>
      </c>
      <c r="I264" s="18">
        <f t="shared" si="35"/>
        <v>-0.58201058201058198</v>
      </c>
      <c r="J264" s="56">
        <f t="shared" si="36"/>
        <v>-0.59139784946236551</v>
      </c>
    </row>
    <row r="265" spans="1:10" x14ac:dyDescent="0.25">
      <c r="B265" s="10">
        <v>43955</v>
      </c>
      <c r="C265" s="13" t="s">
        <v>360</v>
      </c>
      <c r="D265" s="30" t="s">
        <v>359</v>
      </c>
      <c r="E265" s="16">
        <v>1.1100000000000001</v>
      </c>
      <c r="F265" s="16">
        <v>0.27</v>
      </c>
      <c r="G265" s="12">
        <v>43956</v>
      </c>
      <c r="H265" s="19">
        <v>1.0900000000000001</v>
      </c>
      <c r="I265" s="18">
        <f>(H265/E265-1)</f>
        <v>-1.8018018018018056E-2</v>
      </c>
      <c r="J265" s="56">
        <f>(H265-E265)/(E265-F265)</f>
        <v>-2.3809523809523829E-2</v>
      </c>
    </row>
    <row r="266" spans="1:10" x14ac:dyDescent="0.25">
      <c r="B266" s="10">
        <v>43966</v>
      </c>
      <c r="C266" s="13" t="s">
        <v>393</v>
      </c>
      <c r="D266" s="30" t="s">
        <v>394</v>
      </c>
      <c r="E266" s="16">
        <v>1.1000000000000001</v>
      </c>
      <c r="F266" s="16">
        <v>0.1</v>
      </c>
      <c r="G266" s="12">
        <v>43969</v>
      </c>
      <c r="H266" s="19">
        <v>1.97</v>
      </c>
      <c r="I266" s="18">
        <f t="shared" ref="I266:I288" si="37">(H266/E266-1)</f>
        <v>0.79090909090909078</v>
      </c>
      <c r="J266" s="56">
        <f t="shared" ref="J266:J270" si="38">(H266-E266)/(E266-F266)</f>
        <v>0.86999999999999988</v>
      </c>
    </row>
    <row r="267" spans="1:10" x14ac:dyDescent="0.25">
      <c r="B267" s="10">
        <v>43978</v>
      </c>
      <c r="C267" s="13" t="s">
        <v>426</v>
      </c>
      <c r="D267" s="30" t="s">
        <v>421</v>
      </c>
      <c r="E267" s="16">
        <v>1.28</v>
      </c>
      <c r="F267" s="16">
        <v>0.38</v>
      </c>
      <c r="G267" s="12">
        <v>43984</v>
      </c>
      <c r="H267" s="19">
        <v>2</v>
      </c>
      <c r="I267" s="18">
        <f t="shared" si="37"/>
        <v>0.5625</v>
      </c>
      <c r="J267" s="56">
        <f t="shared" si="38"/>
        <v>0.79999999999999993</v>
      </c>
    </row>
    <row r="268" spans="1:10" x14ac:dyDescent="0.25">
      <c r="B268" s="10">
        <v>43986</v>
      </c>
      <c r="C268" s="13" t="s">
        <v>443</v>
      </c>
      <c r="D268" s="30" t="s">
        <v>444</v>
      </c>
      <c r="E268" s="16">
        <v>1.73</v>
      </c>
      <c r="F268" s="16">
        <v>0.7</v>
      </c>
      <c r="G268" s="12">
        <v>43993</v>
      </c>
      <c r="H268" s="19">
        <v>1.96</v>
      </c>
      <c r="I268" s="18">
        <f t="shared" si="37"/>
        <v>0.13294797687861282</v>
      </c>
      <c r="J268" s="56">
        <f t="shared" si="38"/>
        <v>0.22330097087378639</v>
      </c>
    </row>
    <row r="269" spans="1:10" x14ac:dyDescent="0.25">
      <c r="B269" s="10">
        <v>44001</v>
      </c>
      <c r="C269" s="13" t="s">
        <v>474</v>
      </c>
      <c r="D269" s="30" t="s">
        <v>475</v>
      </c>
      <c r="E269" s="16">
        <v>1.6</v>
      </c>
      <c r="F269" s="16">
        <v>0.75</v>
      </c>
      <c r="G269" s="12">
        <v>44005</v>
      </c>
      <c r="H269" s="19">
        <v>1.69</v>
      </c>
      <c r="I269" s="18">
        <f t="shared" si="37"/>
        <v>5.6249999999999911E-2</v>
      </c>
      <c r="J269" s="56">
        <f t="shared" si="38"/>
        <v>0.10588235294117629</v>
      </c>
    </row>
    <row r="270" spans="1:10" x14ac:dyDescent="0.25">
      <c r="B270" s="10">
        <v>44013</v>
      </c>
      <c r="C270" s="13" t="s">
        <v>510</v>
      </c>
      <c r="D270" s="30" t="s">
        <v>509</v>
      </c>
      <c r="E270" s="16">
        <v>1.95</v>
      </c>
      <c r="F270" s="16">
        <v>1.44</v>
      </c>
      <c r="G270" s="12">
        <v>44018</v>
      </c>
      <c r="H270" s="19">
        <v>1.79</v>
      </c>
      <c r="I270" s="18">
        <f t="shared" si="37"/>
        <v>-8.2051282051281982E-2</v>
      </c>
      <c r="J270" s="56">
        <f t="shared" si="38"/>
        <v>-0.31372549019607826</v>
      </c>
    </row>
    <row r="271" spans="1:10" s="50" customFormat="1" x14ac:dyDescent="0.25">
      <c r="A271" s="10" t="s">
        <v>0</v>
      </c>
      <c r="B271" s="10">
        <v>44029</v>
      </c>
      <c r="C271" s="13" t="s">
        <v>545</v>
      </c>
      <c r="D271" s="30" t="s">
        <v>544</v>
      </c>
      <c r="E271" s="16">
        <v>6.48</v>
      </c>
      <c r="F271" s="16">
        <v>2.86</v>
      </c>
      <c r="G271" s="12">
        <v>44033</v>
      </c>
      <c r="H271" s="19">
        <v>2.86</v>
      </c>
      <c r="I271" s="18">
        <f t="shared" si="37"/>
        <v>-0.55864197530864201</v>
      </c>
      <c r="J271" s="56">
        <f>(H271-E271)/(E271-F271)</f>
        <v>-1</v>
      </c>
    </row>
    <row r="272" spans="1:10" s="50" customFormat="1" x14ac:dyDescent="0.25">
      <c r="A272" s="10" t="s">
        <v>0</v>
      </c>
      <c r="B272" s="10">
        <v>44068</v>
      </c>
      <c r="C272" s="13" t="s">
        <v>643</v>
      </c>
      <c r="D272" s="30" t="s">
        <v>644</v>
      </c>
      <c r="E272" s="16">
        <v>3.95</v>
      </c>
      <c r="F272" s="16">
        <v>2.2400000000000002</v>
      </c>
      <c r="G272" s="12">
        <v>44069</v>
      </c>
      <c r="H272" s="19">
        <v>3.65</v>
      </c>
      <c r="I272" s="18">
        <f t="shared" si="37"/>
        <v>-7.5949367088607667E-2</v>
      </c>
      <c r="J272" s="56">
        <f t="shared" ref="J272" si="39">(H272-E272)/(E272-F272)</f>
        <v>-0.17543859649122823</v>
      </c>
    </row>
    <row r="273" spans="1:10" s="50" customFormat="1" x14ac:dyDescent="0.25">
      <c r="A273" s="10" t="s">
        <v>0</v>
      </c>
      <c r="B273" s="10">
        <v>44070</v>
      </c>
      <c r="C273" s="13" t="s">
        <v>648</v>
      </c>
      <c r="D273" s="30" t="s">
        <v>647</v>
      </c>
      <c r="E273" s="16">
        <v>15.97</v>
      </c>
      <c r="F273" s="16">
        <v>8.5299999999999994</v>
      </c>
      <c r="G273" s="12">
        <v>44075</v>
      </c>
      <c r="H273" s="19">
        <v>13.5</v>
      </c>
      <c r="I273" s="18">
        <f t="shared" si="37"/>
        <v>-0.1546649968691296</v>
      </c>
      <c r="J273" s="56">
        <f>(H273-E273)/(E273-F273)</f>
        <v>-0.331989247311828</v>
      </c>
    </row>
    <row r="274" spans="1:10" s="50" customFormat="1" x14ac:dyDescent="0.25">
      <c r="A274" s="10" t="s">
        <v>0</v>
      </c>
      <c r="B274" s="10">
        <v>44076</v>
      </c>
      <c r="C274" s="13" t="s">
        <v>668</v>
      </c>
      <c r="D274" s="30" t="s">
        <v>667</v>
      </c>
      <c r="E274" s="16">
        <v>3.94</v>
      </c>
      <c r="F274" s="16">
        <v>2.5499999999999998</v>
      </c>
      <c r="G274" s="12">
        <v>44078</v>
      </c>
      <c r="H274" s="19">
        <v>4.66</v>
      </c>
      <c r="I274" s="18">
        <f t="shared" si="37"/>
        <v>0.18274111675126914</v>
      </c>
      <c r="J274" s="56">
        <f t="shared" ref="J274:J288" si="40">(H274-E274)/(E274-F274)</f>
        <v>0.51798561151079148</v>
      </c>
    </row>
    <row r="275" spans="1:10" x14ac:dyDescent="0.25">
      <c r="B275" s="10">
        <v>44090</v>
      </c>
      <c r="C275" s="13" t="s">
        <v>709</v>
      </c>
      <c r="D275" s="30" t="s">
        <v>708</v>
      </c>
      <c r="E275" s="16">
        <v>2.0699999999999998</v>
      </c>
      <c r="F275" s="16">
        <v>1.01</v>
      </c>
      <c r="G275" s="12">
        <v>44091</v>
      </c>
      <c r="H275" s="19">
        <v>1.78</v>
      </c>
      <c r="I275" s="18">
        <f t="shared" si="37"/>
        <v>-0.14009661835748788</v>
      </c>
      <c r="J275" s="56">
        <f t="shared" si="40"/>
        <v>-0.27358490566037724</v>
      </c>
    </row>
    <row r="276" spans="1:10" x14ac:dyDescent="0.25">
      <c r="B276" s="10">
        <v>44102</v>
      </c>
      <c r="C276" s="13" t="s">
        <v>737</v>
      </c>
      <c r="D276" s="30" t="s">
        <v>736</v>
      </c>
      <c r="E276" s="16">
        <v>2.9</v>
      </c>
      <c r="F276" s="16">
        <v>1.29</v>
      </c>
      <c r="G276" s="12">
        <v>44103</v>
      </c>
      <c r="H276" s="19">
        <v>3.91</v>
      </c>
      <c r="I276" s="18">
        <f t="shared" si="37"/>
        <v>0.34827586206896566</v>
      </c>
      <c r="J276" s="56">
        <f t="shared" si="40"/>
        <v>0.62732919254658404</v>
      </c>
    </row>
    <row r="277" spans="1:10" x14ac:dyDescent="0.25">
      <c r="B277" s="10">
        <v>44104</v>
      </c>
      <c r="C277" s="13" t="s">
        <v>754</v>
      </c>
      <c r="D277" s="30" t="s">
        <v>753</v>
      </c>
      <c r="E277" s="16">
        <v>2.56</v>
      </c>
      <c r="F277" s="16">
        <v>1.73</v>
      </c>
      <c r="G277" s="12">
        <v>44105</v>
      </c>
      <c r="H277" s="19">
        <v>2.33</v>
      </c>
      <c r="I277" s="18">
        <f t="shared" si="37"/>
        <v>-8.984375E-2</v>
      </c>
      <c r="J277" s="56">
        <f t="shared" si="40"/>
        <v>-0.27710843373493971</v>
      </c>
    </row>
    <row r="278" spans="1:10" x14ac:dyDescent="0.25">
      <c r="B278" s="10">
        <v>44109</v>
      </c>
      <c r="C278" s="13" t="s">
        <v>761</v>
      </c>
      <c r="D278" s="30" t="s">
        <v>762</v>
      </c>
      <c r="E278" s="16">
        <v>2.92</v>
      </c>
      <c r="F278" s="16">
        <v>1.54</v>
      </c>
      <c r="G278" s="12">
        <v>44113</v>
      </c>
      <c r="H278" s="19">
        <v>3.86</v>
      </c>
      <c r="I278" s="18">
        <f t="shared" si="37"/>
        <v>0.32191780821917804</v>
      </c>
      <c r="J278" s="56">
        <f t="shared" si="40"/>
        <v>0.6811594202898551</v>
      </c>
    </row>
    <row r="279" spans="1:10" x14ac:dyDescent="0.25">
      <c r="B279" s="10">
        <v>44111</v>
      </c>
      <c r="C279" s="13" t="s">
        <v>823</v>
      </c>
      <c r="D279" s="30" t="s">
        <v>769</v>
      </c>
      <c r="E279" s="16">
        <v>3.62</v>
      </c>
      <c r="F279" s="16">
        <v>1.79</v>
      </c>
      <c r="G279" s="12">
        <v>44116</v>
      </c>
      <c r="H279" s="19">
        <v>5.15</v>
      </c>
      <c r="I279" s="18">
        <f t="shared" si="37"/>
        <v>0.42265193370165743</v>
      </c>
      <c r="J279" s="56">
        <f t="shared" si="40"/>
        <v>0.83606557377049195</v>
      </c>
    </row>
    <row r="280" spans="1:10" x14ac:dyDescent="0.25">
      <c r="B280" s="10">
        <v>44116</v>
      </c>
      <c r="C280" s="13" t="s">
        <v>777</v>
      </c>
      <c r="D280" s="30" t="s">
        <v>778</v>
      </c>
      <c r="E280" s="16">
        <v>2.5499999999999998</v>
      </c>
      <c r="F280" s="16">
        <v>1.66</v>
      </c>
      <c r="G280" s="12">
        <v>44117</v>
      </c>
      <c r="H280" s="19">
        <v>2.0699999999999998</v>
      </c>
      <c r="I280" s="18">
        <f t="shared" si="37"/>
        <v>-0.18823529411764706</v>
      </c>
      <c r="J280" s="56">
        <f t="shared" si="40"/>
        <v>-0.5393258426966292</v>
      </c>
    </row>
    <row r="281" spans="1:10" x14ac:dyDescent="0.25">
      <c r="B281" s="10">
        <v>44118</v>
      </c>
      <c r="C281" s="13" t="s">
        <v>811</v>
      </c>
      <c r="D281" s="30" t="s">
        <v>781</v>
      </c>
      <c r="E281" s="16">
        <v>3.02</v>
      </c>
      <c r="F281" s="16">
        <v>1.7</v>
      </c>
      <c r="G281" s="12">
        <v>44125</v>
      </c>
      <c r="H281" s="19">
        <v>3.99</v>
      </c>
      <c r="I281" s="18">
        <f t="shared" si="37"/>
        <v>0.32119205298013243</v>
      </c>
      <c r="J281" s="56">
        <f t="shared" si="40"/>
        <v>0.73484848484848497</v>
      </c>
    </row>
    <row r="282" spans="1:10" x14ac:dyDescent="0.25">
      <c r="B282" s="10">
        <v>44124</v>
      </c>
      <c r="C282" s="13" t="s">
        <v>797</v>
      </c>
      <c r="D282" s="30" t="s">
        <v>796</v>
      </c>
      <c r="E282" s="16">
        <v>3.13</v>
      </c>
      <c r="F282" s="16">
        <v>1.57</v>
      </c>
      <c r="G282" s="12">
        <v>44126</v>
      </c>
      <c r="H282" s="19">
        <v>2.95</v>
      </c>
      <c r="I282" s="18">
        <f t="shared" si="37"/>
        <v>-5.7507987220447143E-2</v>
      </c>
      <c r="J282" s="56">
        <f t="shared" si="40"/>
        <v>-0.11538461538461521</v>
      </c>
    </row>
    <row r="283" spans="1:10" x14ac:dyDescent="0.25">
      <c r="B283" s="10">
        <v>44130</v>
      </c>
      <c r="C283" s="13" t="s">
        <v>824</v>
      </c>
      <c r="D283" s="30" t="s">
        <v>822</v>
      </c>
      <c r="E283" s="16">
        <v>3.18</v>
      </c>
      <c r="F283" s="16">
        <v>2.14</v>
      </c>
      <c r="G283" s="12">
        <v>44132</v>
      </c>
      <c r="H283" s="19">
        <v>2.35</v>
      </c>
      <c r="I283" s="18">
        <f t="shared" si="37"/>
        <v>-0.26100628930817615</v>
      </c>
      <c r="J283" s="56">
        <f t="shared" si="40"/>
        <v>-0.79807692307692313</v>
      </c>
    </row>
    <row r="284" spans="1:10" x14ac:dyDescent="0.25">
      <c r="B284" s="10">
        <v>44127</v>
      </c>
      <c r="C284" s="13" t="s">
        <v>815</v>
      </c>
      <c r="D284" s="30" t="s">
        <v>814</v>
      </c>
      <c r="E284" s="16">
        <v>3.25</v>
      </c>
      <c r="F284" s="16">
        <v>2.14</v>
      </c>
      <c r="G284" s="12">
        <v>44133</v>
      </c>
      <c r="H284" s="19">
        <v>2.48</v>
      </c>
      <c r="I284" s="18">
        <f t="shared" si="37"/>
        <v>-0.2369230769230769</v>
      </c>
      <c r="J284" s="56">
        <f t="shared" si="40"/>
        <v>-0.69369369369369382</v>
      </c>
    </row>
    <row r="285" spans="1:10" x14ac:dyDescent="0.25">
      <c r="B285" s="10">
        <v>44144</v>
      </c>
      <c r="C285" s="13" t="s">
        <v>858</v>
      </c>
      <c r="D285" s="30" t="s">
        <v>796</v>
      </c>
      <c r="E285" s="16">
        <v>3.33</v>
      </c>
      <c r="F285" s="16">
        <v>1.28</v>
      </c>
      <c r="G285" s="12">
        <v>44151</v>
      </c>
      <c r="H285" s="19">
        <v>3.28</v>
      </c>
      <c r="I285" s="18">
        <f t="shared" si="37"/>
        <v>-1.5015015015015121E-2</v>
      </c>
      <c r="J285" s="56">
        <f t="shared" si="40"/>
        <v>-2.4390243902439157E-2</v>
      </c>
    </row>
    <row r="286" spans="1:10" x14ac:dyDescent="0.25">
      <c r="B286" s="10">
        <v>44145</v>
      </c>
      <c r="C286" s="13" t="s">
        <v>860</v>
      </c>
      <c r="D286" s="30" t="s">
        <v>859</v>
      </c>
      <c r="E286" s="16">
        <v>2.75</v>
      </c>
      <c r="F286" s="16">
        <v>1.49</v>
      </c>
      <c r="G286" s="12">
        <v>44151</v>
      </c>
      <c r="H286" s="19">
        <v>3.76</v>
      </c>
      <c r="I286" s="18">
        <f t="shared" si="37"/>
        <v>0.3672727272727272</v>
      </c>
      <c r="J286" s="56">
        <f t="shared" si="40"/>
        <v>0.8015873015873014</v>
      </c>
    </row>
    <row r="287" spans="1:10" s="50" customFormat="1" x14ac:dyDescent="0.25">
      <c r="A287" s="10" t="s">
        <v>0</v>
      </c>
      <c r="B287" s="10">
        <v>44158</v>
      </c>
      <c r="C287" s="13" t="s">
        <v>905</v>
      </c>
      <c r="D287" s="30" t="s">
        <v>906</v>
      </c>
      <c r="E287" s="16">
        <v>2.5099999999999998</v>
      </c>
      <c r="F287" s="16">
        <v>1.63</v>
      </c>
      <c r="G287" s="12">
        <v>44159</v>
      </c>
      <c r="H287" s="19">
        <v>3.03</v>
      </c>
      <c r="I287" s="18">
        <f t="shared" si="37"/>
        <v>0.20717131474103589</v>
      </c>
      <c r="J287" s="56">
        <f t="shared" si="40"/>
        <v>0.59090909090909105</v>
      </c>
    </row>
    <row r="288" spans="1:10" x14ac:dyDescent="0.25">
      <c r="B288" s="10">
        <v>44180</v>
      </c>
      <c r="C288" s="13" t="s">
        <v>951</v>
      </c>
      <c r="D288" s="30" t="s">
        <v>950</v>
      </c>
      <c r="E288" s="16">
        <v>2.36</v>
      </c>
      <c r="F288" s="16">
        <v>1.75</v>
      </c>
      <c r="G288" s="12">
        <v>44181</v>
      </c>
      <c r="H288" s="19">
        <v>3.04</v>
      </c>
      <c r="I288" s="18">
        <f t="shared" si="37"/>
        <v>0.2881355932203391</v>
      </c>
      <c r="J288" s="56">
        <f t="shared" si="40"/>
        <v>1.1147540983606563</v>
      </c>
    </row>
    <row r="289" spans="2:10" x14ac:dyDescent="0.25">
      <c r="B289" s="10" t="s">
        <v>0</v>
      </c>
      <c r="C289" s="13" t="s">
        <v>0</v>
      </c>
      <c r="D289" s="30"/>
      <c r="E289" s="16" t="s">
        <v>0</v>
      </c>
      <c r="F289" s="16" t="s">
        <v>0</v>
      </c>
      <c r="G289" s="12" t="s">
        <v>0</v>
      </c>
      <c r="H289" s="19" t="s">
        <v>0</v>
      </c>
      <c r="I289" s="18" t="s">
        <v>0</v>
      </c>
      <c r="J289" s="56" t="s">
        <v>0</v>
      </c>
    </row>
    <row r="290" spans="2:10" s="50" customFormat="1" x14ac:dyDescent="0.25">
      <c r="B290" s="10"/>
      <c r="C290" s="22" t="s">
        <v>33</v>
      </c>
      <c r="D290" s="15"/>
      <c r="E290" s="13"/>
      <c r="F290" s="13"/>
      <c r="G290" s="23" t="s">
        <v>0</v>
      </c>
      <c r="H290" s="53" t="s">
        <v>10</v>
      </c>
      <c r="I290" s="54" t="s">
        <v>8</v>
      </c>
      <c r="J290" s="59">
        <f>SUM(J255:J289)</f>
        <v>7.942707702994225</v>
      </c>
    </row>
    <row r="291" spans="2:10" x14ac:dyDescent="0.25">
      <c r="B291" s="10"/>
      <c r="C291" s="22"/>
      <c r="D291" s="15"/>
      <c r="E291" s="13"/>
      <c r="F291" s="13"/>
      <c r="G291" s="23"/>
      <c r="H291" s="53"/>
      <c r="I291" s="54"/>
      <c r="J291" s="51"/>
    </row>
    <row r="292" spans="2:10" ht="15.75" thickBot="1" x14ac:dyDescent="0.3">
      <c r="B292" s="25"/>
      <c r="C292" s="27" t="s">
        <v>0</v>
      </c>
      <c r="D292" s="109"/>
      <c r="E292" s="27"/>
      <c r="F292" s="27"/>
      <c r="G292" s="33"/>
      <c r="H292" s="27"/>
      <c r="I292" s="55" t="s">
        <v>0</v>
      </c>
      <c r="J292" s="29"/>
    </row>
    <row r="293" spans="2:10" s="50" customFormat="1" x14ac:dyDescent="0.25">
      <c r="B293" s="5"/>
      <c r="C293" s="44"/>
      <c r="D293" s="107"/>
      <c r="E293" s="6"/>
      <c r="F293" s="6"/>
      <c r="G293" s="7"/>
      <c r="H293" s="8"/>
      <c r="I293" s="8"/>
      <c r="J293" s="9"/>
    </row>
    <row r="294" spans="2:10" ht="15.75" customHeight="1" x14ac:dyDescent="0.25">
      <c r="B294" s="10"/>
      <c r="C294" s="52" t="s">
        <v>18</v>
      </c>
      <c r="D294" s="108"/>
      <c r="E294" s="13"/>
      <c r="F294" s="13"/>
      <c r="G294" s="23"/>
      <c r="H294" s="11"/>
      <c r="I294" s="24"/>
      <c r="J294" s="14"/>
    </row>
    <row r="295" spans="2:10" x14ac:dyDescent="0.25">
      <c r="B295" s="45" t="s">
        <v>1</v>
      </c>
      <c r="C295" s="46" t="s">
        <v>2</v>
      </c>
      <c r="D295" s="46" t="s">
        <v>29</v>
      </c>
      <c r="E295" s="46" t="s">
        <v>1</v>
      </c>
      <c r="F295" s="46" t="s">
        <v>12</v>
      </c>
      <c r="G295" s="47" t="s">
        <v>3</v>
      </c>
      <c r="H295" s="46" t="s">
        <v>3</v>
      </c>
      <c r="I295" s="46" t="s">
        <v>4</v>
      </c>
      <c r="J295" s="48" t="s">
        <v>4</v>
      </c>
    </row>
    <row r="296" spans="2:10" s="50" customFormat="1" x14ac:dyDescent="0.25">
      <c r="B296" s="45" t="s">
        <v>5</v>
      </c>
      <c r="C296" s="49"/>
      <c r="D296" s="49"/>
      <c r="E296" s="46" t="s">
        <v>6</v>
      </c>
      <c r="F296" s="46" t="s">
        <v>13</v>
      </c>
      <c r="G296" s="47" t="s">
        <v>5</v>
      </c>
      <c r="H296" s="46" t="s">
        <v>7</v>
      </c>
      <c r="I296" s="46" t="s">
        <v>9</v>
      </c>
      <c r="J296" s="48" t="s">
        <v>14</v>
      </c>
    </row>
    <row r="297" spans="2:10" s="50" customFormat="1" x14ac:dyDescent="0.25">
      <c r="B297" s="45"/>
      <c r="C297" s="46" t="s">
        <v>20</v>
      </c>
      <c r="D297" s="46"/>
      <c r="E297" s="46"/>
      <c r="F297" s="46"/>
      <c r="G297" s="47"/>
      <c r="H297" s="46"/>
      <c r="I297" s="46"/>
      <c r="J297" s="48"/>
    </row>
    <row r="298" spans="2:10" s="50" customFormat="1" x14ac:dyDescent="0.25">
      <c r="B298" s="45"/>
      <c r="C298" s="46" t="s">
        <v>0</v>
      </c>
      <c r="D298" s="46"/>
      <c r="E298" s="46"/>
      <c r="F298" s="46"/>
      <c r="G298" s="47"/>
      <c r="H298" s="46"/>
      <c r="I298" s="46"/>
      <c r="J298" s="48"/>
    </row>
    <row r="299" spans="2:10" x14ac:dyDescent="0.25">
      <c r="B299" s="10" t="s">
        <v>180</v>
      </c>
      <c r="C299" s="13" t="s">
        <v>213</v>
      </c>
      <c r="D299" s="116" t="s">
        <v>167</v>
      </c>
      <c r="E299" s="16">
        <v>7.32</v>
      </c>
      <c r="F299" s="16">
        <v>3.26</v>
      </c>
      <c r="G299" s="12">
        <v>43881</v>
      </c>
      <c r="H299" s="19">
        <v>5.42</v>
      </c>
      <c r="I299" s="18">
        <f>(H299/E299-1)</f>
        <v>-0.25956284153005471</v>
      </c>
      <c r="J299" s="56">
        <f>(H299-E299)/(E299-F299)</f>
        <v>-0.4679802955665025</v>
      </c>
    </row>
    <row r="300" spans="2:10" x14ac:dyDescent="0.25">
      <c r="B300" s="10">
        <v>44008</v>
      </c>
      <c r="C300" s="13" t="s">
        <v>498</v>
      </c>
      <c r="D300" s="116" t="s">
        <v>497</v>
      </c>
      <c r="E300" s="16">
        <v>6.39</v>
      </c>
      <c r="F300" s="16">
        <v>2.67</v>
      </c>
      <c r="G300" s="12">
        <v>44021</v>
      </c>
      <c r="H300" s="19">
        <v>4.66</v>
      </c>
      <c r="I300" s="18">
        <f>(H300/E300-1)</f>
        <v>-0.27073552425665093</v>
      </c>
      <c r="J300" s="56">
        <f>(H300-E300)/(E300-F300)</f>
        <v>-0.46505376344086014</v>
      </c>
    </row>
    <row r="301" spans="2:10" x14ac:dyDescent="0.25">
      <c r="B301" s="10"/>
      <c r="C301" s="13"/>
      <c r="D301" s="30"/>
      <c r="E301" s="16"/>
      <c r="F301" s="16"/>
      <c r="G301" s="12"/>
      <c r="H301" s="19"/>
      <c r="I301" s="18"/>
      <c r="J301" s="56"/>
    </row>
    <row r="302" spans="2:10" x14ac:dyDescent="0.25">
      <c r="B302" s="10"/>
      <c r="C302" s="13"/>
      <c r="D302" s="30"/>
      <c r="E302" s="16"/>
      <c r="F302" s="16"/>
      <c r="G302" s="12"/>
      <c r="H302" s="19"/>
      <c r="I302" s="18"/>
      <c r="J302" s="56"/>
    </row>
    <row r="303" spans="2:10" x14ac:dyDescent="0.25">
      <c r="B303" s="10"/>
      <c r="C303" s="13"/>
      <c r="D303" s="30"/>
      <c r="E303" s="19"/>
      <c r="F303" s="19"/>
      <c r="G303" s="12"/>
      <c r="H303" s="21" t="s">
        <v>0</v>
      </c>
      <c r="I303" s="18"/>
      <c r="J303" s="14"/>
    </row>
    <row r="304" spans="2:10" x14ac:dyDescent="0.25">
      <c r="B304" s="10"/>
      <c r="C304" s="22" t="s">
        <v>33</v>
      </c>
      <c r="D304" s="15"/>
      <c r="E304" s="13"/>
      <c r="F304" s="13"/>
      <c r="G304" s="23" t="s">
        <v>0</v>
      </c>
      <c r="H304" s="53" t="s">
        <v>10</v>
      </c>
      <c r="I304" s="54" t="s">
        <v>8</v>
      </c>
      <c r="J304" s="59">
        <f>SUM(J298:J303)</f>
        <v>-0.93303405900736269</v>
      </c>
    </row>
    <row r="305" spans="1:10" x14ac:dyDescent="0.25">
      <c r="B305" s="10"/>
      <c r="C305" s="22"/>
      <c r="D305" s="15"/>
      <c r="E305" s="13"/>
      <c r="F305" s="13"/>
      <c r="G305" s="23"/>
      <c r="H305" s="53"/>
      <c r="I305" s="54"/>
      <c r="J305" s="51"/>
    </row>
    <row r="306" spans="1:10" ht="15.75" thickBot="1" x14ac:dyDescent="0.3">
      <c r="B306" s="25"/>
      <c r="C306" s="27" t="s">
        <v>0</v>
      </c>
      <c r="D306" s="109"/>
      <c r="E306" s="27"/>
      <c r="F306" s="27"/>
      <c r="G306" s="33"/>
      <c r="H306" s="27"/>
      <c r="I306" s="55" t="s">
        <v>0</v>
      </c>
      <c r="J306" s="29"/>
    </row>
    <row r="307" spans="1:10" x14ac:dyDescent="0.25">
      <c r="B307" s="5"/>
      <c r="C307" s="44"/>
      <c r="D307" s="107"/>
      <c r="E307" s="6"/>
      <c r="F307" s="6"/>
      <c r="G307" s="7"/>
      <c r="H307" s="8"/>
      <c r="I307" s="8"/>
      <c r="J307" s="9"/>
    </row>
    <row r="308" spans="1:10" x14ac:dyDescent="0.25">
      <c r="B308" s="10"/>
      <c r="C308" s="52" t="s">
        <v>19</v>
      </c>
      <c r="D308" s="108"/>
      <c r="E308" s="13"/>
      <c r="F308" s="13"/>
      <c r="G308" s="23"/>
      <c r="H308" s="11"/>
      <c r="I308" s="24"/>
      <c r="J308" s="14"/>
    </row>
    <row r="309" spans="1:10" x14ac:dyDescent="0.25">
      <c r="B309" s="45" t="s">
        <v>1</v>
      </c>
      <c r="C309" s="46" t="s">
        <v>2</v>
      </c>
      <c r="D309" s="46" t="s">
        <v>29</v>
      </c>
      <c r="E309" s="46" t="s">
        <v>1</v>
      </c>
      <c r="F309" s="46" t="s">
        <v>12</v>
      </c>
      <c r="G309" s="47" t="s">
        <v>3</v>
      </c>
      <c r="H309" s="46" t="s">
        <v>3</v>
      </c>
      <c r="I309" s="46" t="s">
        <v>4</v>
      </c>
      <c r="J309" s="48" t="s">
        <v>4</v>
      </c>
    </row>
    <row r="310" spans="1:10" x14ac:dyDescent="0.25">
      <c r="B310" s="45" t="s">
        <v>5</v>
      </c>
      <c r="C310" s="49"/>
      <c r="D310" s="49"/>
      <c r="E310" s="46" t="s">
        <v>6</v>
      </c>
      <c r="F310" s="46" t="s">
        <v>13</v>
      </c>
      <c r="G310" s="47" t="s">
        <v>5</v>
      </c>
      <c r="H310" s="46" t="s">
        <v>7</v>
      </c>
      <c r="I310" s="46" t="s">
        <v>9</v>
      </c>
      <c r="J310" s="48" t="s">
        <v>14</v>
      </c>
    </row>
    <row r="311" spans="1:10" ht="15.75" customHeight="1" x14ac:dyDescent="0.25">
      <c r="B311" s="45"/>
      <c r="C311" s="46" t="s">
        <v>20</v>
      </c>
      <c r="D311" s="46"/>
      <c r="E311" s="46"/>
      <c r="F311" s="46"/>
      <c r="G311" s="47"/>
      <c r="H311" s="46"/>
      <c r="I311" s="46"/>
      <c r="J311" s="48"/>
    </row>
    <row r="312" spans="1:10" x14ac:dyDescent="0.25">
      <c r="B312" s="45"/>
      <c r="C312" s="46" t="s">
        <v>0</v>
      </c>
      <c r="D312" s="46"/>
      <c r="E312" s="46"/>
      <c r="F312" s="46"/>
      <c r="G312" s="47"/>
      <c r="H312" s="46"/>
      <c r="I312" s="46"/>
      <c r="J312" s="48"/>
    </row>
    <row r="313" spans="1:10" x14ac:dyDescent="0.25">
      <c r="B313" s="10">
        <v>43859</v>
      </c>
      <c r="C313" s="13" t="s">
        <v>123</v>
      </c>
      <c r="D313" s="30" t="s">
        <v>121</v>
      </c>
      <c r="E313" s="16">
        <v>3.84</v>
      </c>
      <c r="F313" s="16">
        <v>2.4900000000000002</v>
      </c>
      <c r="G313" s="12">
        <v>43860</v>
      </c>
      <c r="H313" s="19">
        <v>4.07</v>
      </c>
      <c r="I313" s="18">
        <f>(H313/E313-1)</f>
        <v>5.9895833333333481E-2</v>
      </c>
      <c r="J313" s="56">
        <f>(H313-E313)/(E313-F313)</f>
        <v>0.17037037037037073</v>
      </c>
    </row>
    <row r="314" spans="1:10" s="50" customFormat="1" x14ac:dyDescent="0.25">
      <c r="A314" s="10" t="s">
        <v>0</v>
      </c>
      <c r="B314" s="10">
        <v>43871</v>
      </c>
      <c r="C314" s="13" t="s">
        <v>150</v>
      </c>
      <c r="D314" s="30" t="s">
        <v>151</v>
      </c>
      <c r="E314" s="16">
        <v>5.16</v>
      </c>
      <c r="F314" s="16">
        <v>3.37</v>
      </c>
      <c r="G314" s="12">
        <v>43872</v>
      </c>
      <c r="H314" s="19">
        <v>4.4400000000000004</v>
      </c>
      <c r="I314" s="18">
        <f>(H314/E314-1)</f>
        <v>-0.13953488372093015</v>
      </c>
      <c r="J314" s="56">
        <f>(H314-E314)/(E314-F314)</f>
        <v>-0.40223463687150823</v>
      </c>
    </row>
    <row r="315" spans="1:10" s="50" customFormat="1" x14ac:dyDescent="0.25">
      <c r="A315" s="10" t="s">
        <v>0</v>
      </c>
      <c r="B315" s="10">
        <v>43882</v>
      </c>
      <c r="C315" s="13" t="s">
        <v>184</v>
      </c>
      <c r="D315" s="30" t="s">
        <v>185</v>
      </c>
      <c r="E315" s="16">
        <v>3.21</v>
      </c>
      <c r="F315" s="16">
        <v>1.71</v>
      </c>
      <c r="G315" s="12">
        <v>43885</v>
      </c>
      <c r="H315" s="19">
        <v>4.37</v>
      </c>
      <c r="I315" s="18">
        <f>(H315/E315-1)</f>
        <v>0.36137071651090347</v>
      </c>
      <c r="J315" s="56">
        <f>(H315-E315)/(E315-F315)</f>
        <v>0.77333333333333343</v>
      </c>
    </row>
    <row r="316" spans="1:10" x14ac:dyDescent="0.25">
      <c r="B316" s="10">
        <v>43893</v>
      </c>
      <c r="C316" s="13" t="s">
        <v>236</v>
      </c>
      <c r="D316" s="30" t="s">
        <v>235</v>
      </c>
      <c r="E316" s="16">
        <v>1.05</v>
      </c>
      <c r="F316" s="16">
        <v>0.03</v>
      </c>
      <c r="G316" s="12">
        <v>43895</v>
      </c>
      <c r="H316" s="19">
        <v>0.41</v>
      </c>
      <c r="I316" s="18">
        <f>(H316/E316-1)</f>
        <v>-0.60952380952380958</v>
      </c>
      <c r="J316" s="56">
        <f>(H316-E316)/(E316-F316)</f>
        <v>-0.62745098039215697</v>
      </c>
    </row>
    <row r="317" spans="1:10" x14ac:dyDescent="0.25">
      <c r="B317" s="10">
        <v>44005</v>
      </c>
      <c r="C317" s="13" t="s">
        <v>481</v>
      </c>
      <c r="D317" s="30" t="s">
        <v>480</v>
      </c>
      <c r="E317" s="16">
        <v>1.64</v>
      </c>
      <c r="F317" s="16">
        <v>0.53</v>
      </c>
      <c r="G317" s="12">
        <v>44007</v>
      </c>
      <c r="H317" s="19">
        <v>1.99</v>
      </c>
      <c r="I317" s="18">
        <f>(H317/E317-1)</f>
        <v>0.21341463414634143</v>
      </c>
      <c r="J317" s="56">
        <f>(H317-E317)/(E317-F317)</f>
        <v>0.31531531531531543</v>
      </c>
    </row>
    <row r="318" spans="1:10" s="50" customFormat="1" x14ac:dyDescent="0.25">
      <c r="A318" s="10" t="s">
        <v>0</v>
      </c>
      <c r="B318" s="10">
        <v>44049</v>
      </c>
      <c r="C318" s="13" t="s">
        <v>592</v>
      </c>
      <c r="D318" s="30" t="s">
        <v>593</v>
      </c>
      <c r="E318" s="16">
        <v>1.67</v>
      </c>
      <c r="F318" s="16">
        <v>1.1200000000000001</v>
      </c>
      <c r="G318" s="12">
        <v>44053</v>
      </c>
      <c r="H318" s="19">
        <v>1.71</v>
      </c>
      <c r="I318" s="18">
        <f t="shared" ref="I318" si="41">(H318/E318-1)</f>
        <v>2.39520958083832E-2</v>
      </c>
      <c r="J318" s="56">
        <f t="shared" ref="J318" si="42">(H318-E318)/(E318-F318)</f>
        <v>7.2727272727272821E-2</v>
      </c>
    </row>
    <row r="319" spans="1:10" x14ac:dyDescent="0.25">
      <c r="B319" s="10">
        <v>44053</v>
      </c>
      <c r="C319" s="13" t="s">
        <v>598</v>
      </c>
      <c r="D319" s="30" t="s">
        <v>599</v>
      </c>
      <c r="E319" s="16">
        <v>1.1299999999999999</v>
      </c>
      <c r="F319" s="16">
        <v>0.48</v>
      </c>
      <c r="G319" s="12">
        <v>44054</v>
      </c>
      <c r="H319" s="19">
        <v>1.08</v>
      </c>
      <c r="I319" s="18">
        <f>(H319/E319-1)</f>
        <v>-4.4247787610619316E-2</v>
      </c>
      <c r="J319" s="56">
        <f>(H319-E319)/(E319-F319)</f>
        <v>-7.6923076923076664E-2</v>
      </c>
    </row>
    <row r="320" spans="1:10" x14ac:dyDescent="0.25">
      <c r="B320" s="10">
        <v>44054</v>
      </c>
      <c r="C320" s="13" t="s">
        <v>606</v>
      </c>
      <c r="D320" s="30" t="s">
        <v>607</v>
      </c>
      <c r="E320" s="16">
        <v>0.81</v>
      </c>
      <c r="F320" s="16">
        <v>0.44</v>
      </c>
      <c r="G320" s="12">
        <v>44056</v>
      </c>
      <c r="H320" s="19">
        <v>0.92</v>
      </c>
      <c r="I320" s="18">
        <f>(H320/E320-1)</f>
        <v>0.13580246913580241</v>
      </c>
      <c r="J320" s="56">
        <f>(H320-E320)/(E320-F320)</f>
        <v>0.2972972972972972</v>
      </c>
    </row>
    <row r="321" spans="1:10" s="50" customFormat="1" x14ac:dyDescent="0.25">
      <c r="A321" s="10" t="s">
        <v>0</v>
      </c>
      <c r="B321" s="10">
        <v>44068</v>
      </c>
      <c r="C321" s="13" t="s">
        <v>639</v>
      </c>
      <c r="D321" s="30" t="s">
        <v>640</v>
      </c>
      <c r="E321" s="16">
        <v>1.8</v>
      </c>
      <c r="F321" s="16">
        <v>1.27</v>
      </c>
      <c r="G321" s="12">
        <v>44069</v>
      </c>
      <c r="H321" s="19">
        <v>1.83</v>
      </c>
      <c r="I321" s="18">
        <f t="shared" ref="I321" si="43">(H321/E321-1)</f>
        <v>1.6666666666666607E-2</v>
      </c>
      <c r="J321" s="56">
        <f t="shared" ref="J321" si="44">(H321-E321)/(E321-F321)</f>
        <v>5.660377358490571E-2</v>
      </c>
    </row>
    <row r="322" spans="1:10" s="50" customFormat="1" x14ac:dyDescent="0.25">
      <c r="A322" s="10"/>
      <c r="B322" s="10">
        <v>44126</v>
      </c>
      <c r="C322" s="13" t="s">
        <v>804</v>
      </c>
      <c r="D322" s="30" t="s">
        <v>805</v>
      </c>
      <c r="E322" s="16">
        <v>0.74</v>
      </c>
      <c r="F322" s="16">
        <v>0.53</v>
      </c>
      <c r="G322" s="12">
        <v>44127</v>
      </c>
      <c r="H322" s="19">
        <v>0.85</v>
      </c>
      <c r="I322" s="18">
        <f>(H322/E322-1)</f>
        <v>0.14864864864864868</v>
      </c>
      <c r="J322" s="56">
        <f>(H322-E322)/(E322-F322)</f>
        <v>0.52380952380952384</v>
      </c>
    </row>
    <row r="323" spans="1:10" s="50" customFormat="1" x14ac:dyDescent="0.25">
      <c r="A323" s="10"/>
      <c r="B323" s="10">
        <v>44130</v>
      </c>
      <c r="C323" s="13" t="s">
        <v>817</v>
      </c>
      <c r="D323" s="30" t="s">
        <v>816</v>
      </c>
      <c r="E323" s="16">
        <v>0.6</v>
      </c>
      <c r="F323" s="16">
        <v>0.3</v>
      </c>
      <c r="G323" s="12">
        <v>44131</v>
      </c>
      <c r="H323" s="19">
        <v>0.43</v>
      </c>
      <c r="I323" s="18">
        <f>(H323/E323-1)</f>
        <v>-0.28333333333333333</v>
      </c>
      <c r="J323" s="56">
        <f>(H323-E323)/(E323-F323)</f>
        <v>-0.56666666666666665</v>
      </c>
    </row>
    <row r="324" spans="1:10" ht="15.75" customHeight="1" x14ac:dyDescent="0.25">
      <c r="B324" s="10"/>
      <c r="C324" s="13"/>
      <c r="D324" s="30"/>
      <c r="E324" s="19"/>
      <c r="F324" s="19"/>
      <c r="G324" s="69"/>
      <c r="H324" s="21" t="s">
        <v>0</v>
      </c>
      <c r="I324" s="18"/>
      <c r="J324" s="14"/>
    </row>
    <row r="325" spans="1:10" x14ac:dyDescent="0.25">
      <c r="B325" s="10"/>
      <c r="C325" s="22" t="s">
        <v>33</v>
      </c>
      <c r="D325" s="15"/>
      <c r="E325" s="13"/>
      <c r="F325" s="13"/>
      <c r="G325" s="23" t="s">
        <v>0</v>
      </c>
      <c r="H325" s="53" t="s">
        <v>10</v>
      </c>
      <c r="I325" s="54" t="s">
        <v>8</v>
      </c>
      <c r="J325" s="59">
        <f>SUM(J312:J324)</f>
        <v>0.53618152558461074</v>
      </c>
    </row>
    <row r="326" spans="1:10" x14ac:dyDescent="0.25">
      <c r="B326" s="10"/>
      <c r="C326" s="22"/>
      <c r="D326" s="15"/>
      <c r="E326" s="13"/>
      <c r="F326" s="13"/>
      <c r="G326" s="23"/>
      <c r="H326" s="53"/>
      <c r="I326" s="54"/>
      <c r="J326" s="51"/>
    </row>
    <row r="327" spans="1:10" ht="29.25" customHeight="1" thickBot="1" x14ac:dyDescent="0.3">
      <c r="B327" s="10"/>
      <c r="C327" s="22"/>
      <c r="D327" s="15"/>
      <c r="E327" s="13"/>
      <c r="F327" s="13"/>
      <c r="G327" s="23"/>
      <c r="H327" s="53"/>
      <c r="I327" s="54"/>
      <c r="J327" s="68" t="s">
        <v>22</v>
      </c>
    </row>
    <row r="328" spans="1:10" s="50" customFormat="1" ht="14.25" customHeight="1" x14ac:dyDescent="0.25">
      <c r="B328" s="5"/>
      <c r="C328" s="61"/>
      <c r="D328" s="84"/>
      <c r="E328" s="8"/>
      <c r="F328" s="8"/>
      <c r="G328" s="62"/>
      <c r="H328" s="63"/>
      <c r="I328" s="64"/>
      <c r="J328" s="65"/>
    </row>
    <row r="329" spans="1:10" ht="15.75" thickBot="1" x14ac:dyDescent="0.3">
      <c r="B329" s="25"/>
      <c r="C329" s="26" t="s">
        <v>34</v>
      </c>
      <c r="D329" s="110"/>
      <c r="E329" s="27"/>
      <c r="F329" s="27"/>
      <c r="G329" s="28"/>
      <c r="H329" s="66" t="s">
        <v>10</v>
      </c>
      <c r="I329" s="67" t="s">
        <v>8</v>
      </c>
      <c r="J329" s="92">
        <f>J155+J193+J217+J247+J290+J304+J325</f>
        <v>-22.397481271380144</v>
      </c>
    </row>
    <row r="330" spans="1:10" ht="15.75" thickBot="1" x14ac:dyDescent="0.3">
      <c r="B330" s="25"/>
      <c r="C330" s="27" t="s">
        <v>0</v>
      </c>
      <c r="D330" s="109"/>
      <c r="E330" s="27"/>
      <c r="F330" s="27"/>
      <c r="G330" s="33"/>
      <c r="H330" s="27"/>
      <c r="I330" s="55" t="s">
        <v>0</v>
      </c>
      <c r="J330" s="29"/>
    </row>
    <row r="331" spans="1:10" ht="36.75" customHeight="1" thickBot="1" x14ac:dyDescent="0.3">
      <c r="B331" s="33" t="s">
        <v>0</v>
      </c>
      <c r="C331" s="27"/>
      <c r="D331" s="109"/>
      <c r="E331" s="32" t="s">
        <v>0</v>
      </c>
      <c r="F331" s="32"/>
      <c r="G331" s="33" t="s">
        <v>0</v>
      </c>
      <c r="H331" s="20" t="s">
        <v>0</v>
      </c>
      <c r="I331" s="34" t="s">
        <v>0</v>
      </c>
      <c r="J331" s="103" t="s">
        <v>0</v>
      </c>
    </row>
    <row r="332" spans="1:10" ht="24" thickBot="1" x14ac:dyDescent="0.4">
      <c r="B332" s="25"/>
      <c r="C332" s="99" t="s">
        <v>35</v>
      </c>
      <c r="D332" s="111"/>
      <c r="E332" s="27"/>
      <c r="F332" s="27"/>
      <c r="G332" s="33"/>
      <c r="H332" s="27"/>
      <c r="I332" s="27"/>
      <c r="J332" s="29"/>
    </row>
    <row r="333" spans="1:10" x14ac:dyDescent="0.25">
      <c r="B333" s="35"/>
      <c r="C333" s="39"/>
      <c r="D333" s="49"/>
      <c r="E333" s="17"/>
      <c r="F333" s="17"/>
      <c r="G333" s="38"/>
      <c r="H333" s="21"/>
      <c r="I333" s="36"/>
      <c r="J333" s="37"/>
    </row>
    <row r="334" spans="1:10" x14ac:dyDescent="0.25">
      <c r="B334" s="35"/>
      <c r="C334" s="39"/>
      <c r="D334" s="49"/>
      <c r="E334" s="17"/>
      <c r="F334" s="17"/>
      <c r="G334" s="38"/>
      <c r="H334" s="21"/>
      <c r="I334" s="36"/>
      <c r="J334" s="37"/>
    </row>
    <row r="335" spans="1:10" x14ac:dyDescent="0.25">
      <c r="B335" s="45" t="s">
        <v>1</v>
      </c>
      <c r="C335" s="46" t="s">
        <v>2</v>
      </c>
      <c r="D335" s="46" t="s">
        <v>29</v>
      </c>
      <c r="E335" s="46" t="s">
        <v>1</v>
      </c>
      <c r="F335" s="46" t="s">
        <v>12</v>
      </c>
      <c r="G335" s="47" t="s">
        <v>3</v>
      </c>
      <c r="H335" s="46" t="s">
        <v>3</v>
      </c>
      <c r="I335" s="46" t="s">
        <v>4</v>
      </c>
      <c r="J335" s="48" t="s">
        <v>4</v>
      </c>
    </row>
    <row r="336" spans="1:10" x14ac:dyDescent="0.25">
      <c r="B336" s="45" t="s">
        <v>5</v>
      </c>
      <c r="C336" s="49"/>
      <c r="D336" s="49"/>
      <c r="E336" s="46" t="s">
        <v>6</v>
      </c>
      <c r="F336" s="46" t="s">
        <v>13</v>
      </c>
      <c r="G336" s="47" t="s">
        <v>5</v>
      </c>
      <c r="H336" s="46" t="s">
        <v>7</v>
      </c>
      <c r="I336" s="46" t="s">
        <v>9</v>
      </c>
      <c r="J336" s="48" t="s">
        <v>14</v>
      </c>
    </row>
    <row r="337" spans="1:10" x14ac:dyDescent="0.25">
      <c r="B337" s="45"/>
      <c r="C337" s="46" t="s">
        <v>20</v>
      </c>
      <c r="D337" s="46"/>
      <c r="E337" s="46"/>
      <c r="F337" s="46"/>
      <c r="G337" s="47"/>
      <c r="H337" s="46"/>
      <c r="I337" s="46"/>
      <c r="J337" s="48"/>
    </row>
    <row r="338" spans="1:10" x14ac:dyDescent="0.25">
      <c r="B338" s="45"/>
      <c r="C338" s="46"/>
      <c r="D338" s="46"/>
      <c r="E338" s="46"/>
      <c r="F338" s="46"/>
      <c r="G338" s="47"/>
      <c r="H338" s="46"/>
      <c r="I338" s="46"/>
      <c r="J338" s="48"/>
    </row>
    <row r="339" spans="1:10" x14ac:dyDescent="0.25">
      <c r="B339" s="10"/>
      <c r="C339" s="13"/>
      <c r="D339" s="30"/>
      <c r="E339" s="16"/>
      <c r="F339" s="16"/>
      <c r="G339" s="12"/>
      <c r="H339" s="19"/>
      <c r="I339" s="18"/>
      <c r="J339" s="56"/>
    </row>
    <row r="340" spans="1:10" x14ac:dyDescent="0.25">
      <c r="B340" s="10">
        <v>43811</v>
      </c>
      <c r="C340" s="13" t="s">
        <v>41</v>
      </c>
      <c r="D340" s="30" t="s">
        <v>42</v>
      </c>
      <c r="E340" s="16">
        <v>7.13</v>
      </c>
      <c r="F340" s="16">
        <v>4.49</v>
      </c>
      <c r="G340" s="12">
        <v>43832</v>
      </c>
      <c r="H340" s="19">
        <v>11.7</v>
      </c>
      <c r="I340" s="18">
        <f t="shared" ref="I340:I373" si="45">(H340/E340-1)</f>
        <v>0.64095371669004209</v>
      </c>
      <c r="J340" s="56">
        <f t="shared" ref="J340:J347" si="46">(H340-E340)/(E340-F340)</f>
        <v>1.731060606060606</v>
      </c>
    </row>
    <row r="341" spans="1:10" s="50" customFormat="1" x14ac:dyDescent="0.25">
      <c r="A341" s="10" t="s">
        <v>0</v>
      </c>
      <c r="B341" s="10">
        <v>43832</v>
      </c>
      <c r="C341" s="13" t="s">
        <v>52</v>
      </c>
      <c r="D341" s="30" t="s">
        <v>51</v>
      </c>
      <c r="E341" s="16">
        <v>4.5199999999999996</v>
      </c>
      <c r="F341" s="16">
        <v>2.71</v>
      </c>
      <c r="G341" s="12">
        <v>43836</v>
      </c>
      <c r="H341" s="19">
        <v>5.4</v>
      </c>
      <c r="I341" s="18">
        <f t="shared" si="45"/>
        <v>0.19469026548672574</v>
      </c>
      <c r="J341" s="56">
        <f t="shared" si="46"/>
        <v>0.48618784530386794</v>
      </c>
    </row>
    <row r="342" spans="1:10" s="50" customFormat="1" x14ac:dyDescent="0.25">
      <c r="A342" s="10" t="s">
        <v>0</v>
      </c>
      <c r="B342" s="10">
        <v>43833</v>
      </c>
      <c r="C342" s="13" t="s">
        <v>58</v>
      </c>
      <c r="D342" s="30" t="s">
        <v>57</v>
      </c>
      <c r="E342" s="16">
        <v>7.09</v>
      </c>
      <c r="F342" s="16">
        <v>3.76</v>
      </c>
      <c r="G342" s="12">
        <v>43836</v>
      </c>
      <c r="H342" s="19">
        <v>8.77</v>
      </c>
      <c r="I342" s="18">
        <f t="shared" si="45"/>
        <v>0.23695345557122693</v>
      </c>
      <c r="J342" s="56">
        <f t="shared" si="46"/>
        <v>0.50450450450450446</v>
      </c>
    </row>
    <row r="343" spans="1:10" s="50" customFormat="1" x14ac:dyDescent="0.25">
      <c r="A343" s="10" t="s">
        <v>0</v>
      </c>
      <c r="B343" s="10">
        <v>43837</v>
      </c>
      <c r="C343" s="13" t="s">
        <v>61</v>
      </c>
      <c r="D343" s="30" t="s">
        <v>62</v>
      </c>
      <c r="E343" s="16">
        <v>5.7</v>
      </c>
      <c r="F343" s="16">
        <v>3.19</v>
      </c>
      <c r="G343" s="12">
        <v>43838</v>
      </c>
      <c r="H343" s="19">
        <v>5.15</v>
      </c>
      <c r="I343" s="18">
        <f t="shared" si="45"/>
        <v>-9.6491228070175405E-2</v>
      </c>
      <c r="J343" s="56">
        <f t="shared" si="46"/>
        <v>-0.21912350597609553</v>
      </c>
    </row>
    <row r="344" spans="1:10" s="50" customFormat="1" x14ac:dyDescent="0.25">
      <c r="A344" s="10" t="s">
        <v>0</v>
      </c>
      <c r="B344" s="10">
        <v>43837</v>
      </c>
      <c r="C344" s="13" t="s">
        <v>149</v>
      </c>
      <c r="D344" s="30" t="s">
        <v>65</v>
      </c>
      <c r="E344" s="16">
        <v>1.28</v>
      </c>
      <c r="F344" s="16">
        <v>0.75</v>
      </c>
      <c r="G344" s="12">
        <v>43838</v>
      </c>
      <c r="H344" s="19">
        <v>1.1200000000000001</v>
      </c>
      <c r="I344" s="18">
        <f t="shared" si="45"/>
        <v>-0.12499999999999989</v>
      </c>
      <c r="J344" s="56">
        <f t="shared" si="46"/>
        <v>-0.30188679245283001</v>
      </c>
    </row>
    <row r="345" spans="1:10" s="50" customFormat="1" x14ac:dyDescent="0.25">
      <c r="A345" s="10" t="s">
        <v>0</v>
      </c>
      <c r="B345" s="10">
        <v>43838</v>
      </c>
      <c r="C345" s="13" t="s">
        <v>72</v>
      </c>
      <c r="D345" s="30" t="s">
        <v>73</v>
      </c>
      <c r="E345" s="16">
        <v>0.79</v>
      </c>
      <c r="F345" s="16">
        <v>0.42</v>
      </c>
      <c r="G345" s="12">
        <v>43847</v>
      </c>
      <c r="H345" s="19">
        <v>0.59</v>
      </c>
      <c r="I345" s="18">
        <f t="shared" si="45"/>
        <v>-0.25316455696202544</v>
      </c>
      <c r="J345" s="56">
        <f t="shared" si="46"/>
        <v>-0.54054054054054068</v>
      </c>
    </row>
    <row r="346" spans="1:10" s="50" customFormat="1" x14ac:dyDescent="0.25">
      <c r="A346" s="10" t="s">
        <v>0</v>
      </c>
      <c r="B346" s="10">
        <v>43843</v>
      </c>
      <c r="C346" s="13" t="s">
        <v>79</v>
      </c>
      <c r="D346" s="30" t="s">
        <v>78</v>
      </c>
      <c r="E346" s="16">
        <v>5.15</v>
      </c>
      <c r="F346" s="16">
        <v>2.31</v>
      </c>
      <c r="G346" s="12">
        <v>43847</v>
      </c>
      <c r="H346" s="19">
        <v>4.2300000000000004</v>
      </c>
      <c r="I346" s="18">
        <f t="shared" si="45"/>
        <v>-0.17864077669902911</v>
      </c>
      <c r="J346" s="56">
        <f t="shared" si="46"/>
        <v>-0.32394366197183094</v>
      </c>
    </row>
    <row r="347" spans="1:10" x14ac:dyDescent="0.25">
      <c r="B347" s="10">
        <v>43832</v>
      </c>
      <c r="C347" s="13" t="s">
        <v>47</v>
      </c>
      <c r="D347" s="30" t="s">
        <v>48</v>
      </c>
      <c r="E347" s="16">
        <v>5.92</v>
      </c>
      <c r="F347" s="16">
        <v>3.81</v>
      </c>
      <c r="G347" s="12">
        <v>43847</v>
      </c>
      <c r="H347" s="19">
        <v>4.97</v>
      </c>
      <c r="I347" s="18">
        <f t="shared" si="45"/>
        <v>-0.16047297297297303</v>
      </c>
      <c r="J347" s="56">
        <f t="shared" si="46"/>
        <v>-0.45023696682464465</v>
      </c>
    </row>
    <row r="348" spans="1:10" s="50" customFormat="1" x14ac:dyDescent="0.25">
      <c r="A348" s="10" t="s">
        <v>0</v>
      </c>
      <c r="B348" s="10">
        <v>43843</v>
      </c>
      <c r="C348" s="13" t="s">
        <v>74</v>
      </c>
      <c r="D348" s="30" t="s">
        <v>75</v>
      </c>
      <c r="E348" s="16">
        <v>11.01</v>
      </c>
      <c r="F348" s="16">
        <v>5.81</v>
      </c>
      <c r="G348" s="12">
        <v>43853</v>
      </c>
      <c r="H348" s="19">
        <v>5.47</v>
      </c>
      <c r="I348" s="18">
        <f t="shared" si="45"/>
        <v>-0.50317892824704813</v>
      </c>
      <c r="J348" s="56">
        <f t="shared" ref="J348:J367" si="47">(H348-E348)/(E348-F348)</f>
        <v>-1.0653846153846154</v>
      </c>
    </row>
    <row r="349" spans="1:10" s="50" customFormat="1" x14ac:dyDescent="0.25">
      <c r="A349" s="10" t="s">
        <v>0</v>
      </c>
      <c r="B349" s="10">
        <v>43853</v>
      </c>
      <c r="C349" s="13" t="s">
        <v>94</v>
      </c>
      <c r="D349" s="30" t="s">
        <v>95</v>
      </c>
      <c r="E349" s="16">
        <v>1.1499999999999999</v>
      </c>
      <c r="F349" s="16">
        <v>0.66</v>
      </c>
      <c r="G349" s="12">
        <v>43854</v>
      </c>
      <c r="H349" s="19">
        <v>1.06</v>
      </c>
      <c r="I349" s="18">
        <f t="shared" si="45"/>
        <v>-7.8260869565217273E-2</v>
      </c>
      <c r="J349" s="56">
        <f t="shared" si="47"/>
        <v>-0.18367346938775486</v>
      </c>
    </row>
    <row r="350" spans="1:10" x14ac:dyDescent="0.25">
      <c r="B350" s="10">
        <v>43850</v>
      </c>
      <c r="C350" s="13" t="s">
        <v>83</v>
      </c>
      <c r="D350" s="30" t="s">
        <v>82</v>
      </c>
      <c r="E350" s="16">
        <v>3.36</v>
      </c>
      <c r="F350" s="16">
        <v>1.91</v>
      </c>
      <c r="G350" s="12">
        <v>43858</v>
      </c>
      <c r="H350" s="19">
        <v>6.09</v>
      </c>
      <c r="I350" s="18">
        <f t="shared" si="45"/>
        <v>0.8125</v>
      </c>
      <c r="J350" s="56">
        <f t="shared" si="47"/>
        <v>1.8827586206896552</v>
      </c>
    </row>
    <row r="351" spans="1:10" x14ac:dyDescent="0.25">
      <c r="B351" s="10">
        <v>43854</v>
      </c>
      <c r="C351" s="13" t="s">
        <v>102</v>
      </c>
      <c r="D351" s="30" t="s">
        <v>101</v>
      </c>
      <c r="E351" s="16">
        <v>0.6</v>
      </c>
      <c r="F351" s="16">
        <v>0.14000000000000001</v>
      </c>
      <c r="G351" s="12">
        <v>43860</v>
      </c>
      <c r="H351" s="19">
        <v>0.33</v>
      </c>
      <c r="I351" s="18">
        <f t="shared" si="45"/>
        <v>-0.44999999999999996</v>
      </c>
      <c r="J351" s="56">
        <f t="shared" si="47"/>
        <v>-0.58695652173913038</v>
      </c>
    </row>
    <row r="352" spans="1:10" s="50" customFormat="1" x14ac:dyDescent="0.25">
      <c r="A352" s="10" t="s">
        <v>0</v>
      </c>
      <c r="B352" s="10">
        <v>43857</v>
      </c>
      <c r="C352" s="13" t="s">
        <v>103</v>
      </c>
      <c r="D352" s="30" t="s">
        <v>104</v>
      </c>
      <c r="E352" s="16">
        <v>1.43</v>
      </c>
      <c r="F352" s="16">
        <v>0.64</v>
      </c>
      <c r="G352" s="12">
        <v>43861</v>
      </c>
      <c r="H352" s="19">
        <v>1.43</v>
      </c>
      <c r="I352" s="18">
        <f t="shared" si="45"/>
        <v>0</v>
      </c>
      <c r="J352" s="56">
        <f t="shared" si="47"/>
        <v>0</v>
      </c>
    </row>
    <row r="353" spans="1:10" s="50" customFormat="1" x14ac:dyDescent="0.25">
      <c r="A353" s="10" t="s">
        <v>0</v>
      </c>
      <c r="B353" s="10">
        <v>43857</v>
      </c>
      <c r="C353" s="13" t="s">
        <v>105</v>
      </c>
      <c r="D353" s="30" t="s">
        <v>106</v>
      </c>
      <c r="E353" s="16">
        <v>5.36</v>
      </c>
      <c r="F353" s="16">
        <v>2.59</v>
      </c>
      <c r="G353" s="12">
        <v>43861</v>
      </c>
      <c r="H353" s="19">
        <v>6.95</v>
      </c>
      <c r="I353" s="18">
        <f t="shared" si="45"/>
        <v>0.29664179104477606</v>
      </c>
      <c r="J353" s="56">
        <f t="shared" si="47"/>
        <v>0.57400722021660633</v>
      </c>
    </row>
    <row r="354" spans="1:10" s="50" customFormat="1" x14ac:dyDescent="0.25">
      <c r="A354" s="10" t="s">
        <v>0</v>
      </c>
      <c r="B354" s="10">
        <v>43854</v>
      </c>
      <c r="C354" s="13" t="s">
        <v>99</v>
      </c>
      <c r="D354" s="30" t="s">
        <v>100</v>
      </c>
      <c r="E354" s="16">
        <v>3.76</v>
      </c>
      <c r="F354" s="16">
        <v>2.14</v>
      </c>
      <c r="G354" s="12">
        <v>43865</v>
      </c>
      <c r="H354" s="19">
        <v>4.18</v>
      </c>
      <c r="I354" s="18">
        <f t="shared" si="45"/>
        <v>0.11170212765957444</v>
      </c>
      <c r="J354" s="56">
        <f t="shared" si="47"/>
        <v>0.25925925925925924</v>
      </c>
    </row>
    <row r="355" spans="1:10" s="50" customFormat="1" x14ac:dyDescent="0.25">
      <c r="A355" s="10" t="s">
        <v>0</v>
      </c>
      <c r="B355" s="10">
        <v>43859</v>
      </c>
      <c r="C355" s="13" t="s">
        <v>119</v>
      </c>
      <c r="D355" s="30" t="s">
        <v>118</v>
      </c>
      <c r="E355" s="16">
        <v>2.64</v>
      </c>
      <c r="F355" s="16">
        <v>1.61</v>
      </c>
      <c r="G355" s="12">
        <v>43865</v>
      </c>
      <c r="H355" s="19">
        <v>2.97</v>
      </c>
      <c r="I355" s="18">
        <f t="shared" si="45"/>
        <v>0.125</v>
      </c>
      <c r="J355" s="56">
        <f t="shared" si="47"/>
        <v>0.32038834951456319</v>
      </c>
    </row>
    <row r="356" spans="1:10" x14ac:dyDescent="0.25">
      <c r="B356" s="10">
        <v>43859</v>
      </c>
      <c r="C356" s="13" t="s">
        <v>117</v>
      </c>
      <c r="D356" s="30" t="s">
        <v>116</v>
      </c>
      <c r="E356" s="16">
        <v>3.93</v>
      </c>
      <c r="F356" s="16">
        <v>2.66</v>
      </c>
      <c r="G356" s="12">
        <v>43865</v>
      </c>
      <c r="H356" s="19">
        <v>4.1399999999999997</v>
      </c>
      <c r="I356" s="18">
        <f t="shared" si="45"/>
        <v>5.3435114503816772E-2</v>
      </c>
      <c r="J356" s="56">
        <f t="shared" si="47"/>
        <v>0.16535433070866104</v>
      </c>
    </row>
    <row r="357" spans="1:10" x14ac:dyDescent="0.25">
      <c r="B357" s="10">
        <v>43861</v>
      </c>
      <c r="C357" s="13" t="s">
        <v>126</v>
      </c>
      <c r="D357" s="30" t="s">
        <v>125</v>
      </c>
      <c r="E357" s="16">
        <v>8.08</v>
      </c>
      <c r="F357" s="16">
        <v>5.17</v>
      </c>
      <c r="G357" s="12">
        <v>43865</v>
      </c>
      <c r="H357" s="19">
        <v>6.03</v>
      </c>
      <c r="I357" s="18">
        <f t="shared" si="45"/>
        <v>-0.25371287128712872</v>
      </c>
      <c r="J357" s="56">
        <f t="shared" si="47"/>
        <v>-0.70446735395188997</v>
      </c>
    </row>
    <row r="358" spans="1:10" s="50" customFormat="1" x14ac:dyDescent="0.25">
      <c r="A358" s="10" t="s">
        <v>0</v>
      </c>
      <c r="B358" s="10">
        <v>43867</v>
      </c>
      <c r="C358" s="13" t="s">
        <v>134</v>
      </c>
      <c r="D358" s="30" t="s">
        <v>135</v>
      </c>
      <c r="E358" s="16">
        <v>3.61</v>
      </c>
      <c r="F358" s="16">
        <v>2.15</v>
      </c>
      <c r="G358" s="12">
        <v>43871</v>
      </c>
      <c r="H358" s="19">
        <v>4.33</v>
      </c>
      <c r="I358" s="18">
        <f t="shared" si="45"/>
        <v>0.19944598337950148</v>
      </c>
      <c r="J358" s="56">
        <f t="shared" si="47"/>
        <v>0.49315068493150699</v>
      </c>
    </row>
    <row r="359" spans="1:10" x14ac:dyDescent="0.25">
      <c r="B359" s="10">
        <v>43866</v>
      </c>
      <c r="C359" s="13" t="s">
        <v>133</v>
      </c>
      <c r="D359" s="30" t="s">
        <v>116</v>
      </c>
      <c r="E359" s="16">
        <v>4.01</v>
      </c>
      <c r="F359" s="16">
        <v>2.66</v>
      </c>
      <c r="G359" s="12">
        <v>43872</v>
      </c>
      <c r="H359" s="19">
        <v>3.41</v>
      </c>
      <c r="I359" s="18">
        <f t="shared" si="45"/>
        <v>-0.14962593516209466</v>
      </c>
      <c r="J359" s="56">
        <f t="shared" si="47"/>
        <v>-0.44444444444444431</v>
      </c>
    </row>
    <row r="360" spans="1:10" x14ac:dyDescent="0.25">
      <c r="B360" s="10">
        <v>43867</v>
      </c>
      <c r="C360" s="13" t="s">
        <v>138</v>
      </c>
      <c r="D360" s="30" t="s">
        <v>139</v>
      </c>
      <c r="E360" s="16">
        <v>1.64</v>
      </c>
      <c r="F360" s="16">
        <v>0.93</v>
      </c>
      <c r="G360" s="12">
        <v>43872</v>
      </c>
      <c r="H360" s="19">
        <v>1.67</v>
      </c>
      <c r="I360" s="18">
        <f t="shared" si="45"/>
        <v>1.8292682926829285E-2</v>
      </c>
      <c r="J360" s="56">
        <f t="shared" si="47"/>
        <v>4.2253521126760611E-2</v>
      </c>
    </row>
    <row r="361" spans="1:10" s="50" customFormat="1" x14ac:dyDescent="0.25">
      <c r="A361" s="10" t="s">
        <v>0</v>
      </c>
      <c r="B361" s="10">
        <v>43867</v>
      </c>
      <c r="C361" s="13" t="s">
        <v>136</v>
      </c>
      <c r="D361" s="30" t="s">
        <v>118</v>
      </c>
      <c r="E361" s="16">
        <v>2.8</v>
      </c>
      <c r="F361" s="16">
        <v>1.74</v>
      </c>
      <c r="G361" s="12">
        <v>43879</v>
      </c>
      <c r="H361" s="19">
        <v>3.31</v>
      </c>
      <c r="I361" s="18">
        <f t="shared" si="45"/>
        <v>0.18214285714285716</v>
      </c>
      <c r="J361" s="56">
        <f t="shared" si="47"/>
        <v>0.48113207547169839</v>
      </c>
    </row>
    <row r="362" spans="1:10" s="50" customFormat="1" x14ac:dyDescent="0.25">
      <c r="A362" s="10" t="s">
        <v>0</v>
      </c>
      <c r="B362" s="10">
        <v>43866</v>
      </c>
      <c r="C362" s="13" t="s">
        <v>99</v>
      </c>
      <c r="D362" s="30" t="s">
        <v>100</v>
      </c>
      <c r="E362" s="16">
        <v>3.89</v>
      </c>
      <c r="F362" s="16">
        <v>2.15</v>
      </c>
      <c r="G362" s="12">
        <v>43879</v>
      </c>
      <c r="H362" s="19">
        <v>5.55</v>
      </c>
      <c r="I362" s="18">
        <f t="shared" si="45"/>
        <v>0.42673521850899743</v>
      </c>
      <c r="J362" s="56">
        <f t="shared" si="47"/>
        <v>0.95402298850574685</v>
      </c>
    </row>
    <row r="363" spans="1:10" x14ac:dyDescent="0.25">
      <c r="B363" s="10">
        <v>43867</v>
      </c>
      <c r="C363" s="13" t="s">
        <v>140</v>
      </c>
      <c r="D363" s="30" t="s">
        <v>141</v>
      </c>
      <c r="E363" s="16">
        <v>1.51</v>
      </c>
      <c r="F363" s="16">
        <v>0.64</v>
      </c>
      <c r="G363" s="12">
        <v>43879</v>
      </c>
      <c r="H363" s="19">
        <v>2.92</v>
      </c>
      <c r="I363" s="18">
        <f t="shared" si="45"/>
        <v>0.93377483443708598</v>
      </c>
      <c r="J363" s="56">
        <f t="shared" si="47"/>
        <v>1.6206896551724137</v>
      </c>
    </row>
    <row r="364" spans="1:10" s="50" customFormat="1" x14ac:dyDescent="0.25">
      <c r="A364" s="10" t="s">
        <v>0</v>
      </c>
      <c r="B364" s="10">
        <v>43878</v>
      </c>
      <c r="C364" s="13" t="s">
        <v>168</v>
      </c>
      <c r="D364" s="30" t="s">
        <v>169</v>
      </c>
      <c r="E364" s="16">
        <v>2.58</v>
      </c>
      <c r="F364" s="16">
        <v>0.82</v>
      </c>
      <c r="G364" s="12">
        <v>43879</v>
      </c>
      <c r="H364" s="19">
        <v>2.73</v>
      </c>
      <c r="I364" s="18">
        <f t="shared" si="45"/>
        <v>5.8139534883720811E-2</v>
      </c>
      <c r="J364" s="56">
        <f t="shared" si="47"/>
        <v>8.5227272727272665E-2</v>
      </c>
    </row>
    <row r="365" spans="1:10" x14ac:dyDescent="0.25">
      <c r="B365" s="10">
        <v>43872</v>
      </c>
      <c r="C365" s="13" t="s">
        <v>160</v>
      </c>
      <c r="D365" s="30" t="s">
        <v>161</v>
      </c>
      <c r="E365" s="16">
        <v>5.93</v>
      </c>
      <c r="F365" s="16">
        <v>3.8</v>
      </c>
      <c r="G365" s="12">
        <v>43880</v>
      </c>
      <c r="H365" s="19">
        <v>5.22</v>
      </c>
      <c r="I365" s="18">
        <f t="shared" si="45"/>
        <v>-0.1197301854974705</v>
      </c>
      <c r="J365" s="56">
        <f t="shared" si="47"/>
        <v>-0.33333333333333331</v>
      </c>
    </row>
    <row r="366" spans="1:10" x14ac:dyDescent="0.25">
      <c r="B366" s="10">
        <v>43878</v>
      </c>
      <c r="C366" s="13" t="s">
        <v>170</v>
      </c>
      <c r="D366" s="30" t="s">
        <v>171</v>
      </c>
      <c r="E366" s="16">
        <v>0.52</v>
      </c>
      <c r="F366" s="16">
        <v>0.37</v>
      </c>
      <c r="G366" s="12">
        <v>43882</v>
      </c>
      <c r="H366" s="19">
        <v>0.52</v>
      </c>
      <c r="I366" s="18">
        <f t="shared" si="45"/>
        <v>0</v>
      </c>
      <c r="J366" s="56">
        <f t="shared" si="47"/>
        <v>0</v>
      </c>
    </row>
    <row r="367" spans="1:10" s="50" customFormat="1" x14ac:dyDescent="0.25">
      <c r="A367" s="10" t="s">
        <v>0</v>
      </c>
      <c r="B367" s="10">
        <v>43878</v>
      </c>
      <c r="C367" s="13" t="s">
        <v>174</v>
      </c>
      <c r="D367" s="30" t="s">
        <v>179</v>
      </c>
      <c r="E367" s="16">
        <v>10.92</v>
      </c>
      <c r="F367" s="16">
        <v>5.01</v>
      </c>
      <c r="G367" s="12">
        <v>43885</v>
      </c>
      <c r="H367" s="19">
        <v>19.86</v>
      </c>
      <c r="I367" s="18">
        <f t="shared" si="45"/>
        <v>0.81868131868131866</v>
      </c>
      <c r="J367" s="56">
        <f t="shared" si="47"/>
        <v>1.5126903553299491</v>
      </c>
    </row>
    <row r="368" spans="1:10" x14ac:dyDescent="0.25">
      <c r="B368" s="10">
        <v>43879</v>
      </c>
      <c r="C368" s="13" t="s">
        <v>177</v>
      </c>
      <c r="D368" s="30" t="s">
        <v>178</v>
      </c>
      <c r="E368" s="16">
        <v>1.48</v>
      </c>
      <c r="F368" s="16">
        <v>0.78</v>
      </c>
      <c r="G368" s="12">
        <v>43885</v>
      </c>
      <c r="H368" s="19">
        <v>3.23</v>
      </c>
      <c r="I368" s="18">
        <f t="shared" si="45"/>
        <v>1.1824324324324325</v>
      </c>
      <c r="J368" s="56">
        <f t="shared" ref="J368:J379" si="48">(H368-E368)/(E368-F368)</f>
        <v>2.5</v>
      </c>
    </row>
    <row r="369" spans="1:10" x14ac:dyDescent="0.25">
      <c r="B369" s="10">
        <v>43873</v>
      </c>
      <c r="C369" s="13" t="s">
        <v>164</v>
      </c>
      <c r="D369" s="30" t="s">
        <v>116</v>
      </c>
      <c r="E369" s="16">
        <v>3.18</v>
      </c>
      <c r="F369" s="16">
        <v>1.72</v>
      </c>
      <c r="G369" s="12">
        <v>43885</v>
      </c>
      <c r="H369" s="19">
        <v>4.76</v>
      </c>
      <c r="I369" s="18">
        <f t="shared" si="45"/>
        <v>0.49685534591194958</v>
      </c>
      <c r="J369" s="56">
        <f t="shared" si="48"/>
        <v>1.0821917808219175</v>
      </c>
    </row>
    <row r="370" spans="1:10" s="50" customFormat="1" x14ac:dyDescent="0.25">
      <c r="A370" s="10" t="s">
        <v>0</v>
      </c>
      <c r="B370" s="10">
        <v>43885</v>
      </c>
      <c r="C370" s="13" t="s">
        <v>192</v>
      </c>
      <c r="D370" s="30" t="s">
        <v>191</v>
      </c>
      <c r="E370" s="16">
        <v>6.12</v>
      </c>
      <c r="F370" s="16">
        <v>3.19</v>
      </c>
      <c r="G370" s="12">
        <v>43886</v>
      </c>
      <c r="H370" s="19">
        <v>9.25</v>
      </c>
      <c r="I370" s="18">
        <f t="shared" si="45"/>
        <v>0.51143790849673199</v>
      </c>
      <c r="J370" s="56">
        <f t="shared" si="48"/>
        <v>1.0682593856655289</v>
      </c>
    </row>
    <row r="371" spans="1:10" x14ac:dyDescent="0.25">
      <c r="B371" s="10">
        <v>43886</v>
      </c>
      <c r="C371" s="13" t="s">
        <v>195</v>
      </c>
      <c r="D371" s="30" t="s">
        <v>196</v>
      </c>
      <c r="E371" s="16">
        <v>3.35</v>
      </c>
      <c r="F371" s="16">
        <v>2.2999999999999998</v>
      </c>
      <c r="G371" s="12">
        <v>43887</v>
      </c>
      <c r="H371" s="19">
        <v>3.57</v>
      </c>
      <c r="I371" s="18">
        <f t="shared" si="45"/>
        <v>6.5671641791044788E-2</v>
      </c>
      <c r="J371" s="56">
        <f t="shared" si="48"/>
        <v>0.20952380952380922</v>
      </c>
    </row>
    <row r="372" spans="1:10" x14ac:dyDescent="0.25">
      <c r="B372" s="10">
        <v>43886</v>
      </c>
      <c r="C372" s="13" t="s">
        <v>194</v>
      </c>
      <c r="D372" s="30" t="s">
        <v>193</v>
      </c>
      <c r="E372" s="16">
        <v>1.03</v>
      </c>
      <c r="F372" s="16">
        <v>0.04</v>
      </c>
      <c r="G372" s="12">
        <v>43888</v>
      </c>
      <c r="H372" s="19">
        <v>0.2</v>
      </c>
      <c r="I372" s="18">
        <f t="shared" si="45"/>
        <v>-0.80582524271844658</v>
      </c>
      <c r="J372" s="56">
        <f t="shared" si="48"/>
        <v>-0.83838383838383845</v>
      </c>
    </row>
    <row r="373" spans="1:10" s="50" customFormat="1" x14ac:dyDescent="0.25">
      <c r="A373" s="10" t="s">
        <v>0</v>
      </c>
      <c r="B373" s="10">
        <v>43888</v>
      </c>
      <c r="C373" s="13" t="s">
        <v>211</v>
      </c>
      <c r="D373" s="30" t="s">
        <v>212</v>
      </c>
      <c r="E373" s="16">
        <v>8.39</v>
      </c>
      <c r="F373" s="16">
        <v>3.25</v>
      </c>
      <c r="G373" s="12">
        <v>43889</v>
      </c>
      <c r="H373" s="19">
        <v>1.68</v>
      </c>
      <c r="I373" s="18">
        <f t="shared" si="45"/>
        <v>-0.79976162097735404</v>
      </c>
      <c r="J373" s="56">
        <f t="shared" si="48"/>
        <v>-1.3054474708171206</v>
      </c>
    </row>
    <row r="374" spans="1:10" x14ac:dyDescent="0.25">
      <c r="B374" s="10">
        <v>43887</v>
      </c>
      <c r="C374" s="13" t="s">
        <v>202</v>
      </c>
      <c r="D374" s="30" t="s">
        <v>201</v>
      </c>
      <c r="E374" s="16">
        <v>5.71</v>
      </c>
      <c r="F374" s="16">
        <v>3.76</v>
      </c>
      <c r="G374" s="12">
        <v>43889</v>
      </c>
      <c r="H374" s="19">
        <v>3.75</v>
      </c>
      <c r="I374" s="18">
        <f t="shared" ref="I374:I379" si="49">(H374/E374-1)</f>
        <v>-0.34325744308231176</v>
      </c>
      <c r="J374" s="56">
        <f t="shared" si="48"/>
        <v>-1.0051282051282051</v>
      </c>
    </row>
    <row r="375" spans="1:10" x14ac:dyDescent="0.25">
      <c r="B375" s="10">
        <v>43887</v>
      </c>
      <c r="C375" s="13" t="s">
        <v>208</v>
      </c>
      <c r="D375" s="30" t="s">
        <v>207</v>
      </c>
      <c r="E375" s="16">
        <v>6.67</v>
      </c>
      <c r="F375" s="16">
        <v>2.13</v>
      </c>
      <c r="G375" s="12">
        <v>43889</v>
      </c>
      <c r="H375" s="19">
        <v>2.11</v>
      </c>
      <c r="I375" s="18">
        <f t="shared" si="49"/>
        <v>-0.68365817091454273</v>
      </c>
      <c r="J375" s="56">
        <f t="shared" si="48"/>
        <v>-1.0044052863436124</v>
      </c>
    </row>
    <row r="376" spans="1:10" x14ac:dyDescent="0.25">
      <c r="B376" s="10">
        <v>43892</v>
      </c>
      <c r="C376" s="13" t="s">
        <v>227</v>
      </c>
      <c r="D376" s="30" t="s">
        <v>228</v>
      </c>
      <c r="E376" s="16">
        <v>1.18</v>
      </c>
      <c r="F376" s="16">
        <v>0.11</v>
      </c>
      <c r="G376" s="12">
        <v>43892</v>
      </c>
      <c r="H376" s="19">
        <v>9.6000000000000002E-2</v>
      </c>
      <c r="I376" s="18">
        <f t="shared" si="49"/>
        <v>-0.91864406779661012</v>
      </c>
      <c r="J376" s="56">
        <f t="shared" si="48"/>
        <v>-1.0130841121495326</v>
      </c>
    </row>
    <row r="377" spans="1:10" x14ac:dyDescent="0.25">
      <c r="B377" s="10">
        <v>43889</v>
      </c>
      <c r="C377" s="13" t="s">
        <v>223</v>
      </c>
      <c r="D377" s="30" t="s">
        <v>224</v>
      </c>
      <c r="E377" s="16">
        <v>4.63</v>
      </c>
      <c r="F377" s="16">
        <v>0.04</v>
      </c>
      <c r="G377" s="12">
        <v>43893</v>
      </c>
      <c r="H377" s="19">
        <v>5.85</v>
      </c>
      <c r="I377" s="18">
        <f t="shared" si="49"/>
        <v>0.26349892008639308</v>
      </c>
      <c r="J377" s="56">
        <f t="shared" si="48"/>
        <v>0.26579520697167752</v>
      </c>
    </row>
    <row r="378" spans="1:10" x14ac:dyDescent="0.25">
      <c r="B378" s="10">
        <v>43892</v>
      </c>
      <c r="C378" s="13" t="s">
        <v>231</v>
      </c>
      <c r="D378" s="30" t="s">
        <v>232</v>
      </c>
      <c r="E378" s="16">
        <v>1.27</v>
      </c>
      <c r="F378" s="16">
        <v>0.08</v>
      </c>
      <c r="G378" s="12">
        <v>43893</v>
      </c>
      <c r="H378" s="19">
        <v>1.1100000000000001</v>
      </c>
      <c r="I378" s="18">
        <f t="shared" si="49"/>
        <v>-0.12598425196850382</v>
      </c>
      <c r="J378" s="56">
        <f t="shared" si="48"/>
        <v>-0.13445378151260498</v>
      </c>
    </row>
    <row r="379" spans="1:10" x14ac:dyDescent="0.25">
      <c r="B379" s="10">
        <v>43894</v>
      </c>
      <c r="C379" s="13" t="s">
        <v>243</v>
      </c>
      <c r="D379" s="30" t="s">
        <v>242</v>
      </c>
      <c r="E379" s="16">
        <v>1.7</v>
      </c>
      <c r="F379" s="16">
        <v>0.27</v>
      </c>
      <c r="G379" s="12">
        <v>43895</v>
      </c>
      <c r="H379" s="19">
        <v>0.85</v>
      </c>
      <c r="I379" s="18">
        <f t="shared" si="49"/>
        <v>-0.5</v>
      </c>
      <c r="J379" s="56">
        <f t="shared" si="48"/>
        <v>-0.59440559440559437</v>
      </c>
    </row>
    <row r="380" spans="1:10" s="50" customFormat="1" x14ac:dyDescent="0.25">
      <c r="A380" s="10" t="s">
        <v>0</v>
      </c>
      <c r="B380" s="10">
        <v>43894</v>
      </c>
      <c r="C380" s="13" t="s">
        <v>246</v>
      </c>
      <c r="D380" s="30" t="s">
        <v>247</v>
      </c>
      <c r="E380" s="16">
        <v>1.74</v>
      </c>
      <c r="F380" s="16">
        <v>0.1</v>
      </c>
      <c r="G380" s="12">
        <v>43896</v>
      </c>
      <c r="H380" s="19">
        <v>0.99</v>
      </c>
      <c r="I380" s="18">
        <f t="shared" ref="I380:I389" si="50">(H380/E380-1)</f>
        <v>-0.43103448275862066</v>
      </c>
      <c r="J380" s="56">
        <f t="shared" ref="J380:J387" si="51">(H380-E380)/(E380-F380)</f>
        <v>-0.45731707317073172</v>
      </c>
    </row>
    <row r="381" spans="1:10" x14ac:dyDescent="0.25">
      <c r="B381" s="10">
        <v>43889</v>
      </c>
      <c r="C381" s="13" t="s">
        <v>221</v>
      </c>
      <c r="D381" s="30" t="s">
        <v>222</v>
      </c>
      <c r="E381" s="16">
        <v>2.67</v>
      </c>
      <c r="F381" s="16">
        <v>0.14000000000000001</v>
      </c>
      <c r="G381" s="12">
        <v>43896</v>
      </c>
      <c r="H381" s="19">
        <v>3.59</v>
      </c>
      <c r="I381" s="18">
        <f t="shared" si="50"/>
        <v>0.34456928838951306</v>
      </c>
      <c r="J381" s="56">
        <f t="shared" si="51"/>
        <v>0.36363636363636365</v>
      </c>
    </row>
    <row r="382" spans="1:10" x14ac:dyDescent="0.25">
      <c r="B382" s="10">
        <v>43894</v>
      </c>
      <c r="C382" s="13" t="s">
        <v>240</v>
      </c>
      <c r="D382" s="30" t="s">
        <v>239</v>
      </c>
      <c r="E382" s="120">
        <v>0.113</v>
      </c>
      <c r="F382" s="120">
        <v>2E-3</v>
      </c>
      <c r="G382" s="12">
        <v>43896</v>
      </c>
      <c r="H382" s="121">
        <v>5.8999999999999997E-2</v>
      </c>
      <c r="I382" s="18">
        <f t="shared" si="50"/>
        <v>-0.47787610619469034</v>
      </c>
      <c r="J382" s="56">
        <f t="shared" si="51"/>
        <v>-0.48648648648648651</v>
      </c>
    </row>
    <row r="383" spans="1:10" s="50" customFormat="1" x14ac:dyDescent="0.25">
      <c r="A383" s="10" t="s">
        <v>0</v>
      </c>
      <c r="B383" s="10">
        <v>43895</v>
      </c>
      <c r="C383" s="13" t="s">
        <v>250</v>
      </c>
      <c r="D383" s="30" t="s">
        <v>251</v>
      </c>
      <c r="E383" s="16">
        <v>3.39</v>
      </c>
      <c r="F383" s="16">
        <v>0.2</v>
      </c>
      <c r="G383" s="12">
        <v>43899</v>
      </c>
      <c r="H383" s="19">
        <v>2.69</v>
      </c>
      <c r="I383" s="18">
        <f t="shared" si="50"/>
        <v>-0.20648967551622421</v>
      </c>
      <c r="J383" s="56">
        <f t="shared" si="51"/>
        <v>-0.21943573667711605</v>
      </c>
    </row>
    <row r="384" spans="1:10" x14ac:dyDescent="0.25">
      <c r="B384" s="10">
        <v>43900</v>
      </c>
      <c r="C384" s="13" t="s">
        <v>256</v>
      </c>
      <c r="D384" s="30" t="s">
        <v>258</v>
      </c>
      <c r="E384" s="16">
        <v>5.7</v>
      </c>
      <c r="F384" s="16">
        <v>0.12</v>
      </c>
      <c r="G384" s="12">
        <v>43901</v>
      </c>
      <c r="H384" s="19">
        <v>5.67</v>
      </c>
      <c r="I384" s="18">
        <f t="shared" si="50"/>
        <v>-5.2631578947368585E-3</v>
      </c>
      <c r="J384" s="56">
        <f t="shared" si="51"/>
        <v>-5.37634408602155E-3</v>
      </c>
    </row>
    <row r="385" spans="1:10" s="50" customFormat="1" x14ac:dyDescent="0.25">
      <c r="A385" s="10" t="s">
        <v>0</v>
      </c>
      <c r="B385" s="10">
        <v>43901</v>
      </c>
      <c r="C385" s="13" t="s">
        <v>259</v>
      </c>
      <c r="D385" s="30" t="s">
        <v>262</v>
      </c>
      <c r="E385" s="16">
        <v>2.5</v>
      </c>
      <c r="F385" s="16">
        <v>0.76</v>
      </c>
      <c r="G385" s="12">
        <v>43902</v>
      </c>
      <c r="H385" s="19">
        <v>4.2</v>
      </c>
      <c r="I385" s="18">
        <f t="shared" si="50"/>
        <v>0.68000000000000016</v>
      </c>
      <c r="J385" s="56">
        <f t="shared" si="51"/>
        <v>0.9770114942528737</v>
      </c>
    </row>
    <row r="386" spans="1:10" x14ac:dyDescent="0.25">
      <c r="B386" s="10">
        <v>43902</v>
      </c>
      <c r="C386" s="13" t="s">
        <v>264</v>
      </c>
      <c r="D386" s="30" t="s">
        <v>263</v>
      </c>
      <c r="E386" s="16">
        <v>4.9000000000000004</v>
      </c>
      <c r="F386" s="16">
        <v>0.15</v>
      </c>
      <c r="G386" s="12">
        <v>43909</v>
      </c>
      <c r="H386" s="19">
        <v>9.31</v>
      </c>
      <c r="I386" s="18">
        <f t="shared" si="50"/>
        <v>0.89999999999999991</v>
      </c>
      <c r="J386" s="56">
        <f t="shared" si="51"/>
        <v>0.92842105263157892</v>
      </c>
    </row>
    <row r="387" spans="1:10" x14ac:dyDescent="0.25">
      <c r="B387" s="10">
        <v>43908</v>
      </c>
      <c r="C387" s="13" t="s">
        <v>322</v>
      </c>
      <c r="D387" s="30" t="s">
        <v>277</v>
      </c>
      <c r="E387" s="16">
        <v>3.11</v>
      </c>
      <c r="F387" s="16">
        <v>0.09</v>
      </c>
      <c r="G387" s="12">
        <v>43910</v>
      </c>
      <c r="H387" s="19">
        <v>2.4900000000000002</v>
      </c>
      <c r="I387" s="18">
        <f t="shared" si="50"/>
        <v>-0.19935691318327964</v>
      </c>
      <c r="J387" s="56">
        <f t="shared" si="51"/>
        <v>-0.205298013245033</v>
      </c>
    </row>
    <row r="388" spans="1:10" x14ac:dyDescent="0.25">
      <c r="B388" s="10">
        <v>43910</v>
      </c>
      <c r="C388" s="13" t="s">
        <v>276</v>
      </c>
      <c r="D388" s="30" t="s">
        <v>275</v>
      </c>
      <c r="E388" s="16">
        <v>10.28</v>
      </c>
      <c r="F388" s="16">
        <v>0.22</v>
      </c>
      <c r="G388" s="12">
        <v>43910</v>
      </c>
      <c r="H388" s="19">
        <v>10.3</v>
      </c>
      <c r="I388" s="18">
        <f t="shared" si="50"/>
        <v>1.9455252918290089E-3</v>
      </c>
      <c r="J388" s="56">
        <f>(H388-E388)/(E388-F388)/2</f>
        <v>9.940357852883375E-4</v>
      </c>
    </row>
    <row r="389" spans="1:10" x14ac:dyDescent="0.25">
      <c r="B389" s="10">
        <v>43907</v>
      </c>
      <c r="C389" s="13" t="s">
        <v>273</v>
      </c>
      <c r="D389" s="30" t="s">
        <v>274</v>
      </c>
      <c r="E389" s="16">
        <v>16.13</v>
      </c>
      <c r="F389" s="16">
        <v>1.9</v>
      </c>
      <c r="G389" s="12">
        <v>43913</v>
      </c>
      <c r="H389" s="19">
        <v>14.32</v>
      </c>
      <c r="I389" s="18">
        <f t="shared" si="50"/>
        <v>-0.11221326720396774</v>
      </c>
      <c r="J389" s="56">
        <f>(H389-E389)/(E389-F389)</f>
        <v>-0.12719606465214328</v>
      </c>
    </row>
    <row r="390" spans="1:10" s="50" customFormat="1" x14ac:dyDescent="0.25">
      <c r="A390" s="10" t="s">
        <v>0</v>
      </c>
      <c r="B390" s="10">
        <v>43913</v>
      </c>
      <c r="C390" s="13" t="s">
        <v>279</v>
      </c>
      <c r="D390" s="30" t="s">
        <v>278</v>
      </c>
      <c r="E390" s="16">
        <v>6.64</v>
      </c>
      <c r="F390" s="16">
        <v>0.55000000000000004</v>
      </c>
      <c r="G390" s="12">
        <v>43914</v>
      </c>
      <c r="H390" s="19">
        <v>4.1100000000000003</v>
      </c>
      <c r="I390" s="18">
        <f t="shared" ref="I390:I402" si="52">(H390/E390-1)</f>
        <v>-0.38102409638554213</v>
      </c>
      <c r="J390" s="56">
        <f t="shared" ref="J390:J402" si="53">(H390-E390)/(E390-F390)</f>
        <v>-0.41543513957307049</v>
      </c>
    </row>
    <row r="391" spans="1:10" s="50" customFormat="1" x14ac:dyDescent="0.25">
      <c r="A391" s="10" t="s">
        <v>0</v>
      </c>
      <c r="B391" s="10">
        <v>43914</v>
      </c>
      <c r="C391" s="13" t="s">
        <v>281</v>
      </c>
      <c r="D391" s="30" t="s">
        <v>280</v>
      </c>
      <c r="E391" s="16">
        <v>11.11</v>
      </c>
      <c r="F391" s="16">
        <v>6.02</v>
      </c>
      <c r="G391" s="12">
        <v>43914</v>
      </c>
      <c r="H391" s="19">
        <v>13.5</v>
      </c>
      <c r="I391" s="18">
        <f t="shared" si="52"/>
        <v>0.21512151215121511</v>
      </c>
      <c r="J391" s="56">
        <f t="shared" si="53"/>
        <v>0.46954813359528502</v>
      </c>
    </row>
    <row r="392" spans="1:10" s="50" customFormat="1" x14ac:dyDescent="0.25">
      <c r="A392" s="10" t="s">
        <v>0</v>
      </c>
      <c r="B392" s="10">
        <v>43914</v>
      </c>
      <c r="C392" s="13" t="s">
        <v>285</v>
      </c>
      <c r="D392" s="30" t="s">
        <v>284</v>
      </c>
      <c r="E392" s="16">
        <v>6.44</v>
      </c>
      <c r="F392" s="16">
        <v>0.91</v>
      </c>
      <c r="G392" s="12">
        <v>43915</v>
      </c>
      <c r="H392" s="19">
        <v>0.91</v>
      </c>
      <c r="I392" s="18">
        <f t="shared" si="52"/>
        <v>-0.85869565217391308</v>
      </c>
      <c r="J392" s="56">
        <f t="shared" si="53"/>
        <v>-1</v>
      </c>
    </row>
    <row r="393" spans="1:10" s="50" customFormat="1" x14ac:dyDescent="0.25">
      <c r="A393" s="10" t="s">
        <v>0</v>
      </c>
      <c r="B393" s="10">
        <v>43914</v>
      </c>
      <c r="C393" s="13" t="s">
        <v>283</v>
      </c>
      <c r="D393" s="30" t="s">
        <v>282</v>
      </c>
      <c r="E393" s="16">
        <v>2.13</v>
      </c>
      <c r="F393" s="16">
        <v>0.35</v>
      </c>
      <c r="G393" s="12">
        <v>43916</v>
      </c>
      <c r="H393" s="19">
        <v>2.74</v>
      </c>
      <c r="I393" s="18">
        <f t="shared" si="52"/>
        <v>0.28638497652582173</v>
      </c>
      <c r="J393" s="56">
        <f t="shared" si="53"/>
        <v>0.34269662921348337</v>
      </c>
    </row>
    <row r="394" spans="1:10" s="50" customFormat="1" x14ac:dyDescent="0.25">
      <c r="A394" s="10" t="s">
        <v>0</v>
      </c>
      <c r="B394" s="10">
        <v>43915</v>
      </c>
      <c r="C394" s="13" t="s">
        <v>289</v>
      </c>
      <c r="D394" s="30" t="s">
        <v>288</v>
      </c>
      <c r="E394" s="16">
        <v>4.3499999999999996</v>
      </c>
      <c r="F394" s="16">
        <v>0.7</v>
      </c>
      <c r="G394" s="12">
        <v>43916</v>
      </c>
      <c r="H394" s="19">
        <v>3.87</v>
      </c>
      <c r="I394" s="18">
        <f t="shared" si="52"/>
        <v>-0.11034482758620678</v>
      </c>
      <c r="J394" s="56">
        <f t="shared" si="53"/>
        <v>-0.1315068493150684</v>
      </c>
    </row>
    <row r="395" spans="1:10" s="50" customFormat="1" x14ac:dyDescent="0.25">
      <c r="A395" s="10" t="s">
        <v>0</v>
      </c>
      <c r="B395" s="10">
        <v>43915</v>
      </c>
      <c r="C395" s="13" t="s">
        <v>290</v>
      </c>
      <c r="D395" s="30" t="s">
        <v>291</v>
      </c>
      <c r="E395" s="16">
        <v>12.38</v>
      </c>
      <c r="F395" s="16">
        <v>0.3</v>
      </c>
      <c r="G395" s="12">
        <v>43916</v>
      </c>
      <c r="H395" s="19">
        <v>15.19</v>
      </c>
      <c r="I395" s="18">
        <f t="shared" si="52"/>
        <v>0.22697899838449098</v>
      </c>
      <c r="J395" s="56">
        <f t="shared" si="53"/>
        <v>0.23261589403973498</v>
      </c>
    </row>
    <row r="396" spans="1:10" s="50" customFormat="1" x14ac:dyDescent="0.25">
      <c r="A396" s="10" t="s">
        <v>0</v>
      </c>
      <c r="B396" s="10">
        <v>43920</v>
      </c>
      <c r="C396" s="13" t="s">
        <v>294</v>
      </c>
      <c r="D396" s="30" t="s">
        <v>295</v>
      </c>
      <c r="E396" s="16">
        <v>12.51</v>
      </c>
      <c r="F396" s="16">
        <v>0.39</v>
      </c>
      <c r="G396" s="12">
        <v>43922</v>
      </c>
      <c r="H396" s="19">
        <v>18.84</v>
      </c>
      <c r="I396" s="18">
        <f t="shared" si="52"/>
        <v>0.50599520383693042</v>
      </c>
      <c r="J396" s="56">
        <f t="shared" si="53"/>
        <v>0.5222772277227723</v>
      </c>
    </row>
    <row r="397" spans="1:10" s="50" customFormat="1" x14ac:dyDescent="0.25">
      <c r="A397" s="10" t="s">
        <v>0</v>
      </c>
      <c r="B397" s="10">
        <v>43921</v>
      </c>
      <c r="C397" s="13" t="s">
        <v>300</v>
      </c>
      <c r="D397" s="30" t="s">
        <v>301</v>
      </c>
      <c r="E397" s="16">
        <v>1.88</v>
      </c>
      <c r="F397" s="16">
        <v>0.71</v>
      </c>
      <c r="G397" s="12">
        <v>43922</v>
      </c>
      <c r="H397" s="19">
        <v>2.2000000000000002</v>
      </c>
      <c r="I397" s="18">
        <f t="shared" si="52"/>
        <v>0.17021276595744705</v>
      </c>
      <c r="J397" s="56">
        <f t="shared" si="53"/>
        <v>0.27350427350427375</v>
      </c>
    </row>
    <row r="398" spans="1:10" s="50" customFormat="1" x14ac:dyDescent="0.25">
      <c r="A398" s="10" t="s">
        <v>0</v>
      </c>
      <c r="B398" s="10">
        <v>43917</v>
      </c>
      <c r="C398" s="13" t="s">
        <v>293</v>
      </c>
      <c r="D398" s="30" t="s">
        <v>292</v>
      </c>
      <c r="E398" s="16">
        <v>3.78</v>
      </c>
      <c r="F398" s="16">
        <v>1.44</v>
      </c>
      <c r="G398" s="12">
        <v>43922</v>
      </c>
      <c r="H398" s="19">
        <v>2.69</v>
      </c>
      <c r="I398" s="18">
        <f t="shared" si="52"/>
        <v>-0.28835978835978837</v>
      </c>
      <c r="J398" s="56">
        <f t="shared" si="53"/>
        <v>-0.46581196581196577</v>
      </c>
    </row>
    <row r="399" spans="1:10" s="50" customFormat="1" x14ac:dyDescent="0.25">
      <c r="A399" s="10" t="s">
        <v>0</v>
      </c>
      <c r="B399" s="10">
        <v>43920</v>
      </c>
      <c r="C399" s="13" t="s">
        <v>302</v>
      </c>
      <c r="D399" s="30" t="s">
        <v>296</v>
      </c>
      <c r="E399" s="16">
        <v>3.02</v>
      </c>
      <c r="F399" s="16">
        <v>0.26</v>
      </c>
      <c r="G399" s="12">
        <v>43923</v>
      </c>
      <c r="H399" s="121">
        <v>1E-3</v>
      </c>
      <c r="I399" s="18">
        <f t="shared" si="52"/>
        <v>-0.99966887417218542</v>
      </c>
      <c r="J399" s="56">
        <f t="shared" si="53"/>
        <v>-1.0938405797101451</v>
      </c>
    </row>
    <row r="400" spans="1:10" s="50" customFormat="1" x14ac:dyDescent="0.25">
      <c r="A400" s="10" t="s">
        <v>0</v>
      </c>
      <c r="B400" s="10">
        <v>43923</v>
      </c>
      <c r="C400" s="13" t="s">
        <v>306</v>
      </c>
      <c r="D400" s="30" t="s">
        <v>305</v>
      </c>
      <c r="E400" s="16">
        <v>14.18</v>
      </c>
      <c r="F400" s="16">
        <v>3.79</v>
      </c>
      <c r="G400" s="12">
        <v>43923</v>
      </c>
      <c r="H400" s="19">
        <v>13.17</v>
      </c>
      <c r="I400" s="18">
        <f t="shared" si="52"/>
        <v>-7.1227080394922426E-2</v>
      </c>
      <c r="J400" s="56">
        <f t="shared" si="53"/>
        <v>-9.7208854667949929E-2</v>
      </c>
    </row>
    <row r="401" spans="1:10" s="50" customFormat="1" x14ac:dyDescent="0.25">
      <c r="A401" s="10" t="s">
        <v>0</v>
      </c>
      <c r="B401" s="10">
        <v>43923</v>
      </c>
      <c r="C401" s="13" t="s">
        <v>309</v>
      </c>
      <c r="D401" s="30" t="s">
        <v>312</v>
      </c>
      <c r="E401" s="16">
        <v>17.170000000000002</v>
      </c>
      <c r="F401" s="16">
        <v>11.38</v>
      </c>
      <c r="G401" s="12">
        <v>43927</v>
      </c>
      <c r="H401" s="19">
        <v>6.63</v>
      </c>
      <c r="I401" s="18">
        <f t="shared" si="52"/>
        <v>-0.61386138613861396</v>
      </c>
      <c r="J401" s="56">
        <f t="shared" si="53"/>
        <v>-1.8203799654576858</v>
      </c>
    </row>
    <row r="402" spans="1:10" s="50" customFormat="1" x14ac:dyDescent="0.25">
      <c r="A402" s="10" t="s">
        <v>0</v>
      </c>
      <c r="B402" s="10">
        <v>43924</v>
      </c>
      <c r="C402" s="13" t="s">
        <v>310</v>
      </c>
      <c r="D402" s="30" t="s">
        <v>311</v>
      </c>
      <c r="E402" s="16">
        <v>7.08</v>
      </c>
      <c r="F402" s="16">
        <v>2.86</v>
      </c>
      <c r="G402" s="12">
        <v>43927</v>
      </c>
      <c r="H402" s="19">
        <v>3.1</v>
      </c>
      <c r="I402" s="18">
        <f t="shared" si="52"/>
        <v>-0.56214689265536721</v>
      </c>
      <c r="J402" s="56">
        <f t="shared" si="53"/>
        <v>-0.94312796208530791</v>
      </c>
    </row>
    <row r="403" spans="1:10" s="50" customFormat="1" x14ac:dyDescent="0.25">
      <c r="A403" s="10" t="s">
        <v>0</v>
      </c>
      <c r="B403" s="10">
        <v>43907</v>
      </c>
      <c r="C403" s="13" t="s">
        <v>272</v>
      </c>
      <c r="D403" s="30" t="s">
        <v>271</v>
      </c>
      <c r="E403" s="16">
        <v>13.14</v>
      </c>
      <c r="F403" s="16">
        <v>2.74</v>
      </c>
      <c r="G403" s="12">
        <v>43929</v>
      </c>
      <c r="H403" s="19">
        <v>25.25</v>
      </c>
      <c r="I403" s="18">
        <f>(H403/E403-1)</f>
        <v>0.92161339421613375</v>
      </c>
      <c r="J403" s="56">
        <f>(H403-E403)/(E403-F403)</f>
        <v>1.1644230769230768</v>
      </c>
    </row>
    <row r="404" spans="1:10" s="50" customFormat="1" x14ac:dyDescent="0.25">
      <c r="A404" s="10" t="s">
        <v>0</v>
      </c>
      <c r="B404" s="10">
        <v>43928</v>
      </c>
      <c r="C404" s="13" t="s">
        <v>319</v>
      </c>
      <c r="D404" s="30" t="s">
        <v>318</v>
      </c>
      <c r="E404" s="16">
        <v>6.6</v>
      </c>
      <c r="F404" s="16">
        <v>1.52</v>
      </c>
      <c r="G404" s="12">
        <v>43930</v>
      </c>
      <c r="H404" s="19">
        <v>2.88</v>
      </c>
      <c r="I404" s="18">
        <f t="shared" ref="I404:I414" si="54">(H404/E404-1)</f>
        <v>-0.5636363636363636</v>
      </c>
      <c r="J404" s="56">
        <f t="shared" ref="J404:J414" si="55">(H404-E404)/(E404-F404)</f>
        <v>-0.73228346456692905</v>
      </c>
    </row>
    <row r="405" spans="1:10" s="50" customFormat="1" x14ac:dyDescent="0.25">
      <c r="A405" s="10" t="s">
        <v>0</v>
      </c>
      <c r="B405" s="10">
        <v>43935</v>
      </c>
      <c r="C405" s="13" t="s">
        <v>325</v>
      </c>
      <c r="D405" s="30" t="s">
        <v>336</v>
      </c>
      <c r="E405" s="16">
        <v>13.94</v>
      </c>
      <c r="F405" s="16">
        <v>6.11</v>
      </c>
      <c r="G405" s="12">
        <v>43937</v>
      </c>
      <c r="H405" s="19">
        <v>14</v>
      </c>
      <c r="I405" s="18">
        <f t="shared" si="54"/>
        <v>4.3041606886657924E-3</v>
      </c>
      <c r="J405" s="56">
        <f t="shared" si="55"/>
        <v>7.6628352490422103E-3</v>
      </c>
    </row>
    <row r="406" spans="1:10" x14ac:dyDescent="0.25">
      <c r="B406" s="10">
        <v>43928</v>
      </c>
      <c r="C406" s="13" t="s">
        <v>315</v>
      </c>
      <c r="D406" s="30" t="s">
        <v>314</v>
      </c>
      <c r="E406" s="16">
        <v>3.08</v>
      </c>
      <c r="F406" s="16">
        <v>0.85</v>
      </c>
      <c r="G406" s="12">
        <v>43938</v>
      </c>
      <c r="H406" s="19">
        <v>2.36</v>
      </c>
      <c r="I406" s="18">
        <f t="shared" si="54"/>
        <v>-0.23376623376623384</v>
      </c>
      <c r="J406" s="56">
        <f t="shared" si="55"/>
        <v>-0.32286995515695077</v>
      </c>
    </row>
    <row r="407" spans="1:10" s="50" customFormat="1" x14ac:dyDescent="0.25">
      <c r="A407" s="10" t="s">
        <v>0</v>
      </c>
      <c r="B407" s="10">
        <v>43935</v>
      </c>
      <c r="C407" s="13" t="s">
        <v>330</v>
      </c>
      <c r="D407" s="30" t="s">
        <v>331</v>
      </c>
      <c r="E407" s="16">
        <v>1.31</v>
      </c>
      <c r="F407" s="16">
        <v>0.37</v>
      </c>
      <c r="G407" s="12">
        <v>43938</v>
      </c>
      <c r="H407" s="19">
        <v>1.42</v>
      </c>
      <c r="I407" s="18">
        <f t="shared" si="54"/>
        <v>8.3969465648854769E-2</v>
      </c>
      <c r="J407" s="56">
        <f t="shared" si="55"/>
        <v>0.11702127659574454</v>
      </c>
    </row>
    <row r="408" spans="1:10" x14ac:dyDescent="0.25">
      <c r="B408" s="10">
        <v>43928</v>
      </c>
      <c r="C408" s="13" t="s">
        <v>317</v>
      </c>
      <c r="D408" s="30" t="s">
        <v>316</v>
      </c>
      <c r="E408" s="16">
        <v>2.67</v>
      </c>
      <c r="F408" s="16">
        <v>0.95</v>
      </c>
      <c r="G408" s="12">
        <v>43938</v>
      </c>
      <c r="H408" s="19">
        <v>3.34</v>
      </c>
      <c r="I408" s="18">
        <f t="shared" si="54"/>
        <v>0.25093632958801493</v>
      </c>
      <c r="J408" s="56">
        <f t="shared" si="55"/>
        <v>0.3895348837209302</v>
      </c>
    </row>
    <row r="409" spans="1:10" s="50" customFormat="1" x14ac:dyDescent="0.25">
      <c r="A409" s="10" t="s">
        <v>0</v>
      </c>
      <c r="B409" s="10">
        <v>43935</v>
      </c>
      <c r="C409" s="13" t="s">
        <v>327</v>
      </c>
      <c r="D409" s="30" t="s">
        <v>326</v>
      </c>
      <c r="E409" s="16">
        <v>0.55000000000000004</v>
      </c>
      <c r="F409" s="16">
        <v>0.18</v>
      </c>
      <c r="G409" s="12">
        <v>43938</v>
      </c>
      <c r="H409" s="19">
        <v>0.68</v>
      </c>
      <c r="I409" s="18">
        <f t="shared" si="54"/>
        <v>0.23636363636363633</v>
      </c>
      <c r="J409" s="56">
        <f t="shared" si="55"/>
        <v>0.35135135135135132</v>
      </c>
    </row>
    <row r="410" spans="1:10" s="50" customFormat="1" x14ac:dyDescent="0.25">
      <c r="A410" s="10" t="s">
        <v>0</v>
      </c>
      <c r="B410" s="10">
        <v>43938</v>
      </c>
      <c r="C410" s="13" t="s">
        <v>338</v>
      </c>
      <c r="D410" s="30" t="s">
        <v>337</v>
      </c>
      <c r="E410" s="16">
        <v>1.23</v>
      </c>
      <c r="F410" s="16">
        <v>0.44</v>
      </c>
      <c r="G410" s="12">
        <v>43942</v>
      </c>
      <c r="H410" s="19">
        <v>1.7</v>
      </c>
      <c r="I410" s="18">
        <f t="shared" si="54"/>
        <v>0.38211382113821135</v>
      </c>
      <c r="J410" s="56">
        <f t="shared" si="55"/>
        <v>0.59493670886075944</v>
      </c>
    </row>
    <row r="411" spans="1:10" s="50" customFormat="1" x14ac:dyDescent="0.25">
      <c r="A411" s="10" t="s">
        <v>0</v>
      </c>
      <c r="B411" s="10">
        <v>43938</v>
      </c>
      <c r="C411" s="13" t="s">
        <v>340</v>
      </c>
      <c r="D411" s="30" t="s">
        <v>339</v>
      </c>
      <c r="E411" s="16">
        <v>1.98</v>
      </c>
      <c r="F411" s="16">
        <v>0.45</v>
      </c>
      <c r="G411" s="12">
        <v>43942</v>
      </c>
      <c r="H411" s="19">
        <v>2.2000000000000002</v>
      </c>
      <c r="I411" s="18">
        <f t="shared" si="54"/>
        <v>0.11111111111111116</v>
      </c>
      <c r="J411" s="56">
        <f t="shared" si="55"/>
        <v>0.14379084967320274</v>
      </c>
    </row>
    <row r="412" spans="1:10" s="50" customFormat="1" x14ac:dyDescent="0.25">
      <c r="A412" s="10" t="s">
        <v>0</v>
      </c>
      <c r="B412" s="10">
        <v>43935</v>
      </c>
      <c r="C412" s="13" t="s">
        <v>328</v>
      </c>
      <c r="D412" s="30" t="s">
        <v>329</v>
      </c>
      <c r="E412" s="16">
        <v>2.6</v>
      </c>
      <c r="F412" s="16">
        <v>0.62</v>
      </c>
      <c r="G412" s="12">
        <v>43942</v>
      </c>
      <c r="H412" s="19">
        <v>1.5</v>
      </c>
      <c r="I412" s="18">
        <f t="shared" si="54"/>
        <v>-0.42307692307692313</v>
      </c>
      <c r="J412" s="56">
        <f t="shared" si="55"/>
        <v>-0.55555555555555558</v>
      </c>
    </row>
    <row r="413" spans="1:10" x14ac:dyDescent="0.25">
      <c r="B413" s="10">
        <v>43930</v>
      </c>
      <c r="C413" s="13" t="s">
        <v>324</v>
      </c>
      <c r="D413" s="116" t="s">
        <v>323</v>
      </c>
      <c r="E413" s="16">
        <v>2</v>
      </c>
      <c r="F413" s="16">
        <v>0.03</v>
      </c>
      <c r="G413" s="12">
        <v>43942</v>
      </c>
      <c r="H413" s="19">
        <v>2.54</v>
      </c>
      <c r="I413" s="18">
        <f t="shared" si="54"/>
        <v>0.27</v>
      </c>
      <c r="J413" s="56">
        <f t="shared" si="55"/>
        <v>0.2741116751269036</v>
      </c>
    </row>
    <row r="414" spans="1:10" s="50" customFormat="1" x14ac:dyDescent="0.25">
      <c r="A414" s="10" t="s">
        <v>0</v>
      </c>
      <c r="B414" s="10">
        <v>43943</v>
      </c>
      <c r="C414" s="13" t="s">
        <v>352</v>
      </c>
      <c r="D414" s="30" t="s">
        <v>351</v>
      </c>
      <c r="E414" s="16">
        <v>12.76</v>
      </c>
      <c r="F414" s="16">
        <v>0.89</v>
      </c>
      <c r="G414" s="12">
        <v>43945</v>
      </c>
      <c r="H414" s="19">
        <v>6.48</v>
      </c>
      <c r="I414" s="18">
        <f t="shared" si="54"/>
        <v>-0.49216300940438862</v>
      </c>
      <c r="J414" s="56">
        <f t="shared" si="55"/>
        <v>-0.52906486941870257</v>
      </c>
    </row>
    <row r="415" spans="1:10" s="50" customFormat="1" x14ac:dyDescent="0.25">
      <c r="A415" s="10" t="s">
        <v>0</v>
      </c>
      <c r="B415" s="10">
        <v>43942</v>
      </c>
      <c r="C415" s="13" t="s">
        <v>344</v>
      </c>
      <c r="D415" s="30" t="s">
        <v>346</v>
      </c>
      <c r="E415" s="16">
        <v>5.65</v>
      </c>
      <c r="F415" s="16">
        <v>0.51</v>
      </c>
      <c r="G415" s="12">
        <v>43948</v>
      </c>
      <c r="H415" s="19">
        <v>9.81</v>
      </c>
      <c r="I415" s="18">
        <f t="shared" ref="I415:I420" si="56">(H415/E415-1)</f>
        <v>0.73628318584070795</v>
      </c>
      <c r="J415" s="56">
        <f t="shared" ref="J415:J420" si="57">(H415-E415)/(E415-F415)</f>
        <v>0.80933852140077811</v>
      </c>
    </row>
    <row r="416" spans="1:10" s="50" customFormat="1" x14ac:dyDescent="0.25">
      <c r="A416" s="10" t="s">
        <v>0</v>
      </c>
      <c r="B416" s="10">
        <v>43942</v>
      </c>
      <c r="C416" s="13" t="s">
        <v>345</v>
      </c>
      <c r="D416" s="30" t="s">
        <v>347</v>
      </c>
      <c r="E416" s="16">
        <v>4.59</v>
      </c>
      <c r="F416" s="16">
        <v>2.0499999999999998</v>
      </c>
      <c r="G416" s="12">
        <v>43948</v>
      </c>
      <c r="H416" s="19">
        <v>2.46</v>
      </c>
      <c r="I416" s="18">
        <f t="shared" si="56"/>
        <v>-0.46405228758169936</v>
      </c>
      <c r="J416" s="56">
        <f t="shared" si="57"/>
        <v>-0.83858267716535428</v>
      </c>
    </row>
    <row r="417" spans="1:10" s="50" customFormat="1" x14ac:dyDescent="0.25">
      <c r="A417" s="10" t="s">
        <v>0</v>
      </c>
      <c r="B417" s="10">
        <v>43944</v>
      </c>
      <c r="C417" s="13" t="s">
        <v>353</v>
      </c>
      <c r="D417" s="30" t="s">
        <v>354</v>
      </c>
      <c r="E417" s="16">
        <v>2.09</v>
      </c>
      <c r="F417" s="16">
        <v>0.04</v>
      </c>
      <c r="G417" s="12">
        <v>43950</v>
      </c>
      <c r="H417" s="19">
        <v>1.2</v>
      </c>
      <c r="I417" s="18">
        <f t="shared" si="56"/>
        <v>-0.42583732057416268</v>
      </c>
      <c r="J417" s="56">
        <f t="shared" si="57"/>
        <v>-0.43414634146341463</v>
      </c>
    </row>
    <row r="418" spans="1:10" x14ac:dyDescent="0.25">
      <c r="B418" s="10">
        <v>43955</v>
      </c>
      <c r="C418" s="13" t="s">
        <v>361</v>
      </c>
      <c r="D418" s="30" t="s">
        <v>314</v>
      </c>
      <c r="E418" s="16">
        <v>9.32</v>
      </c>
      <c r="F418" s="16">
        <v>3.86</v>
      </c>
      <c r="G418" s="12">
        <v>43958</v>
      </c>
      <c r="H418" s="19">
        <v>8.1</v>
      </c>
      <c r="I418" s="18">
        <f t="shared" si="56"/>
        <v>-0.13090128755364816</v>
      </c>
      <c r="J418" s="56">
        <f t="shared" si="57"/>
        <v>-0.22344322344322354</v>
      </c>
    </row>
    <row r="419" spans="1:10" x14ac:dyDescent="0.25">
      <c r="B419" s="10">
        <v>43955</v>
      </c>
      <c r="C419" s="13" t="s">
        <v>362</v>
      </c>
      <c r="D419" s="30" t="s">
        <v>363</v>
      </c>
      <c r="E419" s="16">
        <v>18.23</v>
      </c>
      <c r="F419" s="16">
        <v>7.18</v>
      </c>
      <c r="G419" s="12">
        <v>43958</v>
      </c>
      <c r="H419" s="19">
        <v>13.38</v>
      </c>
      <c r="I419" s="18">
        <f t="shared" si="56"/>
        <v>-0.26604498080087768</v>
      </c>
      <c r="J419" s="56">
        <f t="shared" si="57"/>
        <v>-0.43891402714932121</v>
      </c>
    </row>
    <row r="420" spans="1:10" x14ac:dyDescent="0.25">
      <c r="B420" s="10">
        <v>43959</v>
      </c>
      <c r="C420" s="13" t="s">
        <v>375</v>
      </c>
      <c r="D420" s="30" t="s">
        <v>376</v>
      </c>
      <c r="E420" s="16">
        <v>2.12</v>
      </c>
      <c r="F420" s="16">
        <v>0.72</v>
      </c>
      <c r="G420" s="12">
        <v>43964</v>
      </c>
      <c r="H420" s="19">
        <v>0.65</v>
      </c>
      <c r="I420" s="18">
        <f t="shared" si="56"/>
        <v>-0.69339622641509435</v>
      </c>
      <c r="J420" s="56">
        <f t="shared" si="57"/>
        <v>-1.05</v>
      </c>
    </row>
    <row r="421" spans="1:10" s="50" customFormat="1" x14ac:dyDescent="0.25">
      <c r="A421" s="10" t="s">
        <v>0</v>
      </c>
      <c r="B421" s="10">
        <v>43963</v>
      </c>
      <c r="C421" s="13" t="s">
        <v>382</v>
      </c>
      <c r="D421" s="30" t="s">
        <v>381</v>
      </c>
      <c r="E421" s="16">
        <v>4.49</v>
      </c>
      <c r="F421" s="16">
        <v>0.31</v>
      </c>
      <c r="G421" s="12">
        <v>43969</v>
      </c>
      <c r="H421" s="19">
        <v>9.73</v>
      </c>
      <c r="I421" s="18">
        <f>(H421/E421-1)</f>
        <v>1.1670378619153676</v>
      </c>
      <c r="J421" s="56">
        <f>(H421-E421)/(E421-F421)</f>
        <v>1.2535885167464114</v>
      </c>
    </row>
    <row r="422" spans="1:10" s="50" customFormat="1" x14ac:dyDescent="0.25">
      <c r="A422" s="10" t="s">
        <v>0</v>
      </c>
      <c r="B422" s="10">
        <v>43964</v>
      </c>
      <c r="C422" s="13" t="s">
        <v>387</v>
      </c>
      <c r="D422" s="30" t="s">
        <v>386</v>
      </c>
      <c r="E422" s="16">
        <v>0.52</v>
      </c>
      <c r="F422" s="16">
        <v>0.14000000000000001</v>
      </c>
      <c r="G422" s="12">
        <v>43969</v>
      </c>
      <c r="H422" s="19">
        <v>0.45</v>
      </c>
      <c r="I422" s="18">
        <f t="shared" ref="I422:I426" si="58">(H422/E422-1)</f>
        <v>-0.13461538461538458</v>
      </c>
      <c r="J422" s="56">
        <f t="shared" ref="J422:J426" si="59">(H422-E422)/(E422-F422)</f>
        <v>-0.18421052631578949</v>
      </c>
    </row>
    <row r="423" spans="1:10" x14ac:dyDescent="0.25">
      <c r="B423" s="10">
        <v>43965</v>
      </c>
      <c r="C423" s="13" t="s">
        <v>388</v>
      </c>
      <c r="D423" s="30" t="s">
        <v>389</v>
      </c>
      <c r="E423" s="16">
        <v>2.02</v>
      </c>
      <c r="F423" s="16">
        <v>0.77</v>
      </c>
      <c r="G423" s="12">
        <v>43969</v>
      </c>
      <c r="H423" s="19">
        <v>1.32</v>
      </c>
      <c r="I423" s="18">
        <f t="shared" si="58"/>
        <v>-0.34653465346534651</v>
      </c>
      <c r="J423" s="56">
        <f t="shared" si="59"/>
        <v>-0.55999999999999994</v>
      </c>
    </row>
    <row r="424" spans="1:10" s="50" customFormat="1" x14ac:dyDescent="0.25">
      <c r="A424" s="10" t="s">
        <v>0</v>
      </c>
      <c r="B424" s="10">
        <v>43965</v>
      </c>
      <c r="C424" s="13" t="s">
        <v>390</v>
      </c>
      <c r="D424" s="30" t="s">
        <v>391</v>
      </c>
      <c r="E424" s="16">
        <v>0.73</v>
      </c>
      <c r="F424" s="16">
        <v>0.35</v>
      </c>
      <c r="G424" s="12">
        <v>43969</v>
      </c>
      <c r="H424" s="19">
        <v>0.46</v>
      </c>
      <c r="I424" s="18">
        <f t="shared" si="58"/>
        <v>-0.36986301369863006</v>
      </c>
      <c r="J424" s="56">
        <f t="shared" si="59"/>
        <v>-0.71052631578947356</v>
      </c>
    </row>
    <row r="425" spans="1:10" s="50" customFormat="1" x14ac:dyDescent="0.25">
      <c r="A425" s="10" t="s">
        <v>0</v>
      </c>
      <c r="B425" s="10">
        <v>43966</v>
      </c>
      <c r="C425" s="13" t="s">
        <v>396</v>
      </c>
      <c r="D425" s="30" t="s">
        <v>395</v>
      </c>
      <c r="E425" s="16">
        <v>2.4500000000000002</v>
      </c>
      <c r="F425" s="16">
        <v>0.38</v>
      </c>
      <c r="G425" s="12">
        <v>43969</v>
      </c>
      <c r="H425" s="19">
        <v>1.06</v>
      </c>
      <c r="I425" s="18">
        <f t="shared" si="58"/>
        <v>-0.56734693877551023</v>
      </c>
      <c r="J425" s="56">
        <f t="shared" si="59"/>
        <v>-0.67149758454106279</v>
      </c>
    </row>
    <row r="426" spans="1:10" x14ac:dyDescent="0.25">
      <c r="B426" s="10">
        <v>43956</v>
      </c>
      <c r="C426" s="13" t="s">
        <v>372</v>
      </c>
      <c r="D426" s="30" t="s">
        <v>371</v>
      </c>
      <c r="E426" s="16">
        <v>2.84</v>
      </c>
      <c r="F426" s="16">
        <v>1.17</v>
      </c>
      <c r="G426" s="12">
        <v>43969</v>
      </c>
      <c r="H426" s="19">
        <v>2.2400000000000002</v>
      </c>
      <c r="I426" s="18">
        <f t="shared" si="58"/>
        <v>-0.21126760563380276</v>
      </c>
      <c r="J426" s="56">
        <f t="shared" si="59"/>
        <v>-0.35928143712574828</v>
      </c>
    </row>
    <row r="427" spans="1:10" x14ac:dyDescent="0.25">
      <c r="B427" s="10">
        <v>43955</v>
      </c>
      <c r="C427" s="13" t="s">
        <v>364</v>
      </c>
      <c r="D427" s="30" t="s">
        <v>365</v>
      </c>
      <c r="E427" s="16">
        <v>3.92</v>
      </c>
      <c r="F427" s="16">
        <v>1.21</v>
      </c>
      <c r="G427" s="12">
        <v>43970</v>
      </c>
      <c r="H427" s="19">
        <v>4.53</v>
      </c>
      <c r="I427" s="18">
        <f>(H427/E427-1)</f>
        <v>0.15561224489795933</v>
      </c>
      <c r="J427" s="56">
        <f>(H427-E427)/(E427-F427)</f>
        <v>0.22509225092250934</v>
      </c>
    </row>
    <row r="428" spans="1:10" s="50" customFormat="1" x14ac:dyDescent="0.25">
      <c r="A428" s="10" t="s">
        <v>0</v>
      </c>
      <c r="B428" s="10">
        <v>43970</v>
      </c>
      <c r="C428" s="13" t="s">
        <v>404</v>
      </c>
      <c r="D428" s="30" t="s">
        <v>405</v>
      </c>
      <c r="E428" s="16">
        <v>1.71</v>
      </c>
      <c r="F428" s="16">
        <v>0.42</v>
      </c>
      <c r="G428" s="12">
        <v>43971</v>
      </c>
      <c r="H428" s="19">
        <v>1.43</v>
      </c>
      <c r="I428" s="18">
        <f t="shared" ref="I428:I430" si="60">(H428/E428-1)</f>
        <v>-0.16374269005847952</v>
      </c>
      <c r="J428" s="56">
        <f t="shared" ref="J428:J430" si="61">(H428-E428)/(E428-F428)</f>
        <v>-0.2170542635658915</v>
      </c>
    </row>
    <row r="429" spans="1:10" s="50" customFormat="1" x14ac:dyDescent="0.25">
      <c r="A429" s="10" t="s">
        <v>0</v>
      </c>
      <c r="B429" s="10">
        <v>43970</v>
      </c>
      <c r="C429" s="13" t="s">
        <v>402</v>
      </c>
      <c r="D429" s="30" t="s">
        <v>403</v>
      </c>
      <c r="E429" s="16">
        <v>7.71</v>
      </c>
      <c r="F429" s="16">
        <v>2.44</v>
      </c>
      <c r="G429" s="12">
        <v>43973</v>
      </c>
      <c r="H429" s="19">
        <v>5.16</v>
      </c>
      <c r="I429" s="18">
        <f t="shared" si="60"/>
        <v>-0.33073929961089488</v>
      </c>
      <c r="J429" s="56">
        <f t="shared" si="61"/>
        <v>-0.4838709677419355</v>
      </c>
    </row>
    <row r="430" spans="1:10" s="50" customFormat="1" x14ac:dyDescent="0.25">
      <c r="A430" s="10" t="s">
        <v>0</v>
      </c>
      <c r="B430" s="10">
        <v>43971</v>
      </c>
      <c r="C430" s="13" t="s">
        <v>406</v>
      </c>
      <c r="D430" s="30" t="s">
        <v>407</v>
      </c>
      <c r="E430" s="16">
        <v>3.85</v>
      </c>
      <c r="F430" s="16">
        <v>0.28999999999999998</v>
      </c>
      <c r="G430" s="12">
        <v>43973</v>
      </c>
      <c r="H430" s="19">
        <v>3.37</v>
      </c>
      <c r="I430" s="18">
        <f t="shared" si="60"/>
        <v>-0.12467532467532472</v>
      </c>
      <c r="J430" s="56">
        <f t="shared" si="61"/>
        <v>-0.1348314606741573</v>
      </c>
    </row>
    <row r="431" spans="1:10" s="50" customFormat="1" x14ac:dyDescent="0.25">
      <c r="A431" s="10" t="s">
        <v>0</v>
      </c>
      <c r="B431" s="10">
        <v>43973</v>
      </c>
      <c r="C431" s="13" t="s">
        <v>409</v>
      </c>
      <c r="D431" s="30" t="s">
        <v>408</v>
      </c>
      <c r="E431" s="16">
        <v>6.96</v>
      </c>
      <c r="F431" s="16">
        <v>3.44</v>
      </c>
      <c r="G431" s="12">
        <v>43977</v>
      </c>
      <c r="H431" s="19">
        <v>5.43</v>
      </c>
      <c r="I431" s="18">
        <f>(H431/E431-1)</f>
        <v>-0.21982758620689657</v>
      </c>
      <c r="J431" s="56">
        <f>(H431-E431)/(E431-F431)</f>
        <v>-0.43465909090909099</v>
      </c>
    </row>
    <row r="432" spans="1:10" s="50" customFormat="1" x14ac:dyDescent="0.25">
      <c r="A432" s="10" t="s">
        <v>0</v>
      </c>
      <c r="B432" s="10">
        <v>43976</v>
      </c>
      <c r="C432" s="13" t="s">
        <v>411</v>
      </c>
      <c r="D432" s="30" t="s">
        <v>410</v>
      </c>
      <c r="E432" s="16">
        <v>2.06</v>
      </c>
      <c r="F432" s="16">
        <v>0.34</v>
      </c>
      <c r="G432" s="12">
        <v>43977</v>
      </c>
      <c r="H432" s="19">
        <v>1.25</v>
      </c>
      <c r="I432" s="18">
        <f>(H432/E432-1)</f>
        <v>-0.39320388349514568</v>
      </c>
      <c r="J432" s="56">
        <f>(H432-E432)/(E432-F432)</f>
        <v>-0.47093023255813959</v>
      </c>
    </row>
    <row r="433" spans="1:10" s="50" customFormat="1" x14ac:dyDescent="0.25">
      <c r="A433" s="10" t="s">
        <v>0</v>
      </c>
      <c r="B433" s="10">
        <v>43977</v>
      </c>
      <c r="C433" s="13" t="s">
        <v>372</v>
      </c>
      <c r="D433" s="30" t="s">
        <v>371</v>
      </c>
      <c r="E433" s="16">
        <v>2.17</v>
      </c>
      <c r="F433" s="16">
        <v>0.68</v>
      </c>
      <c r="G433" s="12">
        <v>43977</v>
      </c>
      <c r="H433" s="19">
        <v>1.71</v>
      </c>
      <c r="I433" s="18">
        <f>(H433/E433-1)</f>
        <v>-0.21198156682027647</v>
      </c>
      <c r="J433" s="56">
        <f>(H433-E433)/(E433-F433)</f>
        <v>-0.3087248322147651</v>
      </c>
    </row>
    <row r="434" spans="1:10" x14ac:dyDescent="0.25">
      <c r="B434" s="10">
        <v>43980</v>
      </c>
      <c r="C434" s="13" t="s">
        <v>423</v>
      </c>
      <c r="D434" s="116" t="s">
        <v>424</v>
      </c>
      <c r="E434" s="16">
        <v>1.17</v>
      </c>
      <c r="F434" s="16">
        <v>0.21</v>
      </c>
      <c r="G434" s="12">
        <v>43984</v>
      </c>
      <c r="H434" s="121">
        <v>0.20499999999999999</v>
      </c>
      <c r="I434" s="18">
        <f t="shared" ref="I434:I436" si="62">(H434/E434-1)</f>
        <v>-0.82478632478632474</v>
      </c>
      <c r="J434" s="56">
        <f t="shared" ref="J434:J436" si="63">(H434-E434)/(E434-F434)</f>
        <v>-1.0052083333333333</v>
      </c>
    </row>
    <row r="435" spans="1:10" x14ac:dyDescent="0.25">
      <c r="B435" s="10">
        <v>43984</v>
      </c>
      <c r="C435" s="13" t="s">
        <v>435</v>
      </c>
      <c r="D435" s="30" t="s">
        <v>436</v>
      </c>
      <c r="E435" s="16">
        <v>1.82</v>
      </c>
      <c r="F435" s="16">
        <v>1.07</v>
      </c>
      <c r="G435" s="12">
        <v>43987</v>
      </c>
      <c r="H435" s="19">
        <v>1.39</v>
      </c>
      <c r="I435" s="18">
        <f t="shared" si="62"/>
        <v>-0.23626373626373631</v>
      </c>
      <c r="J435" s="56">
        <f t="shared" si="63"/>
        <v>-0.57333333333333358</v>
      </c>
    </row>
    <row r="436" spans="1:10" x14ac:dyDescent="0.25">
      <c r="B436" s="10">
        <v>43984</v>
      </c>
      <c r="C436" s="13" t="s">
        <v>433</v>
      </c>
      <c r="D436" s="116" t="s">
        <v>434</v>
      </c>
      <c r="E436" s="16">
        <v>1.06</v>
      </c>
      <c r="F436" s="16">
        <v>0.1</v>
      </c>
      <c r="G436" s="12">
        <v>43987</v>
      </c>
      <c r="H436" s="121">
        <v>1E-3</v>
      </c>
      <c r="I436" s="18">
        <f t="shared" si="62"/>
        <v>-0.99905660377358485</v>
      </c>
      <c r="J436" s="56">
        <f t="shared" si="63"/>
        <v>-1.1031250000000001</v>
      </c>
    </row>
    <row r="437" spans="1:10" s="50" customFormat="1" x14ac:dyDescent="0.25">
      <c r="A437" s="10" t="s">
        <v>0</v>
      </c>
      <c r="B437" s="10">
        <v>43985</v>
      </c>
      <c r="C437" s="13" t="s">
        <v>439</v>
      </c>
      <c r="D437" s="30" t="s">
        <v>440</v>
      </c>
      <c r="E437" s="16">
        <v>8.73</v>
      </c>
      <c r="F437" s="16">
        <v>4.74</v>
      </c>
      <c r="G437" s="12">
        <v>43987</v>
      </c>
      <c r="H437" s="19">
        <v>4.66</v>
      </c>
      <c r="I437" s="18">
        <f>(H437/E437-1)</f>
        <v>-0.46620847651775488</v>
      </c>
      <c r="J437" s="56">
        <f>(H437-E437)/(E437-F437)</f>
        <v>-1.0200501253132832</v>
      </c>
    </row>
    <row r="438" spans="1:10" s="50" customFormat="1" x14ac:dyDescent="0.25">
      <c r="A438" s="10" t="s">
        <v>0</v>
      </c>
      <c r="B438" s="10">
        <v>43991</v>
      </c>
      <c r="C438" s="13" t="s">
        <v>449</v>
      </c>
      <c r="D438" s="30" t="s">
        <v>450</v>
      </c>
      <c r="E438" s="16">
        <v>0.6</v>
      </c>
      <c r="F438" s="16">
        <v>0.18</v>
      </c>
      <c r="G438" s="12">
        <v>43994</v>
      </c>
      <c r="H438" s="19">
        <v>0.85</v>
      </c>
      <c r="I438" s="18">
        <f t="shared" ref="I438" si="64">(H438/E438-1)</f>
        <v>0.41666666666666674</v>
      </c>
      <c r="J438" s="56">
        <f t="shared" ref="J438" si="65">(H438-E438)/(E438-F438)</f>
        <v>0.59523809523809523</v>
      </c>
    </row>
    <row r="439" spans="1:10" s="50" customFormat="1" x14ac:dyDescent="0.25">
      <c r="A439" s="10" t="s">
        <v>0</v>
      </c>
      <c r="B439" s="10">
        <v>43986</v>
      </c>
      <c r="C439" s="13" t="s">
        <v>445</v>
      </c>
      <c r="D439" s="30" t="s">
        <v>446</v>
      </c>
      <c r="E439" s="16">
        <v>2.42</v>
      </c>
      <c r="F439" s="16">
        <v>0.64</v>
      </c>
      <c r="G439" s="12">
        <v>43994</v>
      </c>
      <c r="H439" s="19">
        <v>2.6</v>
      </c>
      <c r="I439" s="18">
        <f>(H439/E439-1)</f>
        <v>7.4380165289256173E-2</v>
      </c>
      <c r="J439" s="56">
        <f>(H439-E439)/(E439-F439)</f>
        <v>0.10112359550561807</v>
      </c>
    </row>
    <row r="440" spans="1:10" s="50" customFormat="1" x14ac:dyDescent="0.25">
      <c r="A440" s="10" t="s">
        <v>0</v>
      </c>
      <c r="B440" s="10">
        <v>43990</v>
      </c>
      <c r="C440" s="13" t="s">
        <v>448</v>
      </c>
      <c r="D440" s="30" t="s">
        <v>447</v>
      </c>
      <c r="E440" s="16">
        <v>8.34</v>
      </c>
      <c r="F440" s="16">
        <v>5.47</v>
      </c>
      <c r="G440" s="12">
        <v>43997</v>
      </c>
      <c r="H440" s="19">
        <v>9.43</v>
      </c>
      <c r="I440" s="18">
        <f>(H440/E440-1)</f>
        <v>0.13069544364508401</v>
      </c>
      <c r="J440" s="56">
        <f>(H440-E440)/(E440-F440)</f>
        <v>0.37979094076655046</v>
      </c>
    </row>
    <row r="441" spans="1:10" s="50" customFormat="1" x14ac:dyDescent="0.25">
      <c r="A441" s="10" t="s">
        <v>0</v>
      </c>
      <c r="B441" s="10">
        <v>43992</v>
      </c>
      <c r="C441" s="13" t="s">
        <v>454</v>
      </c>
      <c r="D441" s="30" t="s">
        <v>455</v>
      </c>
      <c r="E441" s="16">
        <v>1.1100000000000001</v>
      </c>
      <c r="F441" s="16">
        <v>0.46</v>
      </c>
      <c r="G441" s="12">
        <v>43999</v>
      </c>
      <c r="H441" s="19">
        <v>1</v>
      </c>
      <c r="I441" s="18">
        <f t="shared" ref="I441:I442" si="66">(H441/E441-1)</f>
        <v>-9.9099099099099197E-2</v>
      </c>
      <c r="J441" s="56">
        <f t="shared" ref="J441:J442" si="67">(H441-E441)/(E441-F441)</f>
        <v>-0.16923076923076935</v>
      </c>
    </row>
    <row r="442" spans="1:10" s="50" customFormat="1" x14ac:dyDescent="0.25">
      <c r="A442" s="10" t="s">
        <v>0</v>
      </c>
      <c r="B442" s="10">
        <v>43998</v>
      </c>
      <c r="C442" s="13" t="s">
        <v>465</v>
      </c>
      <c r="D442" s="30" t="s">
        <v>464</v>
      </c>
      <c r="E442" s="16">
        <v>3.7</v>
      </c>
      <c r="F442" s="16">
        <v>1.7</v>
      </c>
      <c r="G442" s="12">
        <v>44000</v>
      </c>
      <c r="H442" s="19">
        <v>3.32</v>
      </c>
      <c r="I442" s="18">
        <f t="shared" si="66"/>
        <v>-0.10270270270270276</v>
      </c>
      <c r="J442" s="56">
        <f t="shared" si="67"/>
        <v>-0.19000000000000017</v>
      </c>
    </row>
    <row r="443" spans="1:10" s="50" customFormat="1" x14ac:dyDescent="0.25">
      <c r="A443" s="10" t="s">
        <v>0</v>
      </c>
      <c r="B443" s="10">
        <v>43998</v>
      </c>
      <c r="C443" s="13" t="s">
        <v>463</v>
      </c>
      <c r="D443" s="30" t="s">
        <v>462</v>
      </c>
      <c r="E443" s="16">
        <v>2.86</v>
      </c>
      <c r="F443" s="16">
        <v>1.1499999999999999</v>
      </c>
      <c r="G443" s="12">
        <v>44001</v>
      </c>
      <c r="H443" s="19">
        <v>1.82</v>
      </c>
      <c r="I443" s="18">
        <f>(H443/E443-1)</f>
        <v>-0.36363636363636354</v>
      </c>
      <c r="J443" s="56">
        <f>(H443-E443)/(E443-F443)</f>
        <v>-0.60818713450292383</v>
      </c>
    </row>
    <row r="444" spans="1:10" s="50" customFormat="1" x14ac:dyDescent="0.25">
      <c r="A444" s="10" t="s">
        <v>0</v>
      </c>
      <c r="B444" s="10">
        <v>43998</v>
      </c>
      <c r="C444" s="13" t="s">
        <v>466</v>
      </c>
      <c r="D444" s="30" t="s">
        <v>467</v>
      </c>
      <c r="E444" s="16">
        <v>4.96</v>
      </c>
      <c r="F444" s="16">
        <v>4</v>
      </c>
      <c r="G444" s="12">
        <v>44005</v>
      </c>
      <c r="H444" s="19">
        <v>4.8600000000000003</v>
      </c>
      <c r="I444" s="18">
        <f t="shared" ref="I444:I450" si="68">(H444/E444-1)</f>
        <v>-2.0161290322580627E-2</v>
      </c>
      <c r="J444" s="56">
        <f t="shared" ref="J444:J450" si="69">(H444-E444)/(E444-F444)</f>
        <v>-0.1041666666666663</v>
      </c>
    </row>
    <row r="445" spans="1:10" s="50" customFormat="1" x14ac:dyDescent="0.25">
      <c r="A445" s="10" t="s">
        <v>0</v>
      </c>
      <c r="B445" s="10">
        <v>44001</v>
      </c>
      <c r="C445" s="13" t="s">
        <v>477</v>
      </c>
      <c r="D445" s="30" t="s">
        <v>476</v>
      </c>
      <c r="E445" s="16">
        <v>2.11</v>
      </c>
      <c r="F445" s="16">
        <v>0.8</v>
      </c>
      <c r="G445" s="12">
        <v>44007</v>
      </c>
      <c r="H445" s="19">
        <v>3.32</v>
      </c>
      <c r="I445" s="18">
        <f t="shared" si="68"/>
        <v>0.57345971563981046</v>
      </c>
      <c r="J445" s="56">
        <f t="shared" si="69"/>
        <v>0.92366412213740468</v>
      </c>
    </row>
    <row r="446" spans="1:10" s="50" customFormat="1" x14ac:dyDescent="0.25">
      <c r="A446" s="10" t="s">
        <v>0</v>
      </c>
      <c r="B446" s="10">
        <v>44006</v>
      </c>
      <c r="C446" s="13" t="s">
        <v>496</v>
      </c>
      <c r="D446" s="30" t="s">
        <v>486</v>
      </c>
      <c r="E446" s="16">
        <v>9.42</v>
      </c>
      <c r="F446" s="16">
        <v>4.21</v>
      </c>
      <c r="G446" s="12">
        <v>44011</v>
      </c>
      <c r="H446" s="19">
        <v>16.52</v>
      </c>
      <c r="I446" s="18">
        <f t="shared" si="68"/>
        <v>0.75371549893842893</v>
      </c>
      <c r="J446" s="56">
        <f t="shared" si="69"/>
        <v>1.3627639155470248</v>
      </c>
    </row>
    <row r="447" spans="1:10" s="50" customFormat="1" x14ac:dyDescent="0.25">
      <c r="A447" s="10" t="s">
        <v>0</v>
      </c>
      <c r="B447" s="10">
        <v>44007</v>
      </c>
      <c r="C447" s="13" t="s">
        <v>491</v>
      </c>
      <c r="D447" s="30" t="s">
        <v>492</v>
      </c>
      <c r="E447" s="16">
        <v>2.5299999999999998</v>
      </c>
      <c r="F447" s="16">
        <v>1.62</v>
      </c>
      <c r="G447" s="12">
        <v>44011</v>
      </c>
      <c r="H447" s="19">
        <v>2.61</v>
      </c>
      <c r="I447" s="18">
        <f t="shared" si="68"/>
        <v>3.1620553359683834E-2</v>
      </c>
      <c r="J447" s="56">
        <f t="shared" si="69"/>
        <v>8.7912087912088016E-2</v>
      </c>
    </row>
    <row r="448" spans="1:10" s="50" customFormat="1" x14ac:dyDescent="0.25">
      <c r="A448" s="10" t="s">
        <v>0</v>
      </c>
      <c r="B448" s="10">
        <v>43991</v>
      </c>
      <c r="C448" s="13" t="s">
        <v>451</v>
      </c>
      <c r="D448" s="30" t="s">
        <v>493</v>
      </c>
      <c r="E448" s="16">
        <v>3.63</v>
      </c>
      <c r="F448" s="16">
        <v>1.65</v>
      </c>
      <c r="G448" s="12">
        <v>44011</v>
      </c>
      <c r="H448" s="19">
        <v>4.04</v>
      </c>
      <c r="I448" s="18">
        <f t="shared" si="68"/>
        <v>0.112947658402204</v>
      </c>
      <c r="J448" s="56">
        <f t="shared" si="69"/>
        <v>0.20707070707070716</v>
      </c>
    </row>
    <row r="449" spans="1:10" s="50" customFormat="1" x14ac:dyDescent="0.25">
      <c r="A449" s="10" t="s">
        <v>0</v>
      </c>
      <c r="B449" s="10">
        <v>44011</v>
      </c>
      <c r="C449" s="13" t="s">
        <v>503</v>
      </c>
      <c r="D449" s="30" t="s">
        <v>504</v>
      </c>
      <c r="E449" s="16">
        <v>5.39</v>
      </c>
      <c r="F449" s="16">
        <v>2.82</v>
      </c>
      <c r="G449" s="12">
        <v>44013</v>
      </c>
      <c r="H449" s="19">
        <v>7.37</v>
      </c>
      <c r="I449" s="18">
        <f t="shared" si="68"/>
        <v>0.36734693877551039</v>
      </c>
      <c r="J449" s="56">
        <f t="shared" si="69"/>
        <v>0.7704280155642026</v>
      </c>
    </row>
    <row r="450" spans="1:10" s="50" customFormat="1" x14ac:dyDescent="0.25">
      <c r="A450" s="10" t="s">
        <v>0</v>
      </c>
      <c r="B450" s="10">
        <v>44011</v>
      </c>
      <c r="C450" s="13" t="s">
        <v>505</v>
      </c>
      <c r="D450" s="30" t="s">
        <v>506</v>
      </c>
      <c r="E450" s="16">
        <v>1.68</v>
      </c>
      <c r="F450" s="16">
        <v>0.97</v>
      </c>
      <c r="G450" s="12">
        <v>44013</v>
      </c>
      <c r="H450" s="19">
        <v>2.38</v>
      </c>
      <c r="I450" s="18">
        <f t="shared" si="68"/>
        <v>0.41666666666666674</v>
      </c>
      <c r="J450" s="56">
        <f t="shared" si="69"/>
        <v>0.9859154929577465</v>
      </c>
    </row>
    <row r="451" spans="1:10" s="50" customFormat="1" x14ac:dyDescent="0.25">
      <c r="A451" s="10" t="s">
        <v>0</v>
      </c>
      <c r="B451" s="10">
        <v>43999</v>
      </c>
      <c r="C451" s="13" t="s">
        <v>470</v>
      </c>
      <c r="D451" s="30" t="s">
        <v>471</v>
      </c>
      <c r="E451" s="16">
        <v>6.7</v>
      </c>
      <c r="F451" s="16">
        <v>2.36</v>
      </c>
      <c r="G451" s="12">
        <v>44013</v>
      </c>
      <c r="H451" s="19">
        <v>9.57</v>
      </c>
      <c r="I451" s="18">
        <f>(H451/E451-1)</f>
        <v>0.42835820895522381</v>
      </c>
      <c r="J451" s="56">
        <f>(H451-E451)/(E451-F451)</f>
        <v>0.66129032258064524</v>
      </c>
    </row>
    <row r="452" spans="1:10" s="50" customFormat="1" x14ac:dyDescent="0.25">
      <c r="A452" s="10" t="s">
        <v>0</v>
      </c>
      <c r="B452" s="10">
        <v>44011</v>
      </c>
      <c r="C452" s="13" t="s">
        <v>502</v>
      </c>
      <c r="D452" s="30" t="s">
        <v>501</v>
      </c>
      <c r="E452" s="16">
        <v>3.18</v>
      </c>
      <c r="F452" s="16">
        <v>1.72</v>
      </c>
      <c r="G452" s="12">
        <v>44021</v>
      </c>
      <c r="H452" s="19">
        <v>3.22</v>
      </c>
      <c r="I452" s="18">
        <f>(H452/E452-1)</f>
        <v>1.2578616352201255E-2</v>
      </c>
      <c r="J452" s="56">
        <f>(H452-E452)/(E452-F452)</f>
        <v>2.7397260273972622E-2</v>
      </c>
    </row>
    <row r="453" spans="1:10" x14ac:dyDescent="0.25">
      <c r="B453" s="10">
        <v>44014</v>
      </c>
      <c r="C453" s="13" t="s">
        <v>511</v>
      </c>
      <c r="D453" s="30" t="s">
        <v>512</v>
      </c>
      <c r="E453" s="16">
        <v>1.18</v>
      </c>
      <c r="F453" s="16">
        <v>0.7</v>
      </c>
      <c r="G453" s="12">
        <v>44022</v>
      </c>
      <c r="H453" s="19">
        <v>0.82</v>
      </c>
      <c r="I453" s="18">
        <f t="shared" ref="I453:I457" si="70">(H453/E453-1)</f>
        <v>-0.30508474576271183</v>
      </c>
      <c r="J453" s="56">
        <f t="shared" ref="J453:J455" si="71">(H453-E453)/(E453-F453)</f>
        <v>-0.75</v>
      </c>
    </row>
    <row r="454" spans="1:10" s="50" customFormat="1" x14ac:dyDescent="0.25">
      <c r="A454" s="10" t="s">
        <v>0</v>
      </c>
      <c r="B454" s="10">
        <v>44022</v>
      </c>
      <c r="C454" s="13" t="s">
        <v>527</v>
      </c>
      <c r="D454" s="30" t="s">
        <v>528</v>
      </c>
      <c r="E454" s="16">
        <v>9.36</v>
      </c>
      <c r="F454" s="16">
        <v>4.9800000000000004</v>
      </c>
      <c r="G454" s="12">
        <v>44022</v>
      </c>
      <c r="H454" s="19">
        <v>4.97</v>
      </c>
      <c r="I454" s="18">
        <f t="shared" si="70"/>
        <v>-0.46901709401709402</v>
      </c>
      <c r="J454" s="56">
        <f t="shared" si="71"/>
        <v>-1.0022831050228311</v>
      </c>
    </row>
    <row r="455" spans="1:10" s="50" customFormat="1" x14ac:dyDescent="0.25">
      <c r="A455" s="10" t="s">
        <v>0</v>
      </c>
      <c r="B455" s="10">
        <v>44022</v>
      </c>
      <c r="C455" s="13" t="s">
        <v>567</v>
      </c>
      <c r="D455" s="30" t="s">
        <v>529</v>
      </c>
      <c r="E455" s="16">
        <v>6.48</v>
      </c>
      <c r="F455" s="16">
        <v>3.82</v>
      </c>
      <c r="G455" s="12">
        <v>44025</v>
      </c>
      <c r="H455" s="19">
        <v>3.25</v>
      </c>
      <c r="I455" s="18">
        <f t="shared" si="70"/>
        <v>-0.49845679012345678</v>
      </c>
      <c r="J455" s="56">
        <f t="shared" si="71"/>
        <v>-1.2142857142857142</v>
      </c>
    </row>
    <row r="456" spans="1:10" s="50" customFormat="1" x14ac:dyDescent="0.25">
      <c r="A456" s="10" t="s">
        <v>0</v>
      </c>
      <c r="B456" s="10">
        <v>44028</v>
      </c>
      <c r="C456" s="13" t="s">
        <v>541</v>
      </c>
      <c r="D456" s="30" t="s">
        <v>543</v>
      </c>
      <c r="E456" s="16">
        <v>1.82</v>
      </c>
      <c r="F456" s="16">
        <v>0.67</v>
      </c>
      <c r="G456" s="12">
        <v>44033</v>
      </c>
      <c r="H456" s="19">
        <v>1.1000000000000001</v>
      </c>
      <c r="I456" s="18">
        <f t="shared" si="70"/>
        <v>-0.39560439560439553</v>
      </c>
      <c r="J456" s="56">
        <f>(H456-E456)/(E456-F456)/2</f>
        <v>-0.31304347826086959</v>
      </c>
    </row>
    <row r="457" spans="1:10" s="50" customFormat="1" x14ac:dyDescent="0.25">
      <c r="A457" s="10" t="s">
        <v>0</v>
      </c>
      <c r="B457" s="10">
        <v>44028</v>
      </c>
      <c r="C457" s="13" t="s">
        <v>550</v>
      </c>
      <c r="D457" s="30" t="s">
        <v>540</v>
      </c>
      <c r="E457" s="16">
        <v>1.92</v>
      </c>
      <c r="F457" s="16">
        <v>1.07</v>
      </c>
      <c r="G457" s="12">
        <v>44033</v>
      </c>
      <c r="H457" s="19">
        <v>1.25</v>
      </c>
      <c r="I457" s="18">
        <f t="shared" si="70"/>
        <v>-0.34895833333333326</v>
      </c>
      <c r="J457" s="56">
        <f>(H457-E457)/(E457-F457)/2</f>
        <v>-0.39411764705882357</v>
      </c>
    </row>
    <row r="458" spans="1:10" s="50" customFormat="1" x14ac:dyDescent="0.25">
      <c r="A458" s="10" t="s">
        <v>0</v>
      </c>
      <c r="B458" s="10">
        <v>44026</v>
      </c>
      <c r="C458" s="13" t="s">
        <v>536</v>
      </c>
      <c r="D458" s="30" t="s">
        <v>537</v>
      </c>
      <c r="E458" s="16">
        <v>3.62</v>
      </c>
      <c r="F458" s="16">
        <v>1.68</v>
      </c>
      <c r="G458" s="12">
        <v>44034</v>
      </c>
      <c r="H458" s="19">
        <v>4.68</v>
      </c>
      <c r="I458" s="18">
        <f>(H458/E458-1)</f>
        <v>0.29281767955801086</v>
      </c>
      <c r="J458" s="56">
        <f>(H458-E458)/(E458-F458)</f>
        <v>0.54639175257731931</v>
      </c>
    </row>
    <row r="459" spans="1:10" s="50" customFormat="1" x14ac:dyDescent="0.25">
      <c r="A459" s="10" t="s">
        <v>0</v>
      </c>
      <c r="B459" s="10">
        <v>44032</v>
      </c>
      <c r="C459" s="13" t="s">
        <v>546</v>
      </c>
      <c r="D459" s="30" t="s">
        <v>547</v>
      </c>
      <c r="E459" s="16">
        <v>3.34</v>
      </c>
      <c r="F459" s="16">
        <v>2.11</v>
      </c>
      <c r="G459" s="12">
        <v>44036</v>
      </c>
      <c r="H459" s="19">
        <v>3.23</v>
      </c>
      <c r="I459" s="18">
        <f t="shared" ref="I459:I474" si="72">(H459/E459-1)</f>
        <v>-3.2934131736526928E-2</v>
      </c>
      <c r="J459" s="56">
        <f t="shared" ref="J459:J461" si="73">(H459-E459)/(E459-F459)</f>
        <v>-8.9430894308942993E-2</v>
      </c>
    </row>
    <row r="460" spans="1:10" s="50" customFormat="1" x14ac:dyDescent="0.25">
      <c r="A460" s="10" t="s">
        <v>0</v>
      </c>
      <c r="B460" s="10">
        <v>44034</v>
      </c>
      <c r="C460" s="13" t="s">
        <v>553</v>
      </c>
      <c r="D460" s="30" t="s">
        <v>554</v>
      </c>
      <c r="E460" s="16">
        <v>5.2</v>
      </c>
      <c r="F460" s="16">
        <v>2.19</v>
      </c>
      <c r="G460" s="12">
        <v>44036</v>
      </c>
      <c r="H460" s="19">
        <v>8.1300000000000008</v>
      </c>
      <c r="I460" s="18">
        <f t="shared" si="72"/>
        <v>0.56346153846153846</v>
      </c>
      <c r="J460" s="56">
        <f t="shared" si="73"/>
        <v>0.97342192691029916</v>
      </c>
    </row>
    <row r="461" spans="1:10" s="50" customFormat="1" x14ac:dyDescent="0.25">
      <c r="A461" s="10" t="s">
        <v>0</v>
      </c>
      <c r="B461" s="10">
        <v>44028</v>
      </c>
      <c r="C461" s="13" t="s">
        <v>542</v>
      </c>
      <c r="D461" s="30" t="s">
        <v>493</v>
      </c>
      <c r="E461" s="16">
        <v>3.88</v>
      </c>
      <c r="F461" s="16">
        <v>2.41</v>
      </c>
      <c r="G461" s="12">
        <v>44039</v>
      </c>
      <c r="H461" s="19">
        <v>6.25</v>
      </c>
      <c r="I461" s="18">
        <f t="shared" si="72"/>
        <v>0.61082474226804129</v>
      </c>
      <c r="J461" s="56">
        <f t="shared" si="73"/>
        <v>1.6122448979591839</v>
      </c>
    </row>
    <row r="462" spans="1:10" s="50" customFormat="1" x14ac:dyDescent="0.25">
      <c r="A462" s="10" t="s">
        <v>0</v>
      </c>
      <c r="B462" s="10">
        <v>44035</v>
      </c>
      <c r="C462" s="13" t="s">
        <v>557</v>
      </c>
      <c r="D462" s="30" t="s">
        <v>543</v>
      </c>
      <c r="E462" s="16">
        <v>1.93</v>
      </c>
      <c r="F462" s="16">
        <v>0.8</v>
      </c>
      <c r="G462" s="12">
        <v>44042</v>
      </c>
      <c r="H462" s="19">
        <v>3.22</v>
      </c>
      <c r="I462" s="18">
        <f t="shared" si="72"/>
        <v>0.66839378238341984</v>
      </c>
      <c r="J462" s="56">
        <f>(H462-E462)/(E462-F462)</f>
        <v>1.1415929203539827</v>
      </c>
    </row>
    <row r="463" spans="1:10" s="50" customFormat="1" x14ac:dyDescent="0.25">
      <c r="A463" s="10" t="s">
        <v>0</v>
      </c>
      <c r="B463" s="10">
        <v>44040</v>
      </c>
      <c r="C463" s="13" t="s">
        <v>566</v>
      </c>
      <c r="D463" s="30" t="s">
        <v>568</v>
      </c>
      <c r="E463" s="16">
        <v>7.83</v>
      </c>
      <c r="F463" s="16">
        <v>2.82</v>
      </c>
      <c r="G463" s="12">
        <v>44042</v>
      </c>
      <c r="H463" s="19">
        <v>12.09</v>
      </c>
      <c r="I463" s="18">
        <f t="shared" si="72"/>
        <v>0.54406130268199226</v>
      </c>
      <c r="J463" s="56">
        <f>(H463-E463)/(E463-F463)/2</f>
        <v>0.42514970059880242</v>
      </c>
    </row>
    <row r="464" spans="1:10" x14ac:dyDescent="0.25">
      <c r="B464" s="10">
        <v>44042</v>
      </c>
      <c r="C464" s="13" t="s">
        <v>571</v>
      </c>
      <c r="D464" s="116" t="s">
        <v>572</v>
      </c>
      <c r="E464" s="16">
        <v>3.12</v>
      </c>
      <c r="F464" s="16">
        <v>2.04</v>
      </c>
      <c r="G464" s="12">
        <v>44043</v>
      </c>
      <c r="H464" s="19">
        <v>3.08</v>
      </c>
      <c r="I464" s="18">
        <f t="shared" si="72"/>
        <v>-1.2820512820512886E-2</v>
      </c>
      <c r="J464" s="56">
        <f t="shared" ref="J464:J465" si="74">(H464-E464)/(E464-F464)</f>
        <v>-3.703703703703707E-2</v>
      </c>
    </row>
    <row r="465" spans="1:10" s="50" customFormat="1" x14ac:dyDescent="0.25">
      <c r="A465" s="10" t="s">
        <v>0</v>
      </c>
      <c r="B465" s="10">
        <v>44040</v>
      </c>
      <c r="C465" s="13" t="s">
        <v>565</v>
      </c>
      <c r="D465" s="30" t="s">
        <v>564</v>
      </c>
      <c r="E465" s="16">
        <v>7.33</v>
      </c>
      <c r="F465" s="16">
        <v>3.32</v>
      </c>
      <c r="G465" s="12">
        <v>44046</v>
      </c>
      <c r="H465" s="19">
        <v>10.74</v>
      </c>
      <c r="I465" s="18">
        <f t="shared" si="72"/>
        <v>0.4652114597544339</v>
      </c>
      <c r="J465" s="56">
        <f t="shared" si="74"/>
        <v>0.85037406483790534</v>
      </c>
    </row>
    <row r="466" spans="1:10" x14ac:dyDescent="0.25">
      <c r="B466" s="10">
        <v>44041</v>
      </c>
      <c r="C466" s="13" t="s">
        <v>569</v>
      </c>
      <c r="D466" s="30" t="s">
        <v>570</v>
      </c>
      <c r="E466" s="16">
        <v>4.25</v>
      </c>
      <c r="F466" s="16">
        <v>2.73</v>
      </c>
      <c r="G466" s="12">
        <v>44046</v>
      </c>
      <c r="H466" s="19">
        <v>4.7699999999999996</v>
      </c>
      <c r="I466" s="18">
        <f t="shared" si="72"/>
        <v>0.12235294117647055</v>
      </c>
      <c r="J466" s="56">
        <f>(H466-E466)/(E466-F466)/2</f>
        <v>0.17105263157894723</v>
      </c>
    </row>
    <row r="467" spans="1:10" s="50" customFormat="1" x14ac:dyDescent="0.25">
      <c r="A467" s="10" t="s">
        <v>0</v>
      </c>
      <c r="B467" s="10">
        <v>44043</v>
      </c>
      <c r="C467" s="13" t="s">
        <v>575</v>
      </c>
      <c r="D467" s="30" t="s">
        <v>574</v>
      </c>
      <c r="E467" s="16">
        <v>8.9700000000000006</v>
      </c>
      <c r="F467" s="16">
        <v>5.91</v>
      </c>
      <c r="G467" s="12">
        <v>44046</v>
      </c>
      <c r="H467" s="19">
        <v>8.6</v>
      </c>
      <c r="I467" s="18">
        <f t="shared" si="72"/>
        <v>-4.1248606465997928E-2</v>
      </c>
      <c r="J467" s="56">
        <f>(H467-E467)/(E467-F467)</f>
        <v>-0.12091503267973887</v>
      </c>
    </row>
    <row r="468" spans="1:10" s="50" customFormat="1" x14ac:dyDescent="0.25">
      <c r="A468" s="10" t="s">
        <v>0</v>
      </c>
      <c r="B468" s="10">
        <v>44043</v>
      </c>
      <c r="C468" s="13" t="s">
        <v>576</v>
      </c>
      <c r="D468" s="30" t="s">
        <v>573</v>
      </c>
      <c r="E468" s="16">
        <v>5.36</v>
      </c>
      <c r="F468" s="16">
        <v>2.35</v>
      </c>
      <c r="G468" s="12">
        <v>44046</v>
      </c>
      <c r="H468" s="19">
        <v>4.07</v>
      </c>
      <c r="I468" s="18">
        <f t="shared" si="72"/>
        <v>-0.24067164179104472</v>
      </c>
      <c r="J468" s="56">
        <f>(H468-E468)/(E468-F468)</f>
        <v>-0.42857142857142855</v>
      </c>
    </row>
    <row r="469" spans="1:10" x14ac:dyDescent="0.25">
      <c r="B469" s="10">
        <v>44046</v>
      </c>
      <c r="C469" s="13" t="s">
        <v>581</v>
      </c>
      <c r="D469" s="116" t="s">
        <v>572</v>
      </c>
      <c r="E469" s="16">
        <v>6.01</v>
      </c>
      <c r="F469" s="16">
        <v>4.32</v>
      </c>
      <c r="G469" s="12">
        <v>44049</v>
      </c>
      <c r="H469" s="19">
        <v>6.61</v>
      </c>
      <c r="I469" s="18">
        <f t="shared" si="72"/>
        <v>9.9833610648918603E-2</v>
      </c>
      <c r="J469" s="56">
        <f t="shared" ref="J469:J470" si="75">(H469-E469)/(E469-F469)</f>
        <v>0.35502958579881699</v>
      </c>
    </row>
    <row r="470" spans="1:10" ht="15.75" customHeight="1" x14ac:dyDescent="0.25">
      <c r="B470" s="10">
        <v>44047</v>
      </c>
      <c r="C470" s="13" t="s">
        <v>583</v>
      </c>
      <c r="D470" s="116" t="s">
        <v>582</v>
      </c>
      <c r="E470" s="16">
        <v>3.17</v>
      </c>
      <c r="F470" s="16">
        <v>1.92</v>
      </c>
      <c r="G470" s="12">
        <v>44049</v>
      </c>
      <c r="H470" s="19">
        <v>3.57</v>
      </c>
      <c r="I470" s="18">
        <f t="shared" si="72"/>
        <v>0.12618296529968442</v>
      </c>
      <c r="J470" s="56">
        <f t="shared" si="75"/>
        <v>0.31999999999999995</v>
      </c>
    </row>
    <row r="471" spans="1:10" x14ac:dyDescent="0.25">
      <c r="B471" s="10">
        <v>44047</v>
      </c>
      <c r="C471" s="13" t="s">
        <v>584</v>
      </c>
      <c r="D471" s="30" t="s">
        <v>570</v>
      </c>
      <c r="E471" s="16">
        <v>4.16</v>
      </c>
      <c r="F471" s="16">
        <v>3.23</v>
      </c>
      <c r="G471" s="12">
        <v>44050</v>
      </c>
      <c r="H471" s="19">
        <v>4.53</v>
      </c>
      <c r="I471" s="18">
        <f t="shared" si="72"/>
        <v>8.8942307692307709E-2</v>
      </c>
      <c r="J471" s="56">
        <f>(H471-E471)/(E471-F471)</f>
        <v>0.39784946236559143</v>
      </c>
    </row>
    <row r="472" spans="1:10" s="50" customFormat="1" x14ac:dyDescent="0.25">
      <c r="A472" s="10" t="s">
        <v>0</v>
      </c>
      <c r="B472" s="10">
        <v>44047</v>
      </c>
      <c r="C472" s="13" t="s">
        <v>631</v>
      </c>
      <c r="D472" s="30" t="s">
        <v>587</v>
      </c>
      <c r="E472" s="16">
        <v>7.81</v>
      </c>
      <c r="F472" s="16">
        <v>4.09</v>
      </c>
      <c r="G472" s="12">
        <v>44050</v>
      </c>
      <c r="H472" s="19">
        <v>7.35</v>
      </c>
      <c r="I472" s="18">
        <f t="shared" si="72"/>
        <v>-5.889884763124198E-2</v>
      </c>
      <c r="J472" s="56">
        <f>(H472-E472)/(E472-F472)</f>
        <v>-0.12365591397849462</v>
      </c>
    </row>
    <row r="473" spans="1:10" x14ac:dyDescent="0.25">
      <c r="B473" s="10">
        <v>44053</v>
      </c>
      <c r="C473" s="13" t="s">
        <v>604</v>
      </c>
      <c r="D473" s="116" t="s">
        <v>605</v>
      </c>
      <c r="E473" s="16">
        <v>3.05</v>
      </c>
      <c r="F473" s="16">
        <v>1.7</v>
      </c>
      <c r="G473" s="12">
        <v>44056</v>
      </c>
      <c r="H473" s="19">
        <v>2.88</v>
      </c>
      <c r="I473" s="18">
        <f t="shared" si="72"/>
        <v>-5.573770491803276E-2</v>
      </c>
      <c r="J473" s="56">
        <f t="shared" ref="J473" si="76">(H473-E473)/(E473-F473)</f>
        <v>-0.12592592592592589</v>
      </c>
    </row>
    <row r="474" spans="1:10" s="50" customFormat="1" x14ac:dyDescent="0.25">
      <c r="A474" s="10" t="s">
        <v>0</v>
      </c>
      <c r="B474" s="10">
        <v>44053</v>
      </c>
      <c r="C474" s="13" t="s">
        <v>600</v>
      </c>
      <c r="D474" s="30" t="s">
        <v>601</v>
      </c>
      <c r="E474" s="16">
        <v>3.42</v>
      </c>
      <c r="F474" s="16">
        <v>2.6</v>
      </c>
      <c r="G474" s="12">
        <v>44056</v>
      </c>
      <c r="H474" s="19">
        <v>3.86</v>
      </c>
      <c r="I474" s="18">
        <f t="shared" si="72"/>
        <v>0.1286549707602338</v>
      </c>
      <c r="J474" s="56">
        <f>(H474-E474)/(E474-F474)</f>
        <v>0.53658536585365857</v>
      </c>
    </row>
    <row r="475" spans="1:10" s="50" customFormat="1" x14ac:dyDescent="0.25">
      <c r="A475" s="10" t="s">
        <v>0</v>
      </c>
      <c r="B475" s="10">
        <v>44055</v>
      </c>
      <c r="C475" s="13" t="s">
        <v>613</v>
      </c>
      <c r="D475" s="30" t="s">
        <v>612</v>
      </c>
      <c r="E475" s="16">
        <v>16.07</v>
      </c>
      <c r="F475" s="16">
        <v>8.51</v>
      </c>
      <c r="G475" s="12">
        <v>44061</v>
      </c>
      <c r="H475" s="19">
        <v>25.23</v>
      </c>
      <c r="I475" s="18">
        <f>(H475/E475-1)</f>
        <v>0.57000622277535773</v>
      </c>
      <c r="J475" s="56">
        <f>(H475-E475)/(E475-F475)</f>
        <v>1.2116402116402116</v>
      </c>
    </row>
    <row r="476" spans="1:10" ht="15.75" customHeight="1" x14ac:dyDescent="0.25">
      <c r="B476" s="10">
        <v>44056</v>
      </c>
      <c r="C476" s="13" t="s">
        <v>619</v>
      </c>
      <c r="D476" s="116" t="s">
        <v>618</v>
      </c>
      <c r="E476" s="16">
        <v>3.66</v>
      </c>
      <c r="F476" s="16">
        <v>2.4500000000000002</v>
      </c>
      <c r="G476" s="12">
        <v>44062</v>
      </c>
      <c r="H476" s="19">
        <v>4.4800000000000004</v>
      </c>
      <c r="I476" s="18">
        <f t="shared" ref="I476:I477" si="77">(H476/E476-1)</f>
        <v>0.22404371584699456</v>
      </c>
      <c r="J476" s="56">
        <f t="shared" ref="J476" si="78">(H476-E476)/(E476-F476)</f>
        <v>0.67768595041322344</v>
      </c>
    </row>
    <row r="477" spans="1:10" s="50" customFormat="1" x14ac:dyDescent="0.25">
      <c r="A477" s="10" t="s">
        <v>0</v>
      </c>
      <c r="B477" s="10">
        <v>44060</v>
      </c>
      <c r="C477" s="13" t="s">
        <v>625</v>
      </c>
      <c r="D477" s="30" t="s">
        <v>624</v>
      </c>
      <c r="E477" s="16">
        <v>2.4700000000000002</v>
      </c>
      <c r="F477" s="16">
        <v>1.05</v>
      </c>
      <c r="G477" s="12">
        <v>44062</v>
      </c>
      <c r="H477" s="19">
        <v>2.2599999999999998</v>
      </c>
      <c r="I477" s="18">
        <f t="shared" si="77"/>
        <v>-8.5020242914979893E-2</v>
      </c>
      <c r="J477" s="56">
        <f>(H477-E477)/(E477-F477)</f>
        <v>-0.14788732394366225</v>
      </c>
    </row>
    <row r="478" spans="1:10" s="50" customFormat="1" x14ac:dyDescent="0.25">
      <c r="A478" s="10" t="s">
        <v>0</v>
      </c>
      <c r="B478" s="10">
        <v>44057</v>
      </c>
      <c r="C478" s="13" t="s">
        <v>620</v>
      </c>
      <c r="D478" s="30" t="s">
        <v>621</v>
      </c>
      <c r="E478" s="16">
        <v>2.46</v>
      </c>
      <c r="F478" s="16">
        <v>1.19</v>
      </c>
      <c r="G478" s="12">
        <v>44062</v>
      </c>
      <c r="H478" s="19">
        <v>2.71</v>
      </c>
      <c r="I478" s="18">
        <f>(H478/E478-1)</f>
        <v>0.10162601626016254</v>
      </c>
      <c r="J478" s="56">
        <f>(H478-E478)/(E478-F478)</f>
        <v>0.19685039370078738</v>
      </c>
    </row>
    <row r="479" spans="1:10" s="50" customFormat="1" x14ac:dyDescent="0.25">
      <c r="A479" s="10" t="s">
        <v>0</v>
      </c>
      <c r="B479" s="10">
        <v>44062</v>
      </c>
      <c r="C479" s="13" t="s">
        <v>634</v>
      </c>
      <c r="D479" s="30" t="s">
        <v>633</v>
      </c>
      <c r="E479" s="16">
        <v>8.24</v>
      </c>
      <c r="F479" s="16">
        <v>3.72</v>
      </c>
      <c r="G479" s="12">
        <v>44067</v>
      </c>
      <c r="H479" s="19">
        <v>3.67</v>
      </c>
      <c r="I479" s="18">
        <f t="shared" ref="I479:I480" si="79">(H479/E479-1)</f>
        <v>-0.55461165048543692</v>
      </c>
      <c r="J479" s="56">
        <f t="shared" ref="J479" si="80">(H479-E479)/(E479-F479)</f>
        <v>-1.0110619469026549</v>
      </c>
    </row>
    <row r="480" spans="1:10" s="50" customFormat="1" x14ac:dyDescent="0.25">
      <c r="A480" s="10" t="s">
        <v>0</v>
      </c>
      <c r="B480" s="10">
        <v>44062</v>
      </c>
      <c r="C480" s="13" t="s">
        <v>632</v>
      </c>
      <c r="D480" s="30" t="s">
        <v>630</v>
      </c>
      <c r="E480" s="16">
        <v>6</v>
      </c>
      <c r="F480" s="16">
        <v>3.61</v>
      </c>
      <c r="G480" s="12">
        <v>44067</v>
      </c>
      <c r="H480" s="19">
        <v>3.56</v>
      </c>
      <c r="I480" s="18">
        <f t="shared" si="79"/>
        <v>-0.40666666666666662</v>
      </c>
      <c r="J480" s="56">
        <f>(H480-E480)/(E480-F480)</f>
        <v>-1.0209205020920502</v>
      </c>
    </row>
    <row r="481" spans="1:10" x14ac:dyDescent="0.25">
      <c r="B481" s="10">
        <v>44071</v>
      </c>
      <c r="C481" s="13" t="s">
        <v>656</v>
      </c>
      <c r="D481" s="116" t="s">
        <v>655</v>
      </c>
      <c r="E481" s="16">
        <v>2.5299999999999998</v>
      </c>
      <c r="F481" s="16">
        <v>1.62</v>
      </c>
      <c r="G481" s="12">
        <v>44075</v>
      </c>
      <c r="H481" s="19">
        <v>1.63</v>
      </c>
      <c r="I481" s="18">
        <v>1.6299999999999999E-2</v>
      </c>
      <c r="J481" s="56">
        <f t="shared" ref="J481:J482" si="81">(H481-E481)/(E481-F481)</f>
        <v>-0.98901098901098927</v>
      </c>
    </row>
    <row r="482" spans="1:10" s="50" customFormat="1" x14ac:dyDescent="0.25">
      <c r="A482" s="10" t="s">
        <v>0</v>
      </c>
      <c r="B482" s="10">
        <v>44075</v>
      </c>
      <c r="C482" s="13" t="s">
        <v>659</v>
      </c>
      <c r="D482" s="30" t="s">
        <v>660</v>
      </c>
      <c r="E482" s="16">
        <v>2.0299999999999998</v>
      </c>
      <c r="F482" s="16">
        <v>1.41</v>
      </c>
      <c r="G482" s="12">
        <v>44076</v>
      </c>
      <c r="H482" s="19">
        <v>1.81</v>
      </c>
      <c r="I482" s="18">
        <f t="shared" ref="I482:I485" si="82">(H482/E482-1)</f>
        <v>-0.10837438423645307</v>
      </c>
      <c r="J482" s="56">
        <f t="shared" si="81"/>
        <v>-0.35483870967741904</v>
      </c>
    </row>
    <row r="483" spans="1:10" s="50" customFormat="1" x14ac:dyDescent="0.25">
      <c r="A483" s="10" t="s">
        <v>0</v>
      </c>
      <c r="B483" s="10">
        <v>44071</v>
      </c>
      <c r="C483" s="13" t="s">
        <v>651</v>
      </c>
      <c r="D483" s="30" t="s">
        <v>652</v>
      </c>
      <c r="E483" s="16">
        <v>3.01</v>
      </c>
      <c r="F483" s="16">
        <v>2.0699999999999998</v>
      </c>
      <c r="G483" s="12">
        <v>44076</v>
      </c>
      <c r="H483" s="19">
        <v>3.08</v>
      </c>
      <c r="I483" s="18">
        <f t="shared" si="82"/>
        <v>2.3255813953488413E-2</v>
      </c>
      <c r="J483" s="56">
        <f>(H483-E483)/(E483-F483)</f>
        <v>7.446808510638328E-2</v>
      </c>
    </row>
    <row r="484" spans="1:10" s="50" customFormat="1" x14ac:dyDescent="0.25">
      <c r="A484" s="10" t="s">
        <v>0</v>
      </c>
      <c r="B484" s="10">
        <v>44077</v>
      </c>
      <c r="C484" s="13" t="s">
        <v>671</v>
      </c>
      <c r="D484" s="30" t="s">
        <v>672</v>
      </c>
      <c r="E484" s="16">
        <v>1.39</v>
      </c>
      <c r="F484" s="16">
        <v>0.67</v>
      </c>
      <c r="G484" s="12">
        <v>44078</v>
      </c>
      <c r="H484" s="19">
        <v>2.72</v>
      </c>
      <c r="I484" s="18">
        <f t="shared" si="82"/>
        <v>0.95683453237410099</v>
      </c>
      <c r="J484" s="56">
        <f t="shared" ref="J484" si="83">(H484-E484)/(E484-F484)</f>
        <v>1.847222222222223</v>
      </c>
    </row>
    <row r="485" spans="1:10" x14ac:dyDescent="0.25">
      <c r="B485" s="10">
        <v>44077</v>
      </c>
      <c r="C485" s="13" t="s">
        <v>670</v>
      </c>
      <c r="D485" s="30" t="s">
        <v>669</v>
      </c>
      <c r="E485" s="16">
        <v>1.62</v>
      </c>
      <c r="F485" s="16">
        <v>0.91</v>
      </c>
      <c r="G485" s="12">
        <v>44081</v>
      </c>
      <c r="H485" s="19">
        <v>1.84</v>
      </c>
      <c r="I485" s="18">
        <f t="shared" si="82"/>
        <v>0.13580246913580241</v>
      </c>
      <c r="J485" s="56">
        <f>(H485-E485)/(E485-F485)</f>
        <v>0.30985915492957739</v>
      </c>
    </row>
    <row r="486" spans="1:10" s="50" customFormat="1" x14ac:dyDescent="0.25">
      <c r="A486" s="10" t="s">
        <v>0</v>
      </c>
      <c r="B486" s="10">
        <v>44082</v>
      </c>
      <c r="C486" s="13" t="s">
        <v>683</v>
      </c>
      <c r="D486" s="30" t="s">
        <v>684</v>
      </c>
      <c r="E486" s="16">
        <v>2.89</v>
      </c>
      <c r="F486" s="16">
        <v>2.06</v>
      </c>
      <c r="G486" s="12">
        <v>44085</v>
      </c>
      <c r="H486" s="19">
        <v>3.1</v>
      </c>
      <c r="I486" s="18">
        <f t="shared" ref="I486:I493" si="84">(H486/E486-1)</f>
        <v>7.2664359861591699E-2</v>
      </c>
      <c r="J486" s="56">
        <f t="shared" ref="J486:J489" si="85">(H486-E486)/(E486-F486)</f>
        <v>0.25301204819277101</v>
      </c>
    </row>
    <row r="487" spans="1:10" s="50" customFormat="1" x14ac:dyDescent="0.25">
      <c r="A487" s="10" t="s">
        <v>0</v>
      </c>
      <c r="B487" s="10">
        <v>44082</v>
      </c>
      <c r="C487" s="13" t="s">
        <v>678</v>
      </c>
      <c r="D487" s="30" t="s">
        <v>677</v>
      </c>
      <c r="E487" s="16">
        <v>3.97</v>
      </c>
      <c r="F487" s="16">
        <v>1.64</v>
      </c>
      <c r="G487" s="12">
        <v>44090</v>
      </c>
      <c r="H487" s="19">
        <v>4.41</v>
      </c>
      <c r="I487" s="18">
        <f t="shared" si="84"/>
        <v>0.11083123425692687</v>
      </c>
      <c r="J487" s="56">
        <f t="shared" si="85"/>
        <v>0.18884120171673816</v>
      </c>
    </row>
    <row r="488" spans="1:10" s="50" customFormat="1" x14ac:dyDescent="0.25">
      <c r="A488" s="10" t="s">
        <v>0</v>
      </c>
      <c r="B488" s="10">
        <v>44082</v>
      </c>
      <c r="C488" s="13" t="s">
        <v>680</v>
      </c>
      <c r="D488" s="30" t="s">
        <v>679</v>
      </c>
      <c r="E488" s="16">
        <v>2.56</v>
      </c>
      <c r="F488" s="16">
        <v>1.1100000000000001</v>
      </c>
      <c r="G488" s="12">
        <v>44090</v>
      </c>
      <c r="H488" s="19">
        <v>1.47</v>
      </c>
      <c r="I488" s="18">
        <f t="shared" si="84"/>
        <v>-0.42578125</v>
      </c>
      <c r="J488" s="56">
        <f t="shared" si="85"/>
        <v>-0.75172413793103454</v>
      </c>
    </row>
    <row r="489" spans="1:10" s="50" customFormat="1" x14ac:dyDescent="0.25">
      <c r="A489" s="10" t="s">
        <v>0</v>
      </c>
      <c r="B489" s="10">
        <v>44084</v>
      </c>
      <c r="C489" s="13" t="s">
        <v>694</v>
      </c>
      <c r="D489" s="30" t="s">
        <v>693</v>
      </c>
      <c r="E489" s="16">
        <v>2.73</v>
      </c>
      <c r="F489" s="16">
        <v>1.55</v>
      </c>
      <c r="G489" s="12">
        <v>44091</v>
      </c>
      <c r="H489" s="19">
        <v>1.54</v>
      </c>
      <c r="I489" s="18">
        <f t="shared" si="84"/>
        <v>-0.4358974358974359</v>
      </c>
      <c r="J489" s="56">
        <f t="shared" si="85"/>
        <v>-1.0084745762711864</v>
      </c>
    </row>
    <row r="490" spans="1:10" s="50" customFormat="1" x14ac:dyDescent="0.25">
      <c r="A490" s="10" t="s">
        <v>0</v>
      </c>
      <c r="B490" s="10">
        <v>44089</v>
      </c>
      <c r="C490" s="13" t="s">
        <v>704</v>
      </c>
      <c r="D490" s="30" t="s">
        <v>705</v>
      </c>
      <c r="E490" s="16">
        <v>1.67</v>
      </c>
      <c r="F490" s="16">
        <v>0.8</v>
      </c>
      <c r="G490" s="12">
        <v>44091</v>
      </c>
      <c r="H490" s="19">
        <v>1.31</v>
      </c>
      <c r="I490" s="18">
        <f t="shared" si="84"/>
        <v>-0.21556886227544902</v>
      </c>
      <c r="J490" s="56">
        <f t="shared" ref="J490:J493" si="86">(H490-E490)/(E490-F490)</f>
        <v>-0.4137931034482758</v>
      </c>
    </row>
    <row r="491" spans="1:10" s="50" customFormat="1" x14ac:dyDescent="0.25">
      <c r="A491" s="10" t="s">
        <v>0</v>
      </c>
      <c r="B491" s="10">
        <v>44088</v>
      </c>
      <c r="C491" s="13" t="s">
        <v>723</v>
      </c>
      <c r="D491" s="30" t="s">
        <v>699</v>
      </c>
      <c r="E491" s="16">
        <v>1.42</v>
      </c>
      <c r="F491" s="16">
        <v>0.38</v>
      </c>
      <c r="G491" s="12">
        <v>44092</v>
      </c>
      <c r="H491" s="19">
        <v>0.95</v>
      </c>
      <c r="I491" s="18">
        <f t="shared" si="84"/>
        <v>-0.33098591549295775</v>
      </c>
      <c r="J491" s="56">
        <f t="shared" si="86"/>
        <v>-0.45192307692307687</v>
      </c>
    </row>
    <row r="492" spans="1:10" s="50" customFormat="1" x14ac:dyDescent="0.25">
      <c r="A492" s="10" t="s">
        <v>0</v>
      </c>
      <c r="B492" s="10">
        <v>44082</v>
      </c>
      <c r="C492" s="13" t="s">
        <v>682</v>
      </c>
      <c r="D492" s="30" t="s">
        <v>681</v>
      </c>
      <c r="E492" s="16">
        <v>2.35</v>
      </c>
      <c r="F492" s="16">
        <v>1.7</v>
      </c>
      <c r="G492" s="12">
        <v>44092</v>
      </c>
      <c r="H492" s="19">
        <v>1.87</v>
      </c>
      <c r="I492" s="18">
        <f t="shared" si="84"/>
        <v>-0.20425531914893613</v>
      </c>
      <c r="J492" s="56">
        <f t="shared" si="86"/>
        <v>-0.73846153846153828</v>
      </c>
    </row>
    <row r="493" spans="1:10" s="50" customFormat="1" x14ac:dyDescent="0.25">
      <c r="A493" s="10" t="s">
        <v>0</v>
      </c>
      <c r="B493" s="10">
        <v>44084</v>
      </c>
      <c r="C493" s="13" t="s">
        <v>695</v>
      </c>
      <c r="D493" s="30" t="s">
        <v>696</v>
      </c>
      <c r="E493" s="16">
        <v>1.0900000000000001</v>
      </c>
      <c r="F493" s="16">
        <v>0.31</v>
      </c>
      <c r="G493" s="12">
        <v>44095</v>
      </c>
      <c r="H493" s="19">
        <v>0.62</v>
      </c>
      <c r="I493" s="18">
        <f t="shared" si="84"/>
        <v>-0.4311926605504588</v>
      </c>
      <c r="J493" s="56">
        <f t="shared" si="86"/>
        <v>-0.60256410256410264</v>
      </c>
    </row>
    <row r="494" spans="1:10" s="50" customFormat="1" x14ac:dyDescent="0.25">
      <c r="A494" s="10"/>
      <c r="B494" s="10">
        <v>44088</v>
      </c>
      <c r="C494" s="13" t="s">
        <v>702</v>
      </c>
      <c r="D494" s="30" t="s">
        <v>703</v>
      </c>
      <c r="E494" s="16">
        <v>17.78</v>
      </c>
      <c r="F494" s="16">
        <v>11.95</v>
      </c>
      <c r="G494" s="12">
        <v>44095</v>
      </c>
      <c r="H494" s="19">
        <v>14.34</v>
      </c>
      <c r="I494" s="18">
        <f>(H494/E494-1)</f>
        <v>-0.1934758155230597</v>
      </c>
      <c r="J494" s="56">
        <f>(H494-E494)/(E494-F494)</f>
        <v>-0.59005145797598635</v>
      </c>
    </row>
    <row r="495" spans="1:10" s="50" customFormat="1" x14ac:dyDescent="0.25">
      <c r="A495" s="10" t="s">
        <v>0</v>
      </c>
      <c r="B495" s="10">
        <v>44095</v>
      </c>
      <c r="C495" s="13" t="s">
        <v>724</v>
      </c>
      <c r="D495" s="30" t="s">
        <v>721</v>
      </c>
      <c r="E495" s="16">
        <v>2.08</v>
      </c>
      <c r="F495" s="16">
        <v>1.38</v>
      </c>
      <c r="G495" s="12">
        <v>44097</v>
      </c>
      <c r="H495" s="19">
        <v>1.56</v>
      </c>
      <c r="I495" s="18">
        <f>(H495/E495-1)</f>
        <v>-0.25</v>
      </c>
      <c r="J495" s="56">
        <f t="shared" ref="J495" si="87">(H495-E495)/(E495-F495)</f>
        <v>-0.74285714285714266</v>
      </c>
    </row>
    <row r="496" spans="1:10" x14ac:dyDescent="0.25">
      <c r="B496" s="10">
        <v>44092</v>
      </c>
      <c r="C496" s="13" t="s">
        <v>719</v>
      </c>
      <c r="D496" s="30" t="s">
        <v>718</v>
      </c>
      <c r="E496" s="16">
        <v>0.69</v>
      </c>
      <c r="F496" s="16">
        <v>0.34</v>
      </c>
      <c r="G496" s="12">
        <v>44098</v>
      </c>
      <c r="H496" s="19">
        <v>0.43</v>
      </c>
      <c r="I496" s="18">
        <f>(H496/E496-1)</f>
        <v>-0.37681159420289856</v>
      </c>
      <c r="J496" s="56">
        <f>(H496-E496)/(E496-F496)</f>
        <v>-0.74285714285714288</v>
      </c>
    </row>
    <row r="497" spans="1:10" s="50" customFormat="1" x14ac:dyDescent="0.25">
      <c r="A497" s="10" t="s">
        <v>0</v>
      </c>
      <c r="B497" s="10">
        <v>44095</v>
      </c>
      <c r="C497" s="13" t="s">
        <v>722</v>
      </c>
      <c r="D497" s="30" t="s">
        <v>720</v>
      </c>
      <c r="E497" s="16">
        <v>1.1299999999999999</v>
      </c>
      <c r="F497" s="16">
        <v>0.67</v>
      </c>
      <c r="G497" s="12">
        <v>44098</v>
      </c>
      <c r="H497" s="19">
        <v>1.18</v>
      </c>
      <c r="I497" s="18">
        <f>(H497/E497-1)</f>
        <v>4.4247787610619538E-2</v>
      </c>
      <c r="J497" s="56">
        <f t="shared" ref="J497:J498" si="88">(H497-E497)/(E497-F497)</f>
        <v>0.10869565217391318</v>
      </c>
    </row>
    <row r="498" spans="1:10" s="50" customFormat="1" x14ac:dyDescent="0.25">
      <c r="A498" s="10" t="s">
        <v>0</v>
      </c>
      <c r="B498" s="10">
        <v>44096</v>
      </c>
      <c r="C498" s="13" t="s">
        <v>729</v>
      </c>
      <c r="D498" s="30" t="s">
        <v>730</v>
      </c>
      <c r="E498" s="16">
        <v>16.34</v>
      </c>
      <c r="F498" s="16">
        <v>9.0399999999999991</v>
      </c>
      <c r="G498" s="12">
        <v>44098</v>
      </c>
      <c r="H498" s="19">
        <v>13.13</v>
      </c>
      <c r="I498" s="18">
        <f t="shared" ref="I498" si="89">(H498/E498-1)</f>
        <v>-0.19645042839657278</v>
      </c>
      <c r="J498" s="56">
        <f t="shared" si="88"/>
        <v>-0.43972602739726008</v>
      </c>
    </row>
    <row r="499" spans="1:10" s="50" customFormat="1" x14ac:dyDescent="0.25">
      <c r="A499" s="10"/>
      <c r="B499" s="10">
        <v>44099</v>
      </c>
      <c r="C499" s="13" t="s">
        <v>733</v>
      </c>
      <c r="D499" s="30" t="s">
        <v>734</v>
      </c>
      <c r="E499" s="16">
        <v>12.62</v>
      </c>
      <c r="F499" s="16">
        <v>7.36</v>
      </c>
      <c r="G499" s="12">
        <v>44106</v>
      </c>
      <c r="H499" s="19">
        <v>15.22</v>
      </c>
      <c r="I499" s="18">
        <f>(H499/E499-1)</f>
        <v>0.2060221870047545</v>
      </c>
      <c r="J499" s="56">
        <f>(H499-E499)/(E499-F499)</f>
        <v>0.49429657794676846</v>
      </c>
    </row>
    <row r="500" spans="1:10" x14ac:dyDescent="0.25">
      <c r="B500" s="10">
        <v>44083</v>
      </c>
      <c r="C500" s="13" t="s">
        <v>689</v>
      </c>
      <c r="D500" s="30" t="s">
        <v>690</v>
      </c>
      <c r="E500" s="16">
        <v>6.83</v>
      </c>
      <c r="F500" s="16">
        <v>4.05</v>
      </c>
      <c r="G500" s="12">
        <v>44106</v>
      </c>
      <c r="H500" s="19">
        <v>6.44</v>
      </c>
      <c r="I500" s="18">
        <f t="shared" ref="I500" si="90">(H500/E500-1)</f>
        <v>-5.7101024890190311E-2</v>
      </c>
      <c r="J500" s="56">
        <f t="shared" ref="J500:J501" si="91">(H500-E500)/(E500-F500)</f>
        <v>-0.14028776978417254</v>
      </c>
    </row>
    <row r="501" spans="1:10" s="50" customFormat="1" x14ac:dyDescent="0.25">
      <c r="A501" s="10" t="s">
        <v>0</v>
      </c>
      <c r="B501" s="10">
        <v>44102</v>
      </c>
      <c r="C501" s="13" t="s">
        <v>742</v>
      </c>
      <c r="D501" s="30" t="s">
        <v>743</v>
      </c>
      <c r="E501" s="16">
        <v>2.37</v>
      </c>
      <c r="F501" s="16">
        <v>1.1499999999999999</v>
      </c>
      <c r="G501" s="12">
        <v>44106</v>
      </c>
      <c r="H501" s="19">
        <v>1.71</v>
      </c>
      <c r="I501" s="18">
        <f>(H501/E501-1)</f>
        <v>-0.27848101265822789</v>
      </c>
      <c r="J501" s="56">
        <f t="shared" si="91"/>
        <v>-0.54098360655737709</v>
      </c>
    </row>
    <row r="502" spans="1:10" s="50" customFormat="1" x14ac:dyDescent="0.25">
      <c r="A502" s="10"/>
      <c r="B502" s="10">
        <v>44103</v>
      </c>
      <c r="C502" s="13" t="s">
        <v>748</v>
      </c>
      <c r="D502" s="30" t="s">
        <v>749</v>
      </c>
      <c r="E502" s="16">
        <v>12.85</v>
      </c>
      <c r="F502" s="16">
        <v>5.05</v>
      </c>
      <c r="G502" s="12">
        <v>44111</v>
      </c>
      <c r="H502" s="19">
        <v>15.96</v>
      </c>
      <c r="I502" s="18">
        <f>(H502/E502-1)</f>
        <v>0.24202334630350197</v>
      </c>
      <c r="J502" s="56">
        <f>(H502-E502)/(E502-F502)</f>
        <v>0.39871794871794886</v>
      </c>
    </row>
    <row r="503" spans="1:10" x14ac:dyDescent="0.25">
      <c r="B503" s="10">
        <v>44102</v>
      </c>
      <c r="C503" s="13" t="s">
        <v>738</v>
      </c>
      <c r="D503" s="30" t="s">
        <v>718</v>
      </c>
      <c r="E503" s="16">
        <v>0.63</v>
      </c>
      <c r="F503" s="16">
        <v>0.33</v>
      </c>
      <c r="G503" s="12">
        <v>44116</v>
      </c>
      <c r="H503" s="19">
        <v>0.93</v>
      </c>
      <c r="I503" s="18">
        <f>(H503/E503-1)</f>
        <v>0.47619047619047628</v>
      </c>
      <c r="J503" s="56">
        <f>(H503-E503)/(E503-F503)</f>
        <v>1.0000000000000002</v>
      </c>
    </row>
    <row r="504" spans="1:10" s="50" customFormat="1" x14ac:dyDescent="0.25">
      <c r="A504" s="10" t="s">
        <v>0</v>
      </c>
      <c r="B504" s="10">
        <v>44104</v>
      </c>
      <c r="C504" s="13" t="s">
        <v>750</v>
      </c>
      <c r="D504" s="30" t="s">
        <v>716</v>
      </c>
      <c r="E504" s="16">
        <v>3.71</v>
      </c>
      <c r="F504" s="16">
        <v>2.25</v>
      </c>
      <c r="G504" s="12">
        <v>44116</v>
      </c>
      <c r="H504" s="19">
        <v>4.28</v>
      </c>
      <c r="I504" s="18">
        <f t="shared" ref="I504:I506" si="92">(H504/E504-1)</f>
        <v>0.15363881401617263</v>
      </c>
      <c r="J504" s="56">
        <f t="shared" ref="J504:J506" si="93">(H504-E504)/(E504-F504)</f>
        <v>0.39041095890410982</v>
      </c>
    </row>
    <row r="505" spans="1:10" s="50" customFormat="1" x14ac:dyDescent="0.25">
      <c r="A505" s="10" t="s">
        <v>0</v>
      </c>
      <c r="B505" s="10">
        <v>44104</v>
      </c>
      <c r="C505" s="13" t="s">
        <v>751</v>
      </c>
      <c r="D505" s="30" t="s">
        <v>752</v>
      </c>
      <c r="E505" s="16">
        <v>7.96</v>
      </c>
      <c r="F505" s="16">
        <v>3.61</v>
      </c>
      <c r="G505" s="12">
        <v>44119</v>
      </c>
      <c r="H505" s="19">
        <v>8.2799999999999994</v>
      </c>
      <c r="I505" s="18">
        <f t="shared" si="92"/>
        <v>4.020100502512558E-2</v>
      </c>
      <c r="J505" s="56">
        <f t="shared" si="93"/>
        <v>7.3563218390804472E-2</v>
      </c>
    </row>
    <row r="506" spans="1:10" x14ac:dyDescent="0.25">
      <c r="B506" s="10">
        <v>44110</v>
      </c>
      <c r="C506" s="13" t="s">
        <v>766</v>
      </c>
      <c r="D506" s="116" t="s">
        <v>765</v>
      </c>
      <c r="E506" s="16">
        <v>3.13</v>
      </c>
      <c r="F506" s="16">
        <v>1.44</v>
      </c>
      <c r="G506" s="12">
        <v>44119</v>
      </c>
      <c r="H506" s="19">
        <v>3.74</v>
      </c>
      <c r="I506" s="18">
        <f t="shared" si="92"/>
        <v>0.19488817891373822</v>
      </c>
      <c r="J506" s="56">
        <f t="shared" si="93"/>
        <v>0.36094674556213036</v>
      </c>
    </row>
    <row r="507" spans="1:10" s="50" customFormat="1" x14ac:dyDescent="0.25">
      <c r="A507" s="10"/>
      <c r="B507" s="10">
        <v>44112</v>
      </c>
      <c r="C507" s="13" t="s">
        <v>770</v>
      </c>
      <c r="D507" s="30" t="s">
        <v>771</v>
      </c>
      <c r="E507" s="16">
        <v>2.5099999999999998</v>
      </c>
      <c r="F507" s="16">
        <v>1.31</v>
      </c>
      <c r="G507" s="12">
        <v>44123</v>
      </c>
      <c r="H507" s="19">
        <v>2.95</v>
      </c>
      <c r="I507" s="18">
        <f>(H507/E507-1)</f>
        <v>0.17529880478087656</v>
      </c>
      <c r="J507" s="56">
        <f>(H507-E507)/(E507-F507)</f>
        <v>0.36666666666666708</v>
      </c>
    </row>
    <row r="508" spans="1:10" s="50" customFormat="1" x14ac:dyDescent="0.25">
      <c r="A508" s="10"/>
      <c r="B508" s="10">
        <v>44113</v>
      </c>
      <c r="C508" s="13" t="s">
        <v>775</v>
      </c>
      <c r="D508" s="30" t="s">
        <v>776</v>
      </c>
      <c r="E508" s="16">
        <v>0.81</v>
      </c>
      <c r="F508" s="16">
        <v>0.42</v>
      </c>
      <c r="G508" s="12">
        <v>44125</v>
      </c>
      <c r="H508" s="19">
        <v>0.51</v>
      </c>
      <c r="I508" s="18">
        <f>(H508/E508-1)</f>
        <v>-0.37037037037037035</v>
      </c>
      <c r="J508" s="56">
        <f>(H508-E508)/(E508-F508)</f>
        <v>-0.76923076923076916</v>
      </c>
    </row>
    <row r="509" spans="1:10" s="50" customFormat="1" x14ac:dyDescent="0.25">
      <c r="A509" s="10"/>
      <c r="B509" s="10">
        <v>44110</v>
      </c>
      <c r="C509" s="13" t="s">
        <v>763</v>
      </c>
      <c r="D509" s="30" t="s">
        <v>764</v>
      </c>
      <c r="E509" s="16">
        <v>13.94</v>
      </c>
      <c r="F509" s="16">
        <v>8.5399999999999991</v>
      </c>
      <c r="G509" s="12">
        <v>44127</v>
      </c>
      <c r="H509" s="19">
        <v>12.34</v>
      </c>
      <c r="I509" s="18">
        <f>(H509/E509-1)</f>
        <v>-0.11477761836441891</v>
      </c>
      <c r="J509" s="56">
        <f>(H509-E509)/(E509-F509)</f>
        <v>-0.29629629629629622</v>
      </c>
    </row>
    <row r="510" spans="1:10" s="50" customFormat="1" x14ac:dyDescent="0.25">
      <c r="A510" s="10" t="s">
        <v>0</v>
      </c>
      <c r="B510" s="10" t="s">
        <v>782</v>
      </c>
      <c r="C510" s="13" t="s">
        <v>783</v>
      </c>
      <c r="D510" s="30" t="s">
        <v>774</v>
      </c>
      <c r="E510" s="16">
        <v>3.82</v>
      </c>
      <c r="F510" s="16">
        <v>2.04</v>
      </c>
      <c r="G510" s="12">
        <v>44130</v>
      </c>
      <c r="H510" s="19">
        <v>2.78</v>
      </c>
      <c r="I510" s="18">
        <f t="shared" ref="I510" si="94">(H510/E510-1)</f>
        <v>-0.27225130890052363</v>
      </c>
      <c r="J510" s="56">
        <f>(H510-E510)/(E510-F510)</f>
        <v>-0.58426966292134841</v>
      </c>
    </row>
    <row r="511" spans="1:10" s="50" customFormat="1" x14ac:dyDescent="0.25">
      <c r="A511" s="10" t="s">
        <v>0</v>
      </c>
      <c r="B511" s="10">
        <v>44126</v>
      </c>
      <c r="C511" s="13" t="s">
        <v>806</v>
      </c>
      <c r="D511" s="30" t="s">
        <v>807</v>
      </c>
      <c r="E511" s="16">
        <v>2.84</v>
      </c>
      <c r="F511" s="16">
        <v>1.62</v>
      </c>
      <c r="G511" s="12">
        <v>44130</v>
      </c>
      <c r="H511" s="19">
        <v>2.5099999999999998</v>
      </c>
      <c r="I511" s="18">
        <f>(H511/E511-1)</f>
        <v>-0.11619718309859162</v>
      </c>
      <c r="J511" s="56">
        <f t="shared" ref="J511:J512" si="95">(H511-E511)/(E511-F511)</f>
        <v>-0.27049180327868866</v>
      </c>
    </row>
    <row r="512" spans="1:10" s="50" customFormat="1" x14ac:dyDescent="0.25">
      <c r="A512" s="10" t="s">
        <v>0</v>
      </c>
      <c r="B512" s="10">
        <v>44126</v>
      </c>
      <c r="C512" s="13" t="s">
        <v>809</v>
      </c>
      <c r="D512" s="30" t="s">
        <v>810</v>
      </c>
      <c r="E512" s="16">
        <v>16.45</v>
      </c>
      <c r="F512" s="16">
        <v>10.85</v>
      </c>
      <c r="G512" s="12">
        <v>44130</v>
      </c>
      <c r="H512" s="19">
        <v>13.49</v>
      </c>
      <c r="I512" s="18">
        <f t="shared" ref="I512" si="96">(H512/E512-1)</f>
        <v>-0.17993920972644373</v>
      </c>
      <c r="J512" s="56">
        <f t="shared" si="95"/>
        <v>-0.52857142857142847</v>
      </c>
    </row>
    <row r="513" spans="1:10" s="50" customFormat="1" x14ac:dyDescent="0.25">
      <c r="A513" s="10"/>
      <c r="B513" s="10">
        <v>44125</v>
      </c>
      <c r="C513" s="13" t="s">
        <v>800</v>
      </c>
      <c r="D513" s="30" t="s">
        <v>808</v>
      </c>
      <c r="E513" s="16">
        <v>1.04</v>
      </c>
      <c r="F513" s="16">
        <v>0.71</v>
      </c>
      <c r="G513" s="12">
        <v>44131</v>
      </c>
      <c r="H513" s="19">
        <v>0.82</v>
      </c>
      <c r="I513" s="18">
        <f>(H513/E513-1)</f>
        <v>-0.21153846153846156</v>
      </c>
      <c r="J513" s="56">
        <f>(H513-E513)/(E513-F513)</f>
        <v>-0.66666666666666674</v>
      </c>
    </row>
    <row r="514" spans="1:10" s="50" customFormat="1" x14ac:dyDescent="0.25">
      <c r="A514" s="10" t="s">
        <v>0</v>
      </c>
      <c r="B514" s="10">
        <v>44130</v>
      </c>
      <c r="C514" s="13" t="s">
        <v>820</v>
      </c>
      <c r="D514" s="30" t="s">
        <v>821</v>
      </c>
      <c r="E514" s="16">
        <v>1.97</v>
      </c>
      <c r="F514" s="16">
        <v>0.8</v>
      </c>
      <c r="G514" s="12">
        <v>44131</v>
      </c>
      <c r="H514" s="19">
        <v>0.83</v>
      </c>
      <c r="I514" s="18">
        <f t="shared" ref="I514" si="97">(H514/E514-1)</f>
        <v>-0.57868020304568524</v>
      </c>
      <c r="J514" s="56">
        <f>(H514-E514)/(E514-F514)</f>
        <v>-0.97435897435897456</v>
      </c>
    </row>
    <row r="515" spans="1:10" s="50" customFormat="1" x14ac:dyDescent="0.25">
      <c r="A515" s="10" t="s">
        <v>0</v>
      </c>
      <c r="B515" s="10">
        <v>44120</v>
      </c>
      <c r="C515" s="13" t="s">
        <v>789</v>
      </c>
      <c r="D515" s="30" t="s">
        <v>788</v>
      </c>
      <c r="E515" s="16">
        <v>3.95</v>
      </c>
      <c r="F515" s="16">
        <v>2.81</v>
      </c>
      <c r="G515" s="12">
        <v>44132</v>
      </c>
      <c r="H515" s="19">
        <v>4.21</v>
      </c>
      <c r="I515" s="18">
        <f>(H515/E515-1)</f>
        <v>6.5822784810126489E-2</v>
      </c>
      <c r="J515" s="56">
        <f>(H515-E515)/(E515-F515)</f>
        <v>0.22807017543859628</v>
      </c>
    </row>
    <row r="516" spans="1:10" s="50" customFormat="1" x14ac:dyDescent="0.25">
      <c r="A516" s="10" t="s">
        <v>0</v>
      </c>
      <c r="B516" s="10">
        <v>44124</v>
      </c>
      <c r="C516" s="13" t="s">
        <v>792</v>
      </c>
      <c r="D516" s="30" t="s">
        <v>793</v>
      </c>
      <c r="E516" s="16">
        <v>2.0699999999999998</v>
      </c>
      <c r="F516" s="16">
        <v>1.28</v>
      </c>
      <c r="G516" s="12">
        <v>44132</v>
      </c>
      <c r="H516" s="19">
        <v>1.97</v>
      </c>
      <c r="I516" s="18">
        <f>(H516/E516-1)</f>
        <v>-4.8309178743961345E-2</v>
      </c>
      <c r="J516" s="56">
        <f t="shared" ref="J516" si="98">(H516-E516)/(E516-F516)</f>
        <v>-0.12658227848101253</v>
      </c>
    </row>
    <row r="517" spans="1:10" s="50" customFormat="1" x14ac:dyDescent="0.25">
      <c r="A517" s="10"/>
      <c r="B517" s="10">
        <v>44132</v>
      </c>
      <c r="C517" s="13" t="s">
        <v>835</v>
      </c>
      <c r="D517" s="30" t="s">
        <v>836</v>
      </c>
      <c r="E517" s="16">
        <v>20.97</v>
      </c>
      <c r="F517" s="16">
        <v>13.89</v>
      </c>
      <c r="G517" s="12">
        <v>44134</v>
      </c>
      <c r="H517" s="19">
        <v>12.9</v>
      </c>
      <c r="I517" s="18">
        <f>(H517/E517-1)</f>
        <v>-0.38483547925608008</v>
      </c>
      <c r="J517" s="56">
        <f>(H517-E517)/(E517-F517)</f>
        <v>-1.1398305084745763</v>
      </c>
    </row>
    <row r="518" spans="1:10" x14ac:dyDescent="0.25">
      <c r="B518" s="10">
        <v>44111</v>
      </c>
      <c r="C518" s="13" t="s">
        <v>768</v>
      </c>
      <c r="D518" s="30" t="s">
        <v>767</v>
      </c>
      <c r="E518" s="16">
        <v>5.78</v>
      </c>
      <c r="F518" s="16">
        <v>3.45</v>
      </c>
      <c r="G518" s="12">
        <v>44137</v>
      </c>
      <c r="H518" s="19">
        <v>6.96</v>
      </c>
      <c r="I518" s="18">
        <f t="shared" ref="I518" si="99">(H518/E518-1)</f>
        <v>0.20415224913494812</v>
      </c>
      <c r="J518" s="56">
        <f t="shared" ref="J518" si="100">(H518-E518)/(E518-F518)</f>
        <v>0.50643776824034326</v>
      </c>
    </row>
    <row r="519" spans="1:10" s="50" customFormat="1" x14ac:dyDescent="0.25">
      <c r="A519" s="10" t="s">
        <v>0</v>
      </c>
      <c r="B519" s="10">
        <v>44133</v>
      </c>
      <c r="C519" s="13" t="s">
        <v>837</v>
      </c>
      <c r="D519" s="30" t="s">
        <v>838</v>
      </c>
      <c r="E519" s="16">
        <v>2.0099999999999998</v>
      </c>
      <c r="F519" s="16">
        <v>1.28</v>
      </c>
      <c r="G519" s="12">
        <v>44137</v>
      </c>
      <c r="H519" s="19">
        <v>2.0099999999999998</v>
      </c>
      <c r="I519" s="18">
        <f>(H519/E519-1)</f>
        <v>0</v>
      </c>
      <c r="J519" s="56">
        <f t="shared" ref="J519:J520" si="101">(H519-E519)/(E519-F519)</f>
        <v>0</v>
      </c>
    </row>
    <row r="520" spans="1:10" x14ac:dyDescent="0.25">
      <c r="B520" s="10">
        <v>44133</v>
      </c>
      <c r="C520" s="13" t="s">
        <v>839</v>
      </c>
      <c r="D520" s="30" t="s">
        <v>840</v>
      </c>
      <c r="E520" s="16">
        <v>3.21</v>
      </c>
      <c r="F520" s="16">
        <v>1.71</v>
      </c>
      <c r="G520" s="12">
        <v>44137</v>
      </c>
      <c r="H520" s="19">
        <v>3.55</v>
      </c>
      <c r="I520" s="18">
        <f t="shared" ref="I520" si="102">(H520/E520-1)</f>
        <v>0.10591900311526481</v>
      </c>
      <c r="J520" s="56">
        <f t="shared" si="101"/>
        <v>0.22666666666666657</v>
      </c>
    </row>
    <row r="521" spans="1:10" s="50" customFormat="1" x14ac:dyDescent="0.25">
      <c r="A521" s="10" t="s">
        <v>0</v>
      </c>
      <c r="B521" s="10">
        <v>44131</v>
      </c>
      <c r="C521" s="13" t="s">
        <v>830</v>
      </c>
      <c r="D521" s="30" t="s">
        <v>829</v>
      </c>
      <c r="E521" s="16">
        <v>3.77</v>
      </c>
      <c r="F521" s="16">
        <v>2.39</v>
      </c>
      <c r="G521" s="12">
        <v>44137</v>
      </c>
      <c r="H521" s="19">
        <v>2.89</v>
      </c>
      <c r="I521" s="18">
        <f>(H521/E521-1)</f>
        <v>-0.23342175066312998</v>
      </c>
      <c r="J521" s="56">
        <f>(H521-E521)/(E521-F521)</f>
        <v>-0.6376811594202898</v>
      </c>
    </row>
    <row r="522" spans="1:10" x14ac:dyDescent="0.25">
      <c r="B522" s="10">
        <v>44139</v>
      </c>
      <c r="C522" s="13" t="s">
        <v>848</v>
      </c>
      <c r="D522" s="30" t="s">
        <v>847</v>
      </c>
      <c r="E522" s="16">
        <v>6.18</v>
      </c>
      <c r="F522" s="16">
        <v>3.87</v>
      </c>
      <c r="G522" s="12">
        <v>44144</v>
      </c>
      <c r="H522" s="19">
        <v>8.48</v>
      </c>
      <c r="I522" s="18">
        <f t="shared" ref="I522" si="103">(H522/E522-1)</f>
        <v>0.37216828478964414</v>
      </c>
      <c r="J522" s="56">
        <f t="shared" ref="J522" si="104">(H522-E522)/(E522-F522)</f>
        <v>0.99567099567099615</v>
      </c>
    </row>
    <row r="523" spans="1:10" s="50" customFormat="1" x14ac:dyDescent="0.25">
      <c r="A523" s="10"/>
      <c r="B523" s="10">
        <v>44140</v>
      </c>
      <c r="C523" s="13" t="s">
        <v>851</v>
      </c>
      <c r="D523" s="30" t="s">
        <v>852</v>
      </c>
      <c r="E523" s="16">
        <v>11.46</v>
      </c>
      <c r="F523" s="16">
        <v>7.19</v>
      </c>
      <c r="G523" s="12">
        <v>44144</v>
      </c>
      <c r="H523" s="19">
        <v>10.83</v>
      </c>
      <c r="I523" s="18">
        <f>(H523/E523-1)</f>
        <v>-5.4973821989528826E-2</v>
      </c>
      <c r="J523" s="56">
        <f>(H523-E523)/(E523-F523)</f>
        <v>-0.14754098360655754</v>
      </c>
    </row>
    <row r="524" spans="1:10" s="50" customFormat="1" x14ac:dyDescent="0.25">
      <c r="A524" s="10"/>
      <c r="B524" s="10">
        <v>44147</v>
      </c>
      <c r="C524" s="13" t="s">
        <v>872</v>
      </c>
      <c r="D524" s="30" t="s">
        <v>871</v>
      </c>
      <c r="E524" s="16">
        <v>5.61</v>
      </c>
      <c r="F524" s="16">
        <v>2.2400000000000002</v>
      </c>
      <c r="G524" s="12">
        <v>44151</v>
      </c>
      <c r="H524" s="19">
        <v>6.51</v>
      </c>
      <c r="I524" s="18">
        <f>(H524/E524-1)</f>
        <v>0.16042780748663099</v>
      </c>
      <c r="J524" s="56">
        <f>(H524-E524)/(E524-F524)</f>
        <v>0.26706231454005919</v>
      </c>
    </row>
    <row r="525" spans="1:10" s="50" customFormat="1" x14ac:dyDescent="0.25">
      <c r="A525" s="10" t="s">
        <v>0</v>
      </c>
      <c r="B525" s="10">
        <v>44140</v>
      </c>
      <c r="C525" s="13" t="s">
        <v>854</v>
      </c>
      <c r="D525" s="30" t="s">
        <v>853</v>
      </c>
      <c r="E525" s="16">
        <v>3.56</v>
      </c>
      <c r="F525" s="16">
        <v>1.73</v>
      </c>
      <c r="G525" s="12">
        <v>44151</v>
      </c>
      <c r="H525" s="19">
        <v>3.46</v>
      </c>
      <c r="I525" s="18">
        <f>(H525/E525-1)</f>
        <v>-2.8089887640449507E-2</v>
      </c>
      <c r="J525" s="56">
        <f>(H525-E525)/(E525-F525)</f>
        <v>-5.4644808743169446E-2</v>
      </c>
    </row>
    <row r="526" spans="1:10" s="50" customFormat="1" x14ac:dyDescent="0.25">
      <c r="A526" s="10" t="s">
        <v>0</v>
      </c>
      <c r="B526" s="10" t="s">
        <v>862</v>
      </c>
      <c r="C526" s="13" t="s">
        <v>861</v>
      </c>
      <c r="D526" s="30" t="s">
        <v>855</v>
      </c>
      <c r="E526" s="16">
        <v>5.84</v>
      </c>
      <c r="F526" s="16">
        <v>2.99</v>
      </c>
      <c r="G526" s="12">
        <v>44151</v>
      </c>
      <c r="H526" s="19">
        <v>5.69</v>
      </c>
      <c r="I526" s="18">
        <f>(H526/E526-1)</f>
        <v>-2.5684931506849251E-2</v>
      </c>
      <c r="J526" s="56">
        <f>(H526-E526)/(E526-F526)</f>
        <v>-5.2631578947368238E-2</v>
      </c>
    </row>
    <row r="527" spans="1:10" x14ac:dyDescent="0.25">
      <c r="B527" s="10">
        <v>44147</v>
      </c>
      <c r="C527" s="13" t="s">
        <v>868</v>
      </c>
      <c r="D527" s="30" t="s">
        <v>867</v>
      </c>
      <c r="E527" s="122">
        <v>3.29</v>
      </c>
      <c r="F527" s="16">
        <v>1.49</v>
      </c>
      <c r="G527" s="12">
        <v>44152</v>
      </c>
      <c r="H527" s="19">
        <v>4</v>
      </c>
      <c r="I527" s="18">
        <f t="shared" ref="I527" si="105">(H527/E527-1)</f>
        <v>0.21580547112462001</v>
      </c>
      <c r="J527" s="56">
        <f>(H527-E527)/(E527-F527)/2</f>
        <v>0.19722222222222222</v>
      </c>
    </row>
    <row r="528" spans="1:10" s="50" customFormat="1" x14ac:dyDescent="0.25">
      <c r="A528" s="10" t="s">
        <v>0</v>
      </c>
      <c r="B528" s="10">
        <v>44145</v>
      </c>
      <c r="C528" s="13" t="s">
        <v>866</v>
      </c>
      <c r="D528" s="30" t="s">
        <v>865</v>
      </c>
      <c r="E528" s="16">
        <v>2.96</v>
      </c>
      <c r="F528" s="16">
        <v>1.1100000000000001</v>
      </c>
      <c r="G528" s="12">
        <v>44152</v>
      </c>
      <c r="H528" s="19">
        <v>2.16</v>
      </c>
      <c r="I528" s="18">
        <f>(H528/E528-1)</f>
        <v>-0.27027027027027017</v>
      </c>
      <c r="J528" s="56">
        <f t="shared" ref="J528:J535" si="106">(H528-E528)/(E528-F528)</f>
        <v>-0.43243243243243235</v>
      </c>
    </row>
    <row r="529" spans="1:10" s="50" customFormat="1" x14ac:dyDescent="0.25">
      <c r="A529" s="10" t="s">
        <v>0</v>
      </c>
      <c r="B529" s="10">
        <v>44151</v>
      </c>
      <c r="C529" s="13" t="s">
        <v>877</v>
      </c>
      <c r="D529" s="30" t="s">
        <v>878</v>
      </c>
      <c r="E529" s="16">
        <v>2.38</v>
      </c>
      <c r="F529" s="16">
        <v>1.02</v>
      </c>
      <c r="G529" s="12">
        <v>44160</v>
      </c>
      <c r="H529" s="19">
        <v>1.37</v>
      </c>
      <c r="I529" s="18">
        <f>(H529/E529-1)</f>
        <v>-0.4243697478991596</v>
      </c>
      <c r="J529" s="56">
        <f t="shared" si="106"/>
        <v>-0.74264705882352933</v>
      </c>
    </row>
    <row r="530" spans="1:10" s="50" customFormat="1" x14ac:dyDescent="0.25">
      <c r="A530" s="10" t="s">
        <v>0</v>
      </c>
      <c r="B530" s="10">
        <v>44159</v>
      </c>
      <c r="C530" s="13" t="s">
        <v>912</v>
      </c>
      <c r="D530" s="30" t="s">
        <v>911</v>
      </c>
      <c r="E530" s="16">
        <v>3.76</v>
      </c>
      <c r="F530" s="16">
        <v>2.4500000000000002</v>
      </c>
      <c r="G530" s="12">
        <v>44162</v>
      </c>
      <c r="H530" s="19">
        <v>3.94</v>
      </c>
      <c r="I530" s="18">
        <f t="shared" ref="I530:I531" si="107">(H530/E530-1)</f>
        <v>4.7872340425531901E-2</v>
      </c>
      <c r="J530" s="56">
        <f t="shared" si="106"/>
        <v>0.13740458015267193</v>
      </c>
    </row>
    <row r="531" spans="1:10" x14ac:dyDescent="0.25">
      <c r="B531" s="10" t="s">
        <v>899</v>
      </c>
      <c r="C531" s="13" t="s">
        <v>902</v>
      </c>
      <c r="D531" s="30" t="s">
        <v>869</v>
      </c>
      <c r="E531" s="16">
        <v>0.94</v>
      </c>
      <c r="F531" s="16">
        <v>0.56999999999999995</v>
      </c>
      <c r="G531" s="12">
        <v>44165</v>
      </c>
      <c r="H531" s="19">
        <v>1.05</v>
      </c>
      <c r="I531" s="18">
        <f t="shared" si="107"/>
        <v>0.11702127659574479</v>
      </c>
      <c r="J531" s="56">
        <f t="shared" si="106"/>
        <v>0.29729729729729759</v>
      </c>
    </row>
    <row r="532" spans="1:10" s="50" customFormat="1" x14ac:dyDescent="0.25">
      <c r="A532" s="10" t="s">
        <v>0</v>
      </c>
      <c r="B532" s="10">
        <v>44158</v>
      </c>
      <c r="C532" s="13" t="s">
        <v>900</v>
      </c>
      <c r="D532" s="30" t="s">
        <v>901</v>
      </c>
      <c r="E532" s="16">
        <v>5.69</v>
      </c>
      <c r="F532" s="16">
        <v>3.6</v>
      </c>
      <c r="G532" s="12">
        <v>44165</v>
      </c>
      <c r="H532" s="19">
        <v>5.69</v>
      </c>
      <c r="I532" s="18">
        <f>(H532/E532-1)</f>
        <v>0</v>
      </c>
      <c r="J532" s="56">
        <f t="shared" si="106"/>
        <v>0</v>
      </c>
    </row>
    <row r="533" spans="1:10" s="50" customFormat="1" x14ac:dyDescent="0.25">
      <c r="A533" s="10" t="s">
        <v>0</v>
      </c>
      <c r="B533" s="10">
        <v>44161</v>
      </c>
      <c r="C533" s="13" t="s">
        <v>915</v>
      </c>
      <c r="D533" s="30" t="s">
        <v>916</v>
      </c>
      <c r="E533" s="16">
        <v>4.59</v>
      </c>
      <c r="F533" s="16">
        <v>2.77</v>
      </c>
      <c r="G533" s="12">
        <v>44165</v>
      </c>
      <c r="H533" s="19">
        <v>4.5</v>
      </c>
      <c r="I533" s="18">
        <f>(H533/E533-1)</f>
        <v>-1.9607843137254832E-2</v>
      </c>
      <c r="J533" s="56">
        <f t="shared" si="106"/>
        <v>-4.9450549450549379E-2</v>
      </c>
    </row>
    <row r="534" spans="1:10" s="50" customFormat="1" x14ac:dyDescent="0.25">
      <c r="A534" s="10" t="s">
        <v>0</v>
      </c>
      <c r="B534" s="10">
        <v>44167</v>
      </c>
      <c r="C534" s="13" t="s">
        <v>929</v>
      </c>
      <c r="D534" s="30" t="s">
        <v>928</v>
      </c>
      <c r="E534" s="16">
        <v>4.8</v>
      </c>
      <c r="F534" s="16">
        <v>3.14</v>
      </c>
      <c r="G534" s="12">
        <v>44172</v>
      </c>
      <c r="H534" s="19">
        <v>5.19</v>
      </c>
      <c r="I534" s="18">
        <f>(H534/E534-1)</f>
        <v>8.1250000000000044E-2</v>
      </c>
      <c r="J534" s="56">
        <f t="shared" si="106"/>
        <v>0.23493975903614497</v>
      </c>
    </row>
    <row r="535" spans="1:10" x14ac:dyDescent="0.25">
      <c r="B535" s="10">
        <v>44166</v>
      </c>
      <c r="C535" s="13" t="s">
        <v>823</v>
      </c>
      <c r="D535" s="30" t="s">
        <v>769</v>
      </c>
      <c r="E535" s="16">
        <v>3.31</v>
      </c>
      <c r="F535" s="16">
        <v>2.11</v>
      </c>
      <c r="G535" s="12">
        <v>44173</v>
      </c>
      <c r="H535" s="19">
        <v>4.26</v>
      </c>
      <c r="I535" s="18">
        <f t="shared" ref="I535" si="108">(H535/E535-1)</f>
        <v>0.2870090634441087</v>
      </c>
      <c r="J535" s="56">
        <f t="shared" si="106"/>
        <v>0.7916666666666663</v>
      </c>
    </row>
    <row r="536" spans="1:10" s="50" customFormat="1" x14ac:dyDescent="0.25">
      <c r="A536" s="10" t="s">
        <v>0</v>
      </c>
      <c r="B536" s="10">
        <v>44153</v>
      </c>
      <c r="C536" s="13" t="s">
        <v>890</v>
      </c>
      <c r="D536" s="30" t="s">
        <v>891</v>
      </c>
      <c r="E536" s="16">
        <v>0.99</v>
      </c>
      <c r="F536" s="16">
        <v>0.52</v>
      </c>
      <c r="G536" s="12">
        <v>44174</v>
      </c>
      <c r="H536" s="19">
        <v>1.22</v>
      </c>
      <c r="I536" s="18">
        <f>(H536/E536-1)</f>
        <v>0.23232323232323226</v>
      </c>
      <c r="J536" s="56">
        <f>(H536-E536)/(E536-F536)</f>
        <v>0.48936170212765956</v>
      </c>
    </row>
    <row r="537" spans="1:10" x14ac:dyDescent="0.25">
      <c r="B537" s="10">
        <v>44166</v>
      </c>
      <c r="C537" s="13" t="s">
        <v>925</v>
      </c>
      <c r="D537" s="30" t="s">
        <v>924</v>
      </c>
      <c r="E537" s="16">
        <v>16.47</v>
      </c>
      <c r="F537" s="16">
        <v>10.67</v>
      </c>
      <c r="G537" s="12">
        <v>44182</v>
      </c>
      <c r="H537" s="19">
        <v>21.07</v>
      </c>
      <c r="I537" s="18">
        <f t="shared" ref="I537:I540" si="109">(H537/E537-1)</f>
        <v>0.27929568913175484</v>
      </c>
      <c r="J537" s="56">
        <f t="shared" ref="J537:J540" si="110">(H537-E537)/(E537-F537)</f>
        <v>0.79310344827586243</v>
      </c>
    </row>
    <row r="538" spans="1:10" x14ac:dyDescent="0.25">
      <c r="B538" s="10">
        <v>44168</v>
      </c>
      <c r="C538" s="13" t="s">
        <v>932</v>
      </c>
      <c r="D538" s="30" t="s">
        <v>933</v>
      </c>
      <c r="E538" s="16">
        <v>21.68</v>
      </c>
      <c r="F538" s="16">
        <v>13.64</v>
      </c>
      <c r="G538" s="12">
        <v>44182</v>
      </c>
      <c r="H538" s="19">
        <v>24.31</v>
      </c>
      <c r="I538" s="18">
        <f t="shared" si="109"/>
        <v>0.12130996309963105</v>
      </c>
      <c r="J538" s="56">
        <f t="shared" si="110"/>
        <v>0.32711442786069644</v>
      </c>
    </row>
    <row r="539" spans="1:10" s="50" customFormat="1" x14ac:dyDescent="0.25">
      <c r="A539" s="10" t="s">
        <v>0</v>
      </c>
      <c r="B539" s="10">
        <v>44181</v>
      </c>
      <c r="C539" s="13" t="s">
        <v>952</v>
      </c>
      <c r="D539" s="30" t="s">
        <v>953</v>
      </c>
      <c r="E539" s="16">
        <v>6.88</v>
      </c>
      <c r="F539" s="16">
        <v>4.57</v>
      </c>
      <c r="G539" s="12">
        <v>44182</v>
      </c>
      <c r="H539" s="19">
        <v>9.26</v>
      </c>
      <c r="I539" s="18">
        <f t="shared" si="109"/>
        <v>0.34593023255813948</v>
      </c>
      <c r="J539" s="56">
        <f t="shared" si="110"/>
        <v>1.0303030303030305</v>
      </c>
    </row>
    <row r="540" spans="1:10" s="50" customFormat="1" x14ac:dyDescent="0.25">
      <c r="A540" s="10" t="s">
        <v>0</v>
      </c>
      <c r="B540" s="10">
        <v>44186</v>
      </c>
      <c r="C540" s="13" t="s">
        <v>959</v>
      </c>
      <c r="D540" s="30" t="s">
        <v>958</v>
      </c>
      <c r="E540" s="16">
        <v>6.8</v>
      </c>
      <c r="F540" s="16">
        <v>4.13</v>
      </c>
      <c r="G540" s="12">
        <v>44188</v>
      </c>
      <c r="H540" s="19">
        <v>4.72</v>
      </c>
      <c r="I540" s="18">
        <f t="shared" si="109"/>
        <v>-0.30588235294117649</v>
      </c>
      <c r="J540" s="56">
        <f t="shared" si="110"/>
        <v>-0.77902621722846443</v>
      </c>
    </row>
    <row r="541" spans="1:10" x14ac:dyDescent="0.25">
      <c r="B541" s="10"/>
      <c r="C541" s="13"/>
      <c r="D541" s="30"/>
      <c r="E541" s="16"/>
      <c r="F541" s="16"/>
      <c r="G541" s="12"/>
      <c r="H541" s="19"/>
      <c r="I541" s="18"/>
      <c r="J541" s="56"/>
    </row>
    <row r="542" spans="1:10" x14ac:dyDescent="0.25">
      <c r="B542" s="10"/>
      <c r="C542" s="22" t="s">
        <v>36</v>
      </c>
      <c r="D542" s="15"/>
      <c r="E542" s="13"/>
      <c r="F542" s="13"/>
      <c r="G542" s="23"/>
      <c r="H542" s="53" t="s">
        <v>10</v>
      </c>
      <c r="I542" s="54" t="s">
        <v>8</v>
      </c>
      <c r="J542" s="59">
        <f>SUM(J338:J541)</f>
        <v>-2.9030117475090584</v>
      </c>
    </row>
    <row r="543" spans="1:10" ht="15.75" thickBot="1" x14ac:dyDescent="0.3">
      <c r="B543" s="10"/>
      <c r="C543" s="22"/>
      <c r="D543" s="15"/>
      <c r="E543" s="13"/>
      <c r="F543" s="13"/>
      <c r="G543" s="23"/>
      <c r="H543" s="11"/>
      <c r="I543" s="24"/>
      <c r="J543" s="14"/>
    </row>
    <row r="544" spans="1:10" ht="30.75" customHeight="1" thickBot="1" x14ac:dyDescent="0.3">
      <c r="B544" s="3" t="s">
        <v>0</v>
      </c>
      <c r="C544" s="2"/>
      <c r="D544" s="112"/>
      <c r="E544" s="95" t="s">
        <v>0</v>
      </c>
      <c r="F544" s="95"/>
      <c r="G544" s="3" t="s">
        <v>0</v>
      </c>
      <c r="H544" s="96" t="s">
        <v>0</v>
      </c>
      <c r="I544" s="97" t="s">
        <v>0</v>
      </c>
      <c r="J544" s="102" t="s">
        <v>0</v>
      </c>
    </row>
    <row r="545" spans="1:10" ht="24" thickBot="1" x14ac:dyDescent="0.4">
      <c r="B545" s="1"/>
      <c r="C545" s="98" t="s">
        <v>37</v>
      </c>
      <c r="D545" s="106"/>
      <c r="E545" s="2"/>
      <c r="F545" s="2"/>
      <c r="G545" s="3"/>
      <c r="H545" s="2"/>
      <c r="I545" s="2"/>
      <c r="J545" s="4"/>
    </row>
    <row r="546" spans="1:10" s="119" customFormat="1" x14ac:dyDescent="0.25">
      <c r="B546" s="35"/>
      <c r="C546" s="39"/>
      <c r="D546" s="49"/>
      <c r="E546" s="17"/>
      <c r="F546" s="17"/>
      <c r="G546" s="38"/>
      <c r="H546" s="21"/>
      <c r="I546" s="36"/>
      <c r="J546" s="37"/>
    </row>
    <row r="547" spans="1:10" s="119" customFormat="1" x14ac:dyDescent="0.25">
      <c r="B547" s="35"/>
      <c r="C547" s="39"/>
      <c r="D547" s="49"/>
      <c r="E547" s="17"/>
      <c r="F547" s="17"/>
      <c r="G547" s="38"/>
      <c r="H547" s="21"/>
      <c r="I547" s="36"/>
      <c r="J547" s="37"/>
    </row>
    <row r="548" spans="1:10" x14ac:dyDescent="0.25">
      <c r="B548" s="45" t="s">
        <v>1</v>
      </c>
      <c r="C548" s="46" t="s">
        <v>2</v>
      </c>
      <c r="D548" s="46" t="s">
        <v>29</v>
      </c>
      <c r="E548" s="46" t="s">
        <v>1</v>
      </c>
      <c r="F548" s="46" t="s">
        <v>12</v>
      </c>
      <c r="G548" s="47" t="s">
        <v>3</v>
      </c>
      <c r="H548" s="46" t="s">
        <v>3</v>
      </c>
      <c r="I548" s="46" t="s">
        <v>4</v>
      </c>
      <c r="J548" s="48" t="s">
        <v>4</v>
      </c>
    </row>
    <row r="549" spans="1:10" x14ac:dyDescent="0.25">
      <c r="A549" s="43" t="s">
        <v>0</v>
      </c>
      <c r="B549" s="45" t="s">
        <v>5</v>
      </c>
      <c r="C549" s="49"/>
      <c r="D549" s="49"/>
      <c r="E549" s="46" t="s">
        <v>6</v>
      </c>
      <c r="F549" s="46" t="s">
        <v>13</v>
      </c>
      <c r="G549" s="47" t="s">
        <v>5</v>
      </c>
      <c r="H549" s="46" t="s">
        <v>7</v>
      </c>
      <c r="I549" s="46" t="s">
        <v>9</v>
      </c>
      <c r="J549" s="48" t="s">
        <v>14</v>
      </c>
    </row>
    <row r="550" spans="1:10" x14ac:dyDescent="0.25">
      <c r="B550" s="45"/>
      <c r="C550" s="46" t="s">
        <v>28</v>
      </c>
      <c r="D550" s="46"/>
      <c r="E550" s="46"/>
      <c r="F550" s="46"/>
      <c r="G550" s="47"/>
      <c r="H550" s="46"/>
      <c r="I550" s="46"/>
      <c r="J550" s="48"/>
    </row>
    <row r="551" spans="1:10" s="119" customFormat="1" x14ac:dyDescent="0.25">
      <c r="B551" s="45"/>
      <c r="C551" s="46"/>
      <c r="D551" s="46"/>
      <c r="E551" s="46"/>
      <c r="F551" s="46"/>
      <c r="G551" s="47"/>
      <c r="H551" s="46"/>
      <c r="I551" s="46"/>
      <c r="J551" s="48"/>
    </row>
    <row r="552" spans="1:10" s="119" customFormat="1" x14ac:dyDescent="0.25">
      <c r="B552" s="10"/>
      <c r="C552" s="13"/>
      <c r="D552" s="30"/>
      <c r="E552" s="16"/>
      <c r="F552" s="16"/>
      <c r="G552" s="12"/>
      <c r="H552" s="19"/>
      <c r="I552" s="18"/>
      <c r="J552" s="56"/>
    </row>
    <row r="553" spans="1:10" x14ac:dyDescent="0.25">
      <c r="B553" s="10">
        <v>43816</v>
      </c>
      <c r="C553" s="13" t="s">
        <v>43</v>
      </c>
      <c r="D553" s="118" t="s">
        <v>44</v>
      </c>
      <c r="E553" s="16">
        <v>0.84</v>
      </c>
      <c r="F553" s="16">
        <v>0.22</v>
      </c>
      <c r="G553" s="12">
        <v>43833</v>
      </c>
      <c r="H553" s="19">
        <v>1.36</v>
      </c>
      <c r="I553" s="18">
        <f t="shared" ref="I553:I575" si="111">(H553/E553-1)</f>
        <v>0.61904761904761929</v>
      </c>
      <c r="J553" s="56">
        <f t="shared" ref="J553:J566" si="112">(H553-E553)/(E553-F553)</f>
        <v>0.83870967741935509</v>
      </c>
    </row>
    <row r="554" spans="1:10" x14ac:dyDescent="0.25">
      <c r="B554" s="10">
        <v>43837</v>
      </c>
      <c r="C554" s="13" t="s">
        <v>59</v>
      </c>
      <c r="D554" s="116" t="s">
        <v>60</v>
      </c>
      <c r="E554" s="16">
        <v>0.45</v>
      </c>
      <c r="F554" s="16">
        <v>0.28000000000000003</v>
      </c>
      <c r="G554" s="12">
        <v>43851</v>
      </c>
      <c r="H554" s="19">
        <v>0.45</v>
      </c>
      <c r="I554" s="18">
        <f t="shared" si="111"/>
        <v>0</v>
      </c>
      <c r="J554" s="56">
        <f t="shared" si="112"/>
        <v>0</v>
      </c>
    </row>
    <row r="555" spans="1:10" x14ac:dyDescent="0.25">
      <c r="B555" s="10">
        <v>43850</v>
      </c>
      <c r="C555" s="13" t="s">
        <v>85</v>
      </c>
      <c r="D555" s="30" t="s">
        <v>84</v>
      </c>
      <c r="E555" s="16">
        <v>50.54</v>
      </c>
      <c r="F555" s="16">
        <v>41.33</v>
      </c>
      <c r="G555" s="12">
        <v>43851</v>
      </c>
      <c r="H555" s="19">
        <v>48.1</v>
      </c>
      <c r="I555" s="18">
        <f t="shared" si="111"/>
        <v>-4.8278591214879207E-2</v>
      </c>
      <c r="J555" s="56">
        <f t="shared" si="112"/>
        <v>-0.26492942453854479</v>
      </c>
    </row>
    <row r="556" spans="1:10" x14ac:dyDescent="0.25">
      <c r="B556" s="10">
        <v>43832</v>
      </c>
      <c r="C556" s="13" t="s">
        <v>49</v>
      </c>
      <c r="D556" s="116" t="s">
        <v>50</v>
      </c>
      <c r="E556" s="16">
        <v>4.87</v>
      </c>
      <c r="F556" s="16">
        <v>2.44</v>
      </c>
      <c r="G556" s="12">
        <v>43852</v>
      </c>
      <c r="H556" s="19">
        <v>6.61</v>
      </c>
      <c r="I556" s="18">
        <f t="shared" si="111"/>
        <v>0.3572895277207393</v>
      </c>
      <c r="J556" s="56">
        <f t="shared" si="112"/>
        <v>0.71604938271604945</v>
      </c>
    </row>
    <row r="557" spans="1:10" x14ac:dyDescent="0.25">
      <c r="B557" s="10">
        <v>43857</v>
      </c>
      <c r="C557" s="13" t="s">
        <v>107</v>
      </c>
      <c r="D557" s="30" t="s">
        <v>108</v>
      </c>
      <c r="E557" s="16">
        <v>58.3</v>
      </c>
      <c r="F557" s="16">
        <v>49.01</v>
      </c>
      <c r="G557" s="12">
        <v>43858</v>
      </c>
      <c r="H557" s="19">
        <v>62.33</v>
      </c>
      <c r="I557" s="18">
        <f t="shared" si="111"/>
        <v>6.9125214408233271E-2</v>
      </c>
      <c r="J557" s="56">
        <f t="shared" si="112"/>
        <v>0.43379978471474723</v>
      </c>
    </row>
    <row r="558" spans="1:10" x14ac:dyDescent="0.25">
      <c r="B558" s="10">
        <v>43859</v>
      </c>
      <c r="C558" s="13" t="s">
        <v>107</v>
      </c>
      <c r="D558" s="30" t="s">
        <v>120</v>
      </c>
      <c r="E558" s="16">
        <v>54.36</v>
      </c>
      <c r="F558" s="16">
        <v>37.36</v>
      </c>
      <c r="G558" s="12">
        <v>43864</v>
      </c>
      <c r="H558" s="19">
        <v>71.180000000000007</v>
      </c>
      <c r="I558" s="18">
        <f t="shared" si="111"/>
        <v>0.30941869021339241</v>
      </c>
      <c r="J558" s="56">
        <f t="shared" si="112"/>
        <v>0.98941176470588277</v>
      </c>
    </row>
    <row r="559" spans="1:10" x14ac:dyDescent="0.25">
      <c r="B559" s="10">
        <v>43867</v>
      </c>
      <c r="C559" s="13" t="s">
        <v>143</v>
      </c>
      <c r="D559" s="116" t="s">
        <v>144</v>
      </c>
      <c r="E559" s="16">
        <v>3.87</v>
      </c>
      <c r="F559" s="16">
        <v>1.99</v>
      </c>
      <c r="G559" s="12">
        <v>43873</v>
      </c>
      <c r="H559" s="19">
        <v>3.6</v>
      </c>
      <c r="I559" s="18">
        <f t="shared" si="111"/>
        <v>-6.9767441860465129E-2</v>
      </c>
      <c r="J559" s="56">
        <f t="shared" si="112"/>
        <v>-0.14361702127659576</v>
      </c>
    </row>
    <row r="560" spans="1:10" x14ac:dyDescent="0.25">
      <c r="B560" s="10">
        <v>43867</v>
      </c>
      <c r="C560" s="13" t="s">
        <v>142</v>
      </c>
      <c r="D560" s="116" t="s">
        <v>137</v>
      </c>
      <c r="E560" s="16">
        <v>4.24</v>
      </c>
      <c r="F560" s="16">
        <v>2.06</v>
      </c>
      <c r="G560" s="12">
        <v>43880</v>
      </c>
      <c r="H560" s="19">
        <v>4.8</v>
      </c>
      <c r="I560" s="18">
        <f t="shared" si="111"/>
        <v>0.13207547169811318</v>
      </c>
      <c r="J560" s="56">
        <f t="shared" si="112"/>
        <v>0.25688073394495392</v>
      </c>
    </row>
    <row r="561" spans="1:10" x14ac:dyDescent="0.25">
      <c r="B561" s="10">
        <v>43878</v>
      </c>
      <c r="C561" s="13" t="s">
        <v>172</v>
      </c>
      <c r="D561" s="30" t="s">
        <v>173</v>
      </c>
      <c r="E561" s="16">
        <v>60.17</v>
      </c>
      <c r="F561" s="16">
        <v>49.94</v>
      </c>
      <c r="G561" s="12">
        <v>43880</v>
      </c>
      <c r="H561" s="19">
        <v>60.05</v>
      </c>
      <c r="I561" s="18">
        <f t="shared" si="111"/>
        <v>-1.9943493435267134E-3</v>
      </c>
      <c r="J561" s="56">
        <f t="shared" si="112"/>
        <v>-1.1730205278592816E-2</v>
      </c>
    </row>
    <row r="562" spans="1:10" x14ac:dyDescent="0.25">
      <c r="B562" s="10">
        <v>43887</v>
      </c>
      <c r="C562" s="13" t="s">
        <v>203</v>
      </c>
      <c r="D562" s="30" t="s">
        <v>204</v>
      </c>
      <c r="E562" s="16">
        <v>33.770000000000003</v>
      </c>
      <c r="F562" s="16">
        <v>24.68</v>
      </c>
      <c r="G562" s="12">
        <v>43888</v>
      </c>
      <c r="H562" s="19">
        <v>35.79</v>
      </c>
      <c r="I562" s="18">
        <f t="shared" si="111"/>
        <v>5.9816405093277902E-2</v>
      </c>
      <c r="J562" s="56">
        <f t="shared" si="112"/>
        <v>0.22222222222222171</v>
      </c>
    </row>
    <row r="563" spans="1:10" x14ac:dyDescent="0.25">
      <c r="B563" s="10">
        <v>43895</v>
      </c>
      <c r="C563" s="13" t="s">
        <v>253</v>
      </c>
      <c r="D563" s="30" t="s">
        <v>252</v>
      </c>
      <c r="E563" s="16">
        <v>241.76</v>
      </c>
      <c r="F563" s="16">
        <v>211</v>
      </c>
      <c r="G563" s="12">
        <v>43896</v>
      </c>
      <c r="H563" s="19">
        <v>215.41</v>
      </c>
      <c r="I563" s="18">
        <f t="shared" si="111"/>
        <v>-0.10899238914626075</v>
      </c>
      <c r="J563" s="56">
        <f t="shared" si="112"/>
        <v>-0.85663198959687914</v>
      </c>
    </row>
    <row r="564" spans="1:10" x14ac:dyDescent="0.25">
      <c r="B564" s="10">
        <v>43899</v>
      </c>
      <c r="C564" s="13" t="s">
        <v>254</v>
      </c>
      <c r="D564" s="30" t="s">
        <v>255</v>
      </c>
      <c r="E564" s="16">
        <v>2.5299999999999998</v>
      </c>
      <c r="F564" s="16">
        <v>1.1200000000000001</v>
      </c>
      <c r="G564" s="12">
        <v>43900</v>
      </c>
      <c r="H564" s="19">
        <v>2.9</v>
      </c>
      <c r="I564" s="18">
        <f t="shared" si="111"/>
        <v>0.14624505928853759</v>
      </c>
      <c r="J564" s="56">
        <f t="shared" si="112"/>
        <v>0.26241134751773065</v>
      </c>
    </row>
    <row r="565" spans="1:10" x14ac:dyDescent="0.25">
      <c r="B565" s="10">
        <v>43901</v>
      </c>
      <c r="C565" s="13" t="s">
        <v>261</v>
      </c>
      <c r="D565" s="30" t="s">
        <v>260</v>
      </c>
      <c r="E565" s="16">
        <v>2.83</v>
      </c>
      <c r="F565" s="16">
        <v>1.18</v>
      </c>
      <c r="G565" s="12">
        <v>43902</v>
      </c>
      <c r="H565" s="19">
        <v>4.3600000000000003</v>
      </c>
      <c r="I565" s="18">
        <f t="shared" si="111"/>
        <v>0.54063604240282692</v>
      </c>
      <c r="J565" s="56">
        <f t="shared" si="112"/>
        <v>0.92727272727272736</v>
      </c>
    </row>
    <row r="566" spans="1:10" x14ac:dyDescent="0.25">
      <c r="B566" s="10">
        <v>43903</v>
      </c>
      <c r="C566" s="13" t="s">
        <v>268</v>
      </c>
      <c r="D566" s="116" t="s">
        <v>267</v>
      </c>
      <c r="E566" s="16">
        <v>11.59</v>
      </c>
      <c r="F566" s="16">
        <v>4.68</v>
      </c>
      <c r="G566" s="12">
        <v>43903</v>
      </c>
      <c r="H566" s="19">
        <v>12.54</v>
      </c>
      <c r="I566" s="18">
        <f t="shared" si="111"/>
        <v>8.1967213114753967E-2</v>
      </c>
      <c r="J566" s="56">
        <f t="shared" si="112"/>
        <v>0.1374819102749637</v>
      </c>
    </row>
    <row r="567" spans="1:10" x14ac:dyDescent="0.25">
      <c r="B567" s="10">
        <v>43902</v>
      </c>
      <c r="C567" s="13" t="s">
        <v>265</v>
      </c>
      <c r="D567" s="30" t="s">
        <v>266</v>
      </c>
      <c r="E567" s="16">
        <v>2.88</v>
      </c>
      <c r="F567" s="16">
        <v>0.77</v>
      </c>
      <c r="G567" s="12">
        <v>43906</v>
      </c>
      <c r="H567" s="19">
        <v>1.96</v>
      </c>
      <c r="I567" s="18">
        <f t="shared" si="111"/>
        <v>-0.31944444444444442</v>
      </c>
      <c r="J567" s="56">
        <f>(H567-E567)/(E567-F567)*0.667</f>
        <v>-0.29082464454976303</v>
      </c>
    </row>
    <row r="568" spans="1:10" x14ac:dyDescent="0.25">
      <c r="B568" s="10">
        <v>43921</v>
      </c>
      <c r="C568" s="13" t="s">
        <v>298</v>
      </c>
      <c r="D568" s="30" t="s">
        <v>299</v>
      </c>
      <c r="E568" s="16">
        <v>34.64</v>
      </c>
      <c r="F568" s="16">
        <v>21.35</v>
      </c>
      <c r="G568" s="12">
        <v>43923</v>
      </c>
      <c r="H568" s="19">
        <v>39.39</v>
      </c>
      <c r="I568" s="18">
        <f t="shared" si="111"/>
        <v>0.13712471131639714</v>
      </c>
      <c r="J568" s="56">
        <f>(H568-E568)/(E568-F568)</f>
        <v>0.35741158765989467</v>
      </c>
    </row>
    <row r="569" spans="1:10" x14ac:dyDescent="0.25">
      <c r="B569" s="10">
        <v>43949</v>
      </c>
      <c r="C569" s="13" t="s">
        <v>357</v>
      </c>
      <c r="D569" s="30" t="s">
        <v>358</v>
      </c>
      <c r="E569" s="16">
        <v>116.21</v>
      </c>
      <c r="F569" s="16">
        <v>103.3</v>
      </c>
      <c r="G569" s="12">
        <v>43949</v>
      </c>
      <c r="H569" s="19">
        <v>102.77</v>
      </c>
      <c r="I569" s="18">
        <f t="shared" si="111"/>
        <v>-0.11565269770243525</v>
      </c>
      <c r="J569" s="56">
        <f>(H569-E569)/(E569-F569)/2</f>
        <v>-0.52052672347017825</v>
      </c>
    </row>
    <row r="570" spans="1:10" x14ac:dyDescent="0.25">
      <c r="B570" s="10" t="s">
        <v>385</v>
      </c>
      <c r="C570" s="13" t="s">
        <v>392</v>
      </c>
      <c r="D570" s="30" t="s">
        <v>380</v>
      </c>
      <c r="E570" s="16">
        <v>2.8450000000000002</v>
      </c>
      <c r="F570" s="16">
        <v>1.27</v>
      </c>
      <c r="G570" s="12">
        <v>43969</v>
      </c>
      <c r="H570" s="19">
        <v>3.02</v>
      </c>
      <c r="I570" s="18">
        <f t="shared" si="111"/>
        <v>6.1511423550087763E-2</v>
      </c>
      <c r="J570" s="56">
        <f>(H570-E570)/(E570-F570)</f>
        <v>0.11111111111111098</v>
      </c>
    </row>
    <row r="571" spans="1:10" x14ac:dyDescent="0.25">
      <c r="B571" s="10" t="s">
        <v>431</v>
      </c>
      <c r="C571" s="13" t="s">
        <v>432</v>
      </c>
      <c r="D571" s="30" t="s">
        <v>425</v>
      </c>
      <c r="E571" s="16">
        <v>32.549999999999997</v>
      </c>
      <c r="F571" s="16">
        <v>26.07</v>
      </c>
      <c r="G571" s="12">
        <v>43987</v>
      </c>
      <c r="H571" s="19">
        <v>29.36</v>
      </c>
      <c r="I571" s="18">
        <f t="shared" si="111"/>
        <v>-9.8003072196620522E-2</v>
      </c>
      <c r="J571" s="56">
        <f>(H571-E571)/(E571-F571)</f>
        <v>-0.49228395061728386</v>
      </c>
    </row>
    <row r="572" spans="1:10" x14ac:dyDescent="0.25">
      <c r="B572" s="10">
        <v>44025</v>
      </c>
      <c r="C572" s="13" t="s">
        <v>534</v>
      </c>
      <c r="D572" s="118" t="s">
        <v>535</v>
      </c>
      <c r="E572" s="16">
        <v>0.72</v>
      </c>
      <c r="F572" s="16">
        <v>0.36</v>
      </c>
      <c r="G572" s="12">
        <v>44026</v>
      </c>
      <c r="H572" s="19">
        <v>0.66</v>
      </c>
      <c r="I572" s="18">
        <f t="shared" si="111"/>
        <v>-8.3333333333333259E-2</v>
      </c>
      <c r="J572" s="56">
        <f>(H572-E572)/(E572-F572)</f>
        <v>-0.16666666666666652</v>
      </c>
    </row>
    <row r="573" spans="1:10" x14ac:dyDescent="0.25">
      <c r="B573" s="10">
        <v>44075</v>
      </c>
      <c r="C573" s="13" t="s">
        <v>664</v>
      </c>
      <c r="D573" s="30" t="s">
        <v>663</v>
      </c>
      <c r="E573" s="16">
        <v>2.15</v>
      </c>
      <c r="F573" s="16">
        <v>1.01</v>
      </c>
      <c r="G573" s="12">
        <v>44076</v>
      </c>
      <c r="H573" s="19">
        <v>1.01</v>
      </c>
      <c r="I573" s="18">
        <f t="shared" si="111"/>
        <v>-0.53023255813953485</v>
      </c>
      <c r="J573" s="56">
        <f t="shared" ref="J573" si="113">(H573-E573)/(E573-F573)</f>
        <v>-1</v>
      </c>
    </row>
    <row r="574" spans="1:10" x14ac:dyDescent="0.25">
      <c r="B574" s="10">
        <v>44085</v>
      </c>
      <c r="C574" s="13" t="s">
        <v>697</v>
      </c>
      <c r="D574" s="118" t="s">
        <v>698</v>
      </c>
      <c r="E574" s="16">
        <v>1.01</v>
      </c>
      <c r="F574" s="16">
        <v>0.51</v>
      </c>
      <c r="G574" s="12">
        <v>44088</v>
      </c>
      <c r="H574" s="19">
        <v>0.87</v>
      </c>
      <c r="I574" s="18">
        <f t="shared" si="111"/>
        <v>-0.13861386138613863</v>
      </c>
      <c r="J574" s="56">
        <f>(H574-E574)/(E574-F574)</f>
        <v>-0.28000000000000003</v>
      </c>
    </row>
    <row r="575" spans="1:10" x14ac:dyDescent="0.25">
      <c r="B575" s="10">
        <v>44091</v>
      </c>
      <c r="C575" s="13" t="s">
        <v>712</v>
      </c>
      <c r="D575" s="118" t="s">
        <v>713</v>
      </c>
      <c r="E575" s="16">
        <v>4.01</v>
      </c>
      <c r="F575" s="16">
        <v>2.44</v>
      </c>
      <c r="G575" s="12">
        <v>44095</v>
      </c>
      <c r="H575" s="19">
        <v>4.6500000000000004</v>
      </c>
      <c r="I575" s="18">
        <f t="shared" si="111"/>
        <v>0.15960099750623447</v>
      </c>
      <c r="J575" s="56">
        <f>(H575-E575)/(E575-F575)</f>
        <v>0.40764331210191124</v>
      </c>
    </row>
    <row r="576" spans="1:10" s="50" customFormat="1" x14ac:dyDescent="0.25">
      <c r="A576" s="10" t="s">
        <v>0</v>
      </c>
      <c r="B576" s="10">
        <v>44144</v>
      </c>
      <c r="C576" s="13" t="s">
        <v>856</v>
      </c>
      <c r="D576" s="30" t="s">
        <v>857</v>
      </c>
      <c r="E576" s="16">
        <v>0.55000000000000004</v>
      </c>
      <c r="F576" s="16">
        <v>0.35</v>
      </c>
      <c r="G576" s="12">
        <v>44148</v>
      </c>
      <c r="H576" s="19">
        <v>0.68</v>
      </c>
      <c r="I576" s="18">
        <f>(H576/E576-1)</f>
        <v>0.23636363636363633</v>
      </c>
      <c r="J576" s="56">
        <f t="shared" ref="J576" si="114">(H576-E576)/(E576-F576)</f>
        <v>0.6499999999999998</v>
      </c>
    </row>
    <row r="577" spans="2:12" x14ac:dyDescent="0.25">
      <c r="B577" s="10"/>
      <c r="C577" s="13"/>
      <c r="D577" s="30"/>
      <c r="E577" s="16"/>
      <c r="F577" s="16"/>
      <c r="G577" s="12"/>
      <c r="H577" s="19"/>
      <c r="I577" s="18"/>
      <c r="J577" s="56"/>
      <c r="L577" s="43" t="s">
        <v>0</v>
      </c>
    </row>
    <row r="578" spans="2:12" x14ac:dyDescent="0.25">
      <c r="B578" s="10"/>
      <c r="C578" s="22" t="s">
        <v>36</v>
      </c>
      <c r="D578" s="15"/>
      <c r="E578" s="13"/>
      <c r="F578" s="13"/>
      <c r="G578" s="23"/>
      <c r="H578" s="53" t="s">
        <v>10</v>
      </c>
      <c r="I578" s="54" t="s">
        <v>8</v>
      </c>
      <c r="J578" s="101">
        <f>SUM(J551:J577)</f>
        <v>2.2831949356670442</v>
      </c>
    </row>
    <row r="579" spans="2:12" ht="15.75" thickBot="1" x14ac:dyDescent="0.3">
      <c r="B579" s="10"/>
      <c r="C579" s="124"/>
      <c r="D579" s="125"/>
      <c r="E579" s="126"/>
      <c r="F579" s="126"/>
      <c r="G579" s="127"/>
      <c r="H579" s="128"/>
      <c r="I579" s="129"/>
      <c r="J579" s="14"/>
    </row>
    <row r="580" spans="2:12" ht="28.5" customHeight="1" thickBot="1" x14ac:dyDescent="0.3">
      <c r="B580" s="93"/>
      <c r="C580" s="13"/>
      <c r="D580" s="30"/>
      <c r="E580" s="16"/>
      <c r="F580" s="16"/>
      <c r="G580" s="12"/>
      <c r="H580" s="83"/>
      <c r="I580" s="31"/>
      <c r="J580" s="94"/>
    </row>
    <row r="581" spans="2:12" ht="24" thickBot="1" x14ac:dyDescent="0.4">
      <c r="B581" s="1"/>
      <c r="C581" s="98" t="s">
        <v>38</v>
      </c>
      <c r="D581" s="106"/>
      <c r="E581" s="2"/>
      <c r="F581" s="2"/>
      <c r="G581" s="3"/>
      <c r="H581" s="2"/>
      <c r="I581" s="2"/>
      <c r="J581" s="4"/>
    </row>
    <row r="582" spans="2:12" x14ac:dyDescent="0.25">
      <c r="B582" s="35"/>
      <c r="C582" s="39"/>
      <c r="D582" s="49"/>
      <c r="E582" s="17"/>
      <c r="F582" s="17"/>
      <c r="G582" s="38"/>
      <c r="H582" s="21"/>
      <c r="I582" s="36"/>
      <c r="J582" s="37"/>
      <c r="L582" s="43" t="s">
        <v>0</v>
      </c>
    </row>
    <row r="583" spans="2:12" x14ac:dyDescent="0.25">
      <c r="B583" s="35"/>
      <c r="C583" s="39"/>
      <c r="D583" s="49"/>
      <c r="E583" s="17"/>
      <c r="F583" s="17"/>
      <c r="G583" s="38"/>
      <c r="H583" s="21"/>
      <c r="I583" s="36"/>
      <c r="J583" s="37"/>
    </row>
    <row r="584" spans="2:12" x14ac:dyDescent="0.25">
      <c r="B584" s="45" t="s">
        <v>1</v>
      </c>
      <c r="C584" s="46" t="s">
        <v>2</v>
      </c>
      <c r="D584" s="46" t="s">
        <v>29</v>
      </c>
      <c r="E584" s="46" t="s">
        <v>1</v>
      </c>
      <c r="F584" s="46" t="s">
        <v>12</v>
      </c>
      <c r="G584" s="47" t="s">
        <v>3</v>
      </c>
      <c r="H584" s="46" t="s">
        <v>3</v>
      </c>
      <c r="I584" s="46" t="s">
        <v>4</v>
      </c>
      <c r="J584" s="48" t="s">
        <v>4</v>
      </c>
    </row>
    <row r="585" spans="2:12" x14ac:dyDescent="0.25">
      <c r="B585" s="45" t="s">
        <v>5</v>
      </c>
      <c r="C585" s="49"/>
      <c r="D585" s="49"/>
      <c r="E585" s="46" t="s">
        <v>6</v>
      </c>
      <c r="F585" s="46" t="s">
        <v>13</v>
      </c>
      <c r="G585" s="47" t="s">
        <v>5</v>
      </c>
      <c r="H585" s="46" t="s">
        <v>7</v>
      </c>
      <c r="I585" s="46" t="s">
        <v>9</v>
      </c>
      <c r="J585" s="48" t="s">
        <v>14</v>
      </c>
    </row>
    <row r="586" spans="2:12" ht="29.25" customHeight="1" x14ac:dyDescent="0.25">
      <c r="B586" s="45"/>
      <c r="C586" s="46" t="s">
        <v>28</v>
      </c>
      <c r="D586" s="46"/>
      <c r="E586" s="46"/>
      <c r="F586" s="46"/>
      <c r="G586" s="47"/>
      <c r="H586" s="46"/>
      <c r="I586" s="46"/>
      <c r="J586" s="48"/>
    </row>
    <row r="587" spans="2:12" x14ac:dyDescent="0.25">
      <c r="B587" s="45"/>
      <c r="C587" s="46"/>
      <c r="D587" s="46"/>
      <c r="E587" s="46"/>
      <c r="F587" s="46"/>
      <c r="G587" s="47"/>
      <c r="H587" s="46"/>
      <c r="I587" s="46"/>
      <c r="J587" s="48"/>
    </row>
    <row r="588" spans="2:12" x14ac:dyDescent="0.25">
      <c r="B588" s="10">
        <v>43809</v>
      </c>
      <c r="C588" s="13" t="s">
        <v>45</v>
      </c>
      <c r="D588" s="30" t="s">
        <v>46</v>
      </c>
      <c r="E588" s="16">
        <v>19.02</v>
      </c>
      <c r="F588" s="16">
        <v>1.51</v>
      </c>
      <c r="G588" s="12">
        <v>43899</v>
      </c>
      <c r="H588" s="121">
        <v>1E-3</v>
      </c>
      <c r="I588" s="18">
        <f>(H588/E588-1)</f>
        <v>-0.99994742376445844</v>
      </c>
      <c r="J588" s="56">
        <f>(H588-E588)/(E588-F588)</f>
        <v>-1.0861793260993717</v>
      </c>
      <c r="L588" s="43" t="s">
        <v>0</v>
      </c>
    </row>
    <row r="589" spans="2:12" x14ac:dyDescent="0.25">
      <c r="B589" s="10">
        <v>43927</v>
      </c>
      <c r="C589" s="13" t="s">
        <v>429</v>
      </c>
      <c r="D589" s="30" t="s">
        <v>313</v>
      </c>
      <c r="E589" s="16">
        <v>17.63</v>
      </c>
      <c r="F589" s="16">
        <v>1.28</v>
      </c>
      <c r="G589" s="12">
        <v>43936</v>
      </c>
      <c r="H589" s="19">
        <v>25.06</v>
      </c>
      <c r="I589" s="18">
        <f>(H589/E589-1)</f>
        <v>0.42144072603516736</v>
      </c>
      <c r="J589" s="56">
        <f>(H589-E589)/(E589-F589)/2</f>
        <v>0.22721712538226302</v>
      </c>
      <c r="L589" s="43" t="s">
        <v>0</v>
      </c>
    </row>
    <row r="590" spans="2:12" x14ac:dyDescent="0.25">
      <c r="B590" s="10">
        <v>43927</v>
      </c>
      <c r="C590" s="13" t="s">
        <v>430</v>
      </c>
      <c r="D590" s="30" t="s">
        <v>313</v>
      </c>
      <c r="E590" s="16">
        <v>17.63</v>
      </c>
      <c r="F590" s="16">
        <v>1.28</v>
      </c>
      <c r="G590" s="12">
        <v>43984</v>
      </c>
      <c r="H590" s="19">
        <v>37.770000000000003</v>
      </c>
      <c r="I590" s="18">
        <f>(H590/E590-1)</f>
        <v>1.1423709585933071</v>
      </c>
      <c r="J590" s="56">
        <f>(H590-E590)/(E590-F590)/2</f>
        <v>0.61590214067278304</v>
      </c>
      <c r="L590" s="43" t="s">
        <v>0</v>
      </c>
    </row>
    <row r="591" spans="2:12" x14ac:dyDescent="0.25">
      <c r="B591" s="10">
        <v>44147</v>
      </c>
      <c r="C591" s="13" t="s">
        <v>923</v>
      </c>
      <c r="D591" s="30" t="s">
        <v>870</v>
      </c>
      <c r="E591" s="16">
        <v>15.87</v>
      </c>
      <c r="F591" s="16">
        <v>3.32</v>
      </c>
      <c r="G591" s="12">
        <v>44166</v>
      </c>
      <c r="H591" s="19">
        <v>19.75</v>
      </c>
      <c r="I591" s="18">
        <f>(H591/E591-1)</f>
        <v>0.2444864524259609</v>
      </c>
      <c r="J591" s="56">
        <f>(H591-E591)/(E591-F591)/2</f>
        <v>0.15458167330677294</v>
      </c>
      <c r="L591" s="43" t="s">
        <v>0</v>
      </c>
    </row>
    <row r="592" spans="2:12" x14ac:dyDescent="0.25">
      <c r="B592" s="10" t="s">
        <v>945</v>
      </c>
      <c r="C592" s="13" t="s">
        <v>962</v>
      </c>
      <c r="D592" s="30" t="s">
        <v>870</v>
      </c>
      <c r="E592" s="16">
        <v>16.59</v>
      </c>
      <c r="F592" s="16">
        <v>3.32</v>
      </c>
      <c r="G592" s="12">
        <v>44181</v>
      </c>
      <c r="H592" s="19">
        <v>21.15</v>
      </c>
      <c r="I592" s="18">
        <f>(H592/E592-1)</f>
        <v>0.27486437613019876</v>
      </c>
      <c r="J592" s="56">
        <f>(H592-E592)/(E592-F592)/2</f>
        <v>0.17181612660135639</v>
      </c>
      <c r="L592" s="43" t="s">
        <v>0</v>
      </c>
    </row>
    <row r="593" spans="2:10" x14ac:dyDescent="0.25">
      <c r="B593" s="45"/>
      <c r="C593" s="46"/>
      <c r="D593" s="46"/>
      <c r="E593" s="46"/>
      <c r="F593" s="46"/>
      <c r="G593" s="47"/>
      <c r="H593" s="46"/>
      <c r="I593" s="46"/>
      <c r="J593" s="48"/>
    </row>
    <row r="594" spans="2:10" x14ac:dyDescent="0.25">
      <c r="B594" s="10"/>
      <c r="C594" s="13"/>
      <c r="D594" s="30"/>
      <c r="E594" s="16"/>
      <c r="F594" s="16"/>
      <c r="G594" s="12"/>
      <c r="H594" s="19"/>
      <c r="I594" s="18"/>
      <c r="J594" s="56"/>
    </row>
    <row r="595" spans="2:10" x14ac:dyDescent="0.25">
      <c r="B595" s="10"/>
      <c r="C595" s="22" t="s">
        <v>36</v>
      </c>
      <c r="D595" s="15"/>
      <c r="E595" s="13"/>
      <c r="F595" s="13"/>
      <c r="G595" s="23"/>
      <c r="H595" s="53" t="s">
        <v>10</v>
      </c>
      <c r="I595" s="54" t="s">
        <v>8</v>
      </c>
      <c r="J595" s="101">
        <f>SUM(J587:J594)</f>
        <v>8.3337739863803661E-2</v>
      </c>
    </row>
    <row r="596" spans="2:10" ht="15.75" thickBot="1" x14ac:dyDescent="0.3">
      <c r="B596" s="10"/>
      <c r="C596" s="22"/>
      <c r="D596" s="15"/>
      <c r="E596" s="13"/>
      <c r="F596" s="13"/>
      <c r="G596" s="23"/>
      <c r="H596" s="11"/>
      <c r="I596" s="24"/>
      <c r="J596" s="14"/>
    </row>
    <row r="597" spans="2:10" ht="15.75" thickBot="1" x14ac:dyDescent="0.3">
      <c r="B597" s="93"/>
      <c r="C597" s="13"/>
      <c r="D597" s="30"/>
      <c r="E597" s="16"/>
      <c r="F597" s="16"/>
      <c r="G597" s="12"/>
      <c r="H597" s="83"/>
      <c r="I597" s="31"/>
      <c r="J597" s="94"/>
    </row>
    <row r="598" spans="2:10" x14ac:dyDescent="0.25">
      <c r="B598" s="70"/>
      <c r="C598" s="42"/>
      <c r="D598" s="42"/>
      <c r="E598" s="71" t="s">
        <v>0</v>
      </c>
      <c r="F598" s="71"/>
      <c r="G598" s="72"/>
      <c r="H598" s="71"/>
      <c r="I598" s="71"/>
      <c r="J598" s="73" t="s">
        <v>0</v>
      </c>
    </row>
    <row r="599" spans="2:10" x14ac:dyDescent="0.25">
      <c r="B599" s="78"/>
      <c r="C599" s="79"/>
      <c r="D599" s="79"/>
      <c r="E599" s="50"/>
      <c r="F599" s="50"/>
      <c r="G599" s="80"/>
      <c r="H599" s="50"/>
      <c r="I599" s="50"/>
      <c r="J599" s="81"/>
    </row>
    <row r="600" spans="2:10" x14ac:dyDescent="0.25">
      <c r="B600" s="74"/>
      <c r="C600" s="76" t="s">
        <v>27</v>
      </c>
      <c r="D600" s="113"/>
      <c r="E600" s="50"/>
      <c r="F600" s="50"/>
      <c r="G600" s="50"/>
      <c r="H600" s="50"/>
      <c r="I600" s="50"/>
      <c r="J600" s="75"/>
    </row>
    <row r="601" spans="2:10" x14ac:dyDescent="0.25">
      <c r="B601" s="74"/>
      <c r="C601" s="50"/>
      <c r="D601" s="114"/>
      <c r="E601" s="50"/>
      <c r="F601" s="50"/>
      <c r="G601" s="77"/>
      <c r="H601" s="50"/>
      <c r="I601" s="50"/>
      <c r="J601" s="75"/>
    </row>
    <row r="602" spans="2:10" x14ac:dyDescent="0.25">
      <c r="B602" s="74"/>
      <c r="C602" s="50" t="s">
        <v>26</v>
      </c>
      <c r="D602" s="114"/>
      <c r="E602" s="50"/>
      <c r="F602" s="50"/>
      <c r="G602" s="50"/>
      <c r="H602" s="50"/>
      <c r="I602" s="50"/>
      <c r="J602" s="101">
        <f>J329+J542+J578+J595</f>
        <v>-22.933960343358354</v>
      </c>
    </row>
    <row r="603" spans="2:10" x14ac:dyDescent="0.25">
      <c r="B603" s="74"/>
      <c r="C603" s="50"/>
      <c r="D603" s="114"/>
      <c r="E603" s="50"/>
      <c r="F603" s="50"/>
      <c r="G603" s="82"/>
      <c r="H603" s="83"/>
      <c r="I603" s="31"/>
      <c r="J603" s="68"/>
    </row>
    <row r="604" spans="2:10" ht="19.5" thickBot="1" x14ac:dyDescent="0.35">
      <c r="B604" s="85"/>
      <c r="C604" s="86" t="s">
        <v>30</v>
      </c>
      <c r="D604" s="115"/>
      <c r="E604" s="87"/>
      <c r="F604" s="87"/>
      <c r="G604" s="88"/>
      <c r="H604" s="89" t="s">
        <v>23</v>
      </c>
      <c r="I604" s="90" t="s">
        <v>24</v>
      </c>
      <c r="J604" s="91">
        <f>(J602)/100</f>
        <v>-0.22933960343358353</v>
      </c>
    </row>
    <row r="606" spans="2:10" x14ac:dyDescent="0.25">
      <c r="G606" s="43" t="s">
        <v>0</v>
      </c>
    </row>
    <row r="608" spans="2:10" x14ac:dyDescent="0.25">
      <c r="C608" s="43" t="s">
        <v>0</v>
      </c>
      <c r="G608" s="43" t="s">
        <v>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Hebelprodukte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hjhaack</dc:creator>
  <cp:lastModifiedBy>Hans-Jürgen</cp:lastModifiedBy>
  <cp:lastPrinted>2013-01-02T07:55:27Z</cp:lastPrinted>
  <dcterms:created xsi:type="dcterms:W3CDTF">2011-01-17T07:42:08Z</dcterms:created>
  <dcterms:modified xsi:type="dcterms:W3CDTF">2021-01-04T08:18:18Z</dcterms:modified>
</cp:coreProperties>
</file>