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Haack-Daily\"/>
    </mc:Choice>
  </mc:AlternateContent>
  <xr:revisionPtr revIDLastSave="0" documentId="13_ncr:1_{C09A09BB-7413-45A6-AEFA-4E0D32822CCF}" xr6:coauthVersionLast="47" xr6:coauthVersionMax="47" xr10:uidLastSave="{00000000-0000-0000-0000-000000000000}"/>
  <bookViews>
    <workbookView xWindow="1560" yWindow="1560" windowWidth="22170" windowHeight="14940" xr2:uid="{00000000-000D-0000-FFFF-FFFF00000000}"/>
  </bookViews>
  <sheets>
    <sheet name="Hebelproduk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30" i="2" l="1"/>
  <c r="I630" i="2"/>
  <c r="J629" i="2" l="1"/>
  <c r="I629" i="2"/>
  <c r="J628" i="2"/>
  <c r="I628" i="2"/>
  <c r="J627" i="2"/>
  <c r="I627" i="2"/>
  <c r="J626" i="2"/>
  <c r="I626" i="2"/>
  <c r="J202" i="2"/>
  <c r="I202" i="2"/>
  <c r="J201" i="2" l="1"/>
  <c r="I201" i="2"/>
  <c r="J200" i="2" l="1"/>
  <c r="I200" i="2"/>
  <c r="J625" i="2" l="1"/>
  <c r="I625" i="2"/>
  <c r="J236" i="2"/>
  <c r="I236" i="2"/>
  <c r="J282" i="2" l="1"/>
  <c r="I282" i="2"/>
  <c r="J199" i="2"/>
  <c r="I199" i="2"/>
  <c r="J235" i="2" l="1"/>
  <c r="I235" i="2"/>
  <c r="J198" i="2" l="1"/>
  <c r="I198" i="2"/>
  <c r="J624" i="2" l="1"/>
  <c r="I624" i="2"/>
  <c r="J623" i="2"/>
  <c r="I623" i="2"/>
  <c r="J622" i="2"/>
  <c r="I622" i="2"/>
  <c r="J699" i="2" l="1"/>
  <c r="I699" i="2"/>
  <c r="J698" i="2"/>
  <c r="I698" i="2"/>
  <c r="J197" i="2" l="1"/>
  <c r="I197" i="2"/>
  <c r="J281" i="2"/>
  <c r="I281" i="2"/>
  <c r="J196" i="2"/>
  <c r="I196" i="2"/>
  <c r="J621" i="2" l="1"/>
  <c r="I621" i="2"/>
  <c r="J234" i="2" l="1"/>
  <c r="I234" i="2"/>
  <c r="J195" i="2" l="1"/>
  <c r="I195" i="2"/>
  <c r="J194" i="2"/>
  <c r="I194" i="2"/>
  <c r="J233" i="2" l="1"/>
  <c r="I233" i="2"/>
  <c r="J697" i="2"/>
  <c r="I697" i="2"/>
  <c r="J193" i="2" l="1"/>
  <c r="I193" i="2"/>
  <c r="J299" i="2"/>
  <c r="I299" i="2"/>
  <c r="J620" i="2"/>
  <c r="I620" i="2"/>
  <c r="J192" i="2" l="1"/>
  <c r="I192" i="2"/>
  <c r="J696" i="2"/>
  <c r="I696" i="2"/>
  <c r="J619" i="2" l="1"/>
  <c r="I619" i="2"/>
  <c r="J695" i="2" l="1"/>
  <c r="I695" i="2"/>
  <c r="J191" i="2"/>
  <c r="I191" i="2"/>
  <c r="J618" i="2" l="1"/>
  <c r="I618" i="2"/>
  <c r="J617" i="2"/>
  <c r="I617" i="2"/>
  <c r="J616" i="2"/>
  <c r="I616" i="2"/>
  <c r="J615" i="2" l="1"/>
  <c r="I615" i="2"/>
  <c r="J252" i="2"/>
  <c r="I252" i="2"/>
  <c r="J614" i="2" l="1"/>
  <c r="I614" i="2"/>
  <c r="J232" i="2" l="1"/>
  <c r="I232" i="2"/>
  <c r="J190" i="2" l="1"/>
  <c r="I190" i="2"/>
  <c r="J613" i="2"/>
  <c r="I613" i="2"/>
  <c r="J189" i="2" l="1"/>
  <c r="I189" i="2"/>
  <c r="J231" i="2"/>
  <c r="I231" i="2"/>
  <c r="J612" i="2" l="1"/>
  <c r="I612" i="2"/>
  <c r="J188" i="2"/>
  <c r="I188" i="2"/>
  <c r="J611" i="2"/>
  <c r="I611" i="2"/>
  <c r="J187" i="2" l="1"/>
  <c r="I187" i="2"/>
  <c r="J230" i="2" l="1"/>
  <c r="I230" i="2"/>
  <c r="J186" i="2" l="1"/>
  <c r="I186" i="2"/>
  <c r="J694" i="2" l="1"/>
  <c r="I694" i="2"/>
  <c r="J693" i="2" l="1"/>
  <c r="I693" i="2"/>
  <c r="J692" i="2" l="1"/>
  <c r="I692" i="2"/>
  <c r="J610" i="2" l="1"/>
  <c r="I610" i="2"/>
  <c r="J185" i="2"/>
  <c r="I185" i="2"/>
  <c r="J609" i="2" l="1"/>
  <c r="I609" i="2"/>
  <c r="J691" i="2"/>
  <c r="I691" i="2"/>
  <c r="J608" i="2" l="1"/>
  <c r="I608" i="2"/>
  <c r="J690" i="2" l="1"/>
  <c r="I690" i="2"/>
  <c r="J184" i="2"/>
  <c r="I184" i="2"/>
  <c r="J607" i="2" l="1"/>
  <c r="I607" i="2"/>
  <c r="J606" i="2"/>
  <c r="I606" i="2"/>
  <c r="J724" i="2" l="1"/>
  <c r="I724" i="2"/>
  <c r="J229" i="2" l="1"/>
  <c r="I229" i="2"/>
  <c r="J183" i="2"/>
  <c r="I183" i="2"/>
  <c r="J182" i="2" l="1"/>
  <c r="I182" i="2"/>
  <c r="J689" i="2" l="1"/>
  <c r="I689" i="2"/>
  <c r="J181" i="2"/>
  <c r="I181" i="2"/>
  <c r="J605" i="2" l="1"/>
  <c r="I605" i="2"/>
  <c r="J604" i="2"/>
  <c r="I604" i="2"/>
  <c r="J603" i="2"/>
  <c r="I603" i="2"/>
  <c r="J602" i="2"/>
  <c r="I602" i="2"/>
  <c r="J601" i="2"/>
  <c r="I601" i="2"/>
  <c r="J600" i="2"/>
  <c r="I600" i="2"/>
  <c r="J180" i="2" l="1"/>
  <c r="I180" i="2"/>
  <c r="J599" i="2" l="1"/>
  <c r="I599" i="2"/>
  <c r="J179" i="2" l="1"/>
  <c r="I179" i="2"/>
  <c r="J178" i="2" l="1"/>
  <c r="I178" i="2"/>
  <c r="J228" i="2"/>
  <c r="I228" i="2"/>
  <c r="J639" i="2"/>
  <c r="J177" i="2" l="1"/>
  <c r="I177" i="2"/>
  <c r="J598" i="2"/>
  <c r="I598" i="2"/>
  <c r="J597" i="2"/>
  <c r="I597" i="2"/>
  <c r="J596" i="2"/>
  <c r="I596" i="2"/>
  <c r="J595" i="2"/>
  <c r="I595" i="2"/>
  <c r="J594" i="2"/>
  <c r="I594" i="2"/>
  <c r="J280" i="2"/>
  <c r="I280" i="2"/>
  <c r="J688" i="2" l="1"/>
  <c r="I688" i="2"/>
  <c r="J593" i="2" l="1"/>
  <c r="I593" i="2"/>
  <c r="J176" i="2" l="1"/>
  <c r="I176" i="2"/>
  <c r="J175" i="2" l="1"/>
  <c r="I175" i="2"/>
  <c r="J592" i="2" l="1"/>
  <c r="I592" i="2"/>
  <c r="J174" i="2"/>
  <c r="I174" i="2"/>
  <c r="J591" i="2" l="1"/>
  <c r="I591" i="2"/>
  <c r="J590" i="2"/>
  <c r="I590" i="2"/>
  <c r="J589" i="2" l="1"/>
  <c r="I589" i="2"/>
  <c r="J588" i="2" l="1"/>
  <c r="I588" i="2"/>
  <c r="J587" i="2"/>
  <c r="I587" i="2"/>
  <c r="J586" i="2"/>
  <c r="I586" i="2"/>
  <c r="J585" i="2" l="1"/>
  <c r="I585" i="2"/>
  <c r="J173" i="2"/>
  <c r="I173" i="2"/>
  <c r="J172" i="2" l="1"/>
  <c r="I172" i="2"/>
  <c r="J584" i="2" l="1"/>
  <c r="I584" i="2"/>
  <c r="J583" i="2" l="1"/>
  <c r="I583" i="2"/>
  <c r="J582" i="2"/>
  <c r="I582" i="2"/>
  <c r="J581" i="2"/>
  <c r="I581" i="2"/>
  <c r="J580" i="2" l="1"/>
  <c r="I580" i="2"/>
  <c r="J579" i="2" l="1"/>
  <c r="I579" i="2"/>
  <c r="J578" i="2" l="1"/>
  <c r="I578" i="2"/>
  <c r="J577" i="2"/>
  <c r="I577" i="2"/>
  <c r="J576" i="2"/>
  <c r="I576" i="2"/>
  <c r="J279" i="2"/>
  <c r="I279" i="2"/>
  <c r="J171" i="2"/>
  <c r="I171" i="2"/>
  <c r="J575" i="2"/>
  <c r="I575" i="2"/>
  <c r="J574" i="2" l="1"/>
  <c r="I574" i="2"/>
  <c r="J170" i="2" l="1"/>
  <c r="I170" i="2"/>
  <c r="J169" i="2" l="1"/>
  <c r="I169" i="2"/>
  <c r="J573" i="2" l="1"/>
  <c r="I573" i="2"/>
  <c r="J168" i="2"/>
  <c r="I168" i="2"/>
  <c r="J572" i="2"/>
  <c r="I572" i="2"/>
  <c r="J571" i="2" l="1"/>
  <c r="I571" i="2"/>
  <c r="J167" i="2"/>
  <c r="I167" i="2"/>
  <c r="J570" i="2" l="1"/>
  <c r="I570" i="2"/>
  <c r="J569" i="2" l="1"/>
  <c r="I569" i="2"/>
  <c r="J568" i="2" l="1"/>
  <c r="I568" i="2"/>
  <c r="J166" i="2"/>
  <c r="I166" i="2"/>
  <c r="J687" i="2" l="1"/>
  <c r="I687" i="2"/>
  <c r="J567" i="2"/>
  <c r="I567" i="2"/>
  <c r="J566" i="2"/>
  <c r="I566" i="2"/>
  <c r="J165" i="2" l="1"/>
  <c r="I165" i="2"/>
  <c r="J164" i="2" l="1"/>
  <c r="I164" i="2"/>
  <c r="J565" i="2"/>
  <c r="I565" i="2"/>
  <c r="J163" i="2"/>
  <c r="I163" i="2"/>
  <c r="J564" i="2"/>
  <c r="I564" i="2"/>
  <c r="J563" i="2" l="1"/>
  <c r="J562" i="2"/>
  <c r="J686" i="2" l="1"/>
  <c r="I686" i="2"/>
  <c r="J162" i="2"/>
  <c r="I162" i="2"/>
  <c r="I563" i="2"/>
  <c r="I562" i="2"/>
  <c r="J561" i="2"/>
  <c r="I561" i="2"/>
  <c r="J560" i="2" l="1"/>
  <c r="I560" i="2"/>
  <c r="J161" i="2"/>
  <c r="I161" i="2"/>
  <c r="J559" i="2"/>
  <c r="I559" i="2"/>
  <c r="J558" i="2" l="1"/>
  <c r="I558" i="2"/>
  <c r="J557" i="2"/>
  <c r="I557" i="2"/>
  <c r="J160" i="2"/>
  <c r="I160" i="2"/>
  <c r="J159" i="2" l="1"/>
  <c r="I159" i="2"/>
  <c r="J158" i="2" l="1"/>
  <c r="I158" i="2"/>
  <c r="J157" i="2" l="1"/>
  <c r="I157" i="2"/>
  <c r="J685" i="2"/>
  <c r="I685" i="2"/>
  <c r="J156" i="2" l="1"/>
  <c r="I156" i="2"/>
  <c r="J556" i="2" l="1"/>
  <c r="I556" i="2"/>
  <c r="J155" i="2"/>
  <c r="I155" i="2"/>
  <c r="J227" i="2" l="1"/>
  <c r="I227" i="2"/>
  <c r="J154" i="2"/>
  <c r="I154" i="2"/>
  <c r="J226" i="2" l="1"/>
  <c r="I226" i="2"/>
  <c r="J555" i="2" l="1"/>
  <c r="I555" i="2"/>
  <c r="J723" i="2" l="1"/>
  <c r="I723" i="2"/>
  <c r="J553" i="2" l="1"/>
  <c r="I553" i="2"/>
  <c r="J552" i="2"/>
  <c r="I552" i="2"/>
  <c r="J554" i="2"/>
  <c r="I554" i="2"/>
  <c r="J551" i="2"/>
  <c r="I551" i="2"/>
  <c r="J153" i="2" l="1"/>
  <c r="I153" i="2"/>
  <c r="J684" i="2" l="1"/>
  <c r="I684" i="2"/>
  <c r="J152" i="2"/>
  <c r="I152" i="2"/>
  <c r="J550" i="2" l="1"/>
  <c r="I550" i="2"/>
  <c r="J151" i="2" l="1"/>
  <c r="I151" i="2"/>
  <c r="J683" i="2"/>
  <c r="I683" i="2"/>
  <c r="J682" i="2"/>
  <c r="I682" i="2"/>
  <c r="J150" i="2" l="1"/>
  <c r="I150" i="2"/>
  <c r="J549" i="2" l="1"/>
  <c r="I549" i="2"/>
  <c r="J681" i="2" l="1"/>
  <c r="I681" i="2"/>
  <c r="J680" i="2"/>
  <c r="I680" i="2"/>
  <c r="J548" i="2"/>
  <c r="I548" i="2"/>
  <c r="J547" i="2"/>
  <c r="I547" i="2"/>
  <c r="J546" i="2" l="1"/>
  <c r="I546" i="2"/>
  <c r="J149" i="2"/>
  <c r="I149" i="2"/>
  <c r="J148" i="2" l="1"/>
  <c r="I148" i="2"/>
  <c r="J545" i="2"/>
  <c r="I545" i="2"/>
  <c r="J679" i="2"/>
  <c r="I679" i="2"/>
  <c r="J146" i="2" l="1"/>
  <c r="I146" i="2"/>
  <c r="J147" i="2"/>
  <c r="I147" i="2"/>
  <c r="J145" i="2"/>
  <c r="I145" i="2"/>
  <c r="J678" i="2"/>
  <c r="I678" i="2"/>
  <c r="J544" i="2"/>
  <c r="I544" i="2"/>
  <c r="J543" i="2" l="1"/>
  <c r="I543" i="2"/>
  <c r="J542" i="2" l="1"/>
  <c r="I542" i="2"/>
  <c r="J144" i="2" l="1"/>
  <c r="I144" i="2"/>
  <c r="J541" i="2" l="1"/>
  <c r="I541" i="2"/>
  <c r="J143" i="2"/>
  <c r="I143" i="2"/>
  <c r="J677" i="2" l="1"/>
  <c r="I677" i="2"/>
  <c r="J540" i="2"/>
  <c r="I540" i="2"/>
  <c r="J142" i="2"/>
  <c r="I142" i="2"/>
  <c r="J141" i="2" l="1"/>
  <c r="I141" i="2"/>
  <c r="J140" i="2" l="1"/>
  <c r="I140" i="2"/>
  <c r="J139" i="2" l="1"/>
  <c r="I139" i="2"/>
  <c r="J138" i="2"/>
  <c r="I138" i="2"/>
  <c r="J539" i="2" l="1"/>
  <c r="I539" i="2"/>
  <c r="J538" i="2"/>
  <c r="I538" i="2"/>
  <c r="J676" i="2"/>
  <c r="I676" i="2"/>
  <c r="J137" i="2" l="1"/>
  <c r="I137" i="2"/>
  <c r="J675" i="2" l="1"/>
  <c r="I675" i="2"/>
  <c r="J537" i="2"/>
  <c r="I537" i="2"/>
  <c r="J536" i="2"/>
  <c r="I536" i="2"/>
  <c r="J674" i="2" l="1"/>
  <c r="I674" i="2"/>
  <c r="J535" i="2"/>
  <c r="I535" i="2"/>
  <c r="J534" i="2"/>
  <c r="I534" i="2"/>
  <c r="J533" i="2"/>
  <c r="I533" i="2"/>
  <c r="J532" i="2"/>
  <c r="I532" i="2"/>
  <c r="J135" i="2"/>
  <c r="I135" i="2"/>
  <c r="J136" i="2" l="1"/>
  <c r="I136" i="2"/>
  <c r="J134" i="2" l="1"/>
  <c r="I134" i="2"/>
  <c r="J133" i="2" l="1"/>
  <c r="I133" i="2"/>
  <c r="J531" i="2" l="1"/>
  <c r="I531" i="2"/>
  <c r="J530" i="2"/>
  <c r="I530" i="2"/>
  <c r="J278" i="2" l="1"/>
  <c r="I278" i="2"/>
  <c r="J132" i="2" l="1"/>
  <c r="I132" i="2"/>
  <c r="J529" i="2" l="1"/>
  <c r="I529" i="2"/>
  <c r="J722" i="2" l="1"/>
  <c r="I722" i="2"/>
  <c r="J277" i="2" l="1"/>
  <c r="I277" i="2"/>
  <c r="J131" i="2" l="1"/>
  <c r="I131" i="2"/>
  <c r="J528" i="2"/>
  <c r="I528" i="2"/>
  <c r="J527" i="2"/>
  <c r="I527" i="2"/>
  <c r="J526" i="2" l="1"/>
  <c r="I526" i="2"/>
  <c r="J130" i="2" l="1"/>
  <c r="I130" i="2"/>
  <c r="J251" i="2" l="1"/>
  <c r="I251" i="2"/>
  <c r="J525" i="2" l="1"/>
  <c r="I525" i="2"/>
  <c r="J524" i="2"/>
  <c r="I524" i="2"/>
  <c r="J523" i="2"/>
  <c r="I523" i="2"/>
  <c r="J129" i="2" l="1"/>
  <c r="I129" i="2"/>
  <c r="J673" i="2" l="1"/>
  <c r="I673" i="2"/>
  <c r="J522" i="2"/>
  <c r="I522" i="2"/>
  <c r="J521" i="2"/>
  <c r="I521" i="2"/>
  <c r="J520" i="2"/>
  <c r="I520" i="2"/>
  <c r="J276" i="2" l="1"/>
  <c r="I276" i="2"/>
  <c r="J250" i="2"/>
  <c r="I250" i="2"/>
  <c r="J128" i="2" l="1"/>
  <c r="I128" i="2"/>
  <c r="J519" i="2" l="1"/>
  <c r="I519" i="2"/>
  <c r="J518" i="2" l="1"/>
  <c r="I518" i="2"/>
  <c r="J517" i="2"/>
  <c r="I517" i="2"/>
  <c r="J127" i="2" l="1"/>
  <c r="I127" i="2"/>
  <c r="J329" i="2" l="1"/>
  <c r="I329" i="2"/>
  <c r="J126" i="2"/>
  <c r="I126" i="2"/>
  <c r="J516" i="2" l="1"/>
  <c r="I516" i="2"/>
  <c r="J125" i="2" l="1"/>
  <c r="I125" i="2"/>
  <c r="J515" i="2"/>
  <c r="I515" i="2"/>
  <c r="J672" i="2" l="1"/>
  <c r="I672" i="2"/>
  <c r="J124" i="2"/>
  <c r="I124" i="2"/>
  <c r="J123" i="2" l="1"/>
  <c r="I123" i="2"/>
  <c r="J310" i="2"/>
  <c r="I310" i="2"/>
  <c r="J514" i="2"/>
  <c r="I514" i="2"/>
  <c r="J513" i="2"/>
  <c r="I513" i="2"/>
  <c r="J122" i="2" l="1"/>
  <c r="I122" i="2"/>
  <c r="J512" i="2"/>
  <c r="I512" i="2"/>
  <c r="J511" i="2"/>
  <c r="I511" i="2"/>
  <c r="J510" i="2"/>
  <c r="I510" i="2"/>
  <c r="J509" i="2"/>
  <c r="I509" i="2"/>
  <c r="J671" i="2"/>
  <c r="I671" i="2"/>
  <c r="J121" i="2" l="1"/>
  <c r="I121" i="2"/>
  <c r="J120" i="2" l="1"/>
  <c r="I120" i="2"/>
  <c r="J508" i="2"/>
  <c r="I508" i="2"/>
  <c r="J507" i="2"/>
  <c r="I507" i="2"/>
  <c r="J119" i="2" l="1"/>
  <c r="I119" i="2"/>
  <c r="J506" i="2" l="1"/>
  <c r="I506" i="2"/>
  <c r="J505" i="2"/>
  <c r="I505" i="2"/>
  <c r="J504" i="2" l="1"/>
  <c r="I504" i="2"/>
  <c r="J118" i="2"/>
  <c r="I118" i="2"/>
  <c r="J117" i="2" l="1"/>
  <c r="I117" i="2"/>
  <c r="J503" i="2" l="1"/>
  <c r="I503" i="2"/>
  <c r="J116" i="2"/>
  <c r="I116" i="2"/>
  <c r="J502" i="2"/>
  <c r="I502" i="2"/>
  <c r="J501" i="2"/>
  <c r="I501" i="2"/>
  <c r="J670" i="2"/>
  <c r="I670" i="2"/>
  <c r="J500" i="2"/>
  <c r="I500" i="2"/>
  <c r="J115" i="2" l="1"/>
  <c r="I115" i="2"/>
  <c r="J669" i="2"/>
  <c r="I669" i="2"/>
  <c r="J668" i="2" l="1"/>
  <c r="I668" i="2"/>
  <c r="J667" i="2"/>
  <c r="I667" i="2"/>
  <c r="J499" i="2"/>
  <c r="I499" i="2"/>
  <c r="J114" i="2"/>
  <c r="I114" i="2"/>
  <c r="J498" i="2"/>
  <c r="I498" i="2"/>
  <c r="J497" i="2"/>
  <c r="I497" i="2"/>
  <c r="J496" i="2"/>
  <c r="I496" i="2"/>
  <c r="J666" i="2" l="1"/>
  <c r="I666" i="2"/>
  <c r="J665" i="2"/>
  <c r="I665" i="2"/>
  <c r="J664" i="2"/>
  <c r="I664" i="2"/>
  <c r="J113" i="2" l="1"/>
  <c r="I113" i="2"/>
  <c r="J495" i="2" l="1"/>
  <c r="I495" i="2"/>
  <c r="J494" i="2"/>
  <c r="I494" i="2"/>
  <c r="J112" i="2"/>
  <c r="I112" i="2"/>
  <c r="J275" i="2" l="1"/>
  <c r="I275" i="2"/>
  <c r="J709" i="2" l="1"/>
  <c r="J225" i="2" l="1"/>
  <c r="I225" i="2"/>
  <c r="J493" i="2"/>
  <c r="I493" i="2"/>
  <c r="J492" i="2" l="1"/>
  <c r="I492" i="2"/>
  <c r="J491" i="2"/>
  <c r="I491" i="2"/>
  <c r="J490" i="2"/>
  <c r="I490" i="2"/>
  <c r="J111" i="2"/>
  <c r="I111" i="2"/>
  <c r="J489" i="2"/>
  <c r="I489" i="2"/>
  <c r="J274" i="2" l="1"/>
  <c r="I274" i="2"/>
  <c r="J110" i="2"/>
  <c r="I110" i="2"/>
  <c r="J109" i="2" l="1"/>
  <c r="I109" i="2"/>
  <c r="J488" i="2"/>
  <c r="I488" i="2"/>
  <c r="J487" i="2"/>
  <c r="I487" i="2"/>
  <c r="J486" i="2"/>
  <c r="I486" i="2"/>
  <c r="J108" i="2"/>
  <c r="I108" i="2"/>
  <c r="J485" i="2" l="1"/>
  <c r="I485" i="2"/>
  <c r="J273" i="2" l="1"/>
  <c r="I273" i="2"/>
  <c r="J107" i="2" l="1"/>
  <c r="I107" i="2"/>
  <c r="J484" i="2" l="1"/>
  <c r="I484" i="2"/>
  <c r="J483" i="2"/>
  <c r="I483" i="2"/>
  <c r="J482" i="2"/>
  <c r="I482" i="2"/>
  <c r="J106" i="2"/>
  <c r="I106" i="2"/>
  <c r="J249" i="2" l="1"/>
  <c r="I249" i="2"/>
  <c r="J105" i="2" l="1"/>
  <c r="I105" i="2"/>
  <c r="J481" i="2" l="1"/>
  <c r="I481" i="2"/>
  <c r="J103" i="2"/>
  <c r="I103" i="2"/>
  <c r="J248" i="2" l="1"/>
  <c r="I248" i="2"/>
  <c r="J272" i="2" l="1"/>
  <c r="I272" i="2"/>
  <c r="J480" i="2"/>
  <c r="I480" i="2"/>
  <c r="J104" i="2"/>
  <c r="I104" i="2"/>
  <c r="J479" i="2" l="1"/>
  <c r="I479" i="2"/>
  <c r="J478" i="2" l="1"/>
  <c r="I478" i="2"/>
  <c r="J477" i="2" l="1"/>
  <c r="I477" i="2"/>
  <c r="J476" i="2"/>
  <c r="I476" i="2"/>
  <c r="J102" i="2"/>
  <c r="I102" i="2"/>
  <c r="J475" i="2" l="1"/>
  <c r="I475" i="2"/>
  <c r="J474" i="2"/>
  <c r="I474" i="2"/>
  <c r="J473" i="2"/>
  <c r="I473" i="2"/>
  <c r="J472" i="2"/>
  <c r="I472" i="2"/>
  <c r="J471" i="2"/>
  <c r="I471" i="2"/>
  <c r="J224" i="2" l="1"/>
  <c r="I224" i="2"/>
  <c r="J470" i="2" l="1"/>
  <c r="I470" i="2"/>
  <c r="J663" i="2"/>
  <c r="I663" i="2"/>
  <c r="J101" i="2"/>
  <c r="I101" i="2"/>
  <c r="J100" i="2" l="1"/>
  <c r="I100" i="2"/>
  <c r="J99" i="2" l="1"/>
  <c r="I99" i="2"/>
  <c r="J721" i="2" l="1"/>
  <c r="I721" i="2"/>
  <c r="J469" i="2" l="1"/>
  <c r="I469" i="2"/>
  <c r="J468" i="2"/>
  <c r="I468" i="2"/>
  <c r="J662" i="2"/>
  <c r="I662" i="2"/>
  <c r="J98" i="2"/>
  <c r="I98" i="2"/>
  <c r="J271" i="2" l="1"/>
  <c r="I271" i="2"/>
  <c r="J467" i="2"/>
  <c r="I467" i="2"/>
  <c r="J97" i="2"/>
  <c r="I97" i="2"/>
  <c r="J96" i="2" l="1"/>
  <c r="I96" i="2"/>
  <c r="J223" i="2" l="1"/>
  <c r="I223" i="2"/>
  <c r="J95" i="2"/>
  <c r="I95" i="2"/>
  <c r="J466" i="2"/>
  <c r="I466" i="2"/>
  <c r="J270" i="2" l="1"/>
  <c r="I270" i="2"/>
  <c r="J465" i="2"/>
  <c r="I465" i="2"/>
  <c r="J464" i="2" l="1"/>
  <c r="I464" i="2"/>
  <c r="J463" i="2" l="1"/>
  <c r="I463" i="2"/>
  <c r="J269" i="2" l="1"/>
  <c r="I269" i="2"/>
  <c r="J94" i="2"/>
  <c r="I94" i="2"/>
  <c r="J93" i="2"/>
  <c r="I93" i="2"/>
  <c r="J92" i="2"/>
  <c r="I92" i="2"/>
  <c r="J91" i="2" l="1"/>
  <c r="I91" i="2"/>
  <c r="J462" i="2" l="1"/>
  <c r="I462" i="2"/>
  <c r="J461" i="2" l="1"/>
  <c r="I461" i="2"/>
  <c r="J460" i="2" l="1"/>
  <c r="I460" i="2"/>
  <c r="J459" i="2"/>
  <c r="I459" i="2"/>
  <c r="J268" i="2"/>
  <c r="I268" i="2"/>
  <c r="J458" i="2"/>
  <c r="I458" i="2"/>
  <c r="J457" i="2" l="1"/>
  <c r="I457" i="2"/>
  <c r="J456" i="2"/>
  <c r="I456" i="2"/>
  <c r="J455" i="2"/>
  <c r="I455" i="2"/>
  <c r="J328" i="2"/>
  <c r="I328" i="2"/>
  <c r="J454" i="2" l="1"/>
  <c r="I454" i="2"/>
  <c r="J453" i="2"/>
  <c r="I453" i="2"/>
  <c r="J452" i="2"/>
  <c r="I452" i="2"/>
  <c r="J267" i="2"/>
  <c r="I267" i="2"/>
  <c r="J451" i="2"/>
  <c r="I451" i="2"/>
  <c r="J450" i="2"/>
  <c r="I450" i="2"/>
  <c r="J90" i="2" l="1"/>
  <c r="I90" i="2"/>
  <c r="J449" i="2" l="1"/>
  <c r="I449" i="2"/>
  <c r="J266" i="2" l="1"/>
  <c r="I266" i="2"/>
  <c r="J448" i="2" l="1"/>
  <c r="I448" i="2"/>
  <c r="J447" i="2"/>
  <c r="I447" i="2"/>
  <c r="J446" i="2"/>
  <c r="I446" i="2"/>
  <c r="J445" i="2"/>
  <c r="I445" i="2"/>
  <c r="J89" i="2" l="1"/>
  <c r="I89" i="2"/>
  <c r="J88" i="2"/>
  <c r="I88" i="2"/>
  <c r="J87" i="2" l="1"/>
  <c r="I87" i="2"/>
  <c r="J86" i="2" l="1"/>
  <c r="I86" i="2"/>
  <c r="J85" i="2" l="1"/>
  <c r="I85" i="2"/>
  <c r="J222" i="2"/>
  <c r="I222" i="2"/>
  <c r="J84" i="2"/>
  <c r="I84" i="2"/>
  <c r="J83" i="2" l="1"/>
  <c r="I83" i="2"/>
  <c r="J720" i="2" l="1"/>
  <c r="I720" i="2"/>
  <c r="J661" i="2"/>
  <c r="I661" i="2"/>
  <c r="J444" i="2"/>
  <c r="I444" i="2"/>
  <c r="J82" i="2"/>
  <c r="I82" i="2"/>
  <c r="J221" i="2"/>
  <c r="I221" i="2"/>
  <c r="J81" i="2" l="1"/>
  <c r="I81" i="2"/>
  <c r="J443" i="2"/>
  <c r="I443" i="2"/>
  <c r="J442" i="2" l="1"/>
  <c r="I442" i="2"/>
  <c r="J441" i="2"/>
  <c r="I441" i="2"/>
  <c r="J80" i="2" l="1"/>
  <c r="I80" i="2"/>
  <c r="J79" i="2" l="1"/>
  <c r="I79" i="2"/>
  <c r="J220" i="2" l="1"/>
  <c r="I220" i="2"/>
  <c r="J440" i="2"/>
  <c r="I440" i="2"/>
  <c r="J78" i="2"/>
  <c r="I78" i="2"/>
  <c r="J439" i="2"/>
  <c r="I439" i="2"/>
  <c r="J438" i="2" l="1"/>
  <c r="I438" i="2"/>
  <c r="J437" i="2"/>
  <c r="I437" i="2"/>
  <c r="J436" i="2"/>
  <c r="I436" i="2"/>
  <c r="J77" i="2"/>
  <c r="I77" i="2"/>
  <c r="J76" i="2" l="1"/>
  <c r="I76" i="2"/>
  <c r="J75" i="2" l="1"/>
  <c r="I75" i="2"/>
  <c r="J435" i="2"/>
  <c r="I435" i="2"/>
  <c r="J74" i="2"/>
  <c r="I74" i="2"/>
  <c r="J73" i="2"/>
  <c r="I73" i="2"/>
  <c r="J660" i="2"/>
  <c r="I660" i="2"/>
  <c r="J434" i="2" l="1"/>
  <c r="I434" i="2"/>
  <c r="J219" i="2"/>
  <c r="I219" i="2"/>
  <c r="J72" i="2"/>
  <c r="I72" i="2"/>
  <c r="J433" i="2"/>
  <c r="I433" i="2"/>
  <c r="J71" i="2" l="1"/>
  <c r="I71" i="2"/>
  <c r="J432" i="2" l="1"/>
  <c r="I432" i="2"/>
  <c r="J431" i="2"/>
  <c r="I431" i="2"/>
  <c r="J430" i="2" l="1"/>
  <c r="I430" i="2"/>
  <c r="J70" i="2" l="1"/>
  <c r="I70" i="2"/>
  <c r="J69" i="2" l="1"/>
  <c r="I69" i="2"/>
  <c r="J68" i="2" l="1"/>
  <c r="I68" i="2"/>
  <c r="J67" i="2"/>
  <c r="I67" i="2"/>
  <c r="J218" i="2" l="1"/>
  <c r="I218" i="2"/>
  <c r="J429" i="2"/>
  <c r="I429" i="2"/>
  <c r="J66" i="2"/>
  <c r="I66" i="2"/>
  <c r="J428" i="2" l="1"/>
  <c r="I428" i="2"/>
  <c r="J65" i="2"/>
  <c r="I65" i="2"/>
  <c r="J265" i="2" l="1"/>
  <c r="I265" i="2"/>
  <c r="J427" i="2" l="1"/>
  <c r="I427" i="2"/>
  <c r="J426" i="2"/>
  <c r="I426" i="2"/>
  <c r="J425" i="2"/>
  <c r="I425" i="2"/>
  <c r="J424" i="2"/>
  <c r="I424" i="2"/>
  <c r="J423" i="2"/>
  <c r="I423" i="2"/>
  <c r="J659" i="2" l="1"/>
  <c r="I659" i="2"/>
  <c r="J64" i="2" l="1"/>
  <c r="I64" i="2"/>
  <c r="J63" i="2" l="1"/>
  <c r="I63" i="2"/>
  <c r="J422" i="2" l="1"/>
  <c r="I422" i="2"/>
  <c r="J62" i="2"/>
  <c r="I62" i="2"/>
  <c r="J421" i="2" l="1"/>
  <c r="I421" i="2"/>
  <c r="J298" i="2"/>
  <c r="I298" i="2"/>
  <c r="J420" i="2"/>
  <c r="I420" i="2"/>
  <c r="J419" i="2"/>
  <c r="I419" i="2"/>
  <c r="J61" i="2"/>
  <c r="I61" i="2"/>
  <c r="J418" i="2" l="1"/>
  <c r="I418" i="2"/>
  <c r="J417" i="2" l="1"/>
  <c r="I417" i="2"/>
  <c r="J416" i="2"/>
  <c r="I416" i="2"/>
  <c r="J60" i="2" l="1"/>
  <c r="I60" i="2"/>
  <c r="J59" i="2" l="1"/>
  <c r="I59" i="2"/>
  <c r="J58" i="2" l="1"/>
  <c r="I58" i="2"/>
  <c r="J264" i="2" l="1"/>
  <c r="I264" i="2"/>
  <c r="J415" i="2" l="1"/>
  <c r="I415" i="2"/>
  <c r="J217" i="2" l="1"/>
  <c r="I217" i="2"/>
  <c r="J57" i="2"/>
  <c r="I57" i="2"/>
  <c r="J55" i="2" l="1"/>
  <c r="I55" i="2"/>
  <c r="J216" i="2" l="1"/>
  <c r="I216" i="2"/>
  <c r="J327" i="2" l="1"/>
  <c r="I327" i="2"/>
  <c r="J658" i="2"/>
  <c r="I658" i="2"/>
  <c r="J414" i="2" l="1"/>
  <c r="I414" i="2"/>
  <c r="J413" i="2"/>
  <c r="I413" i="2"/>
  <c r="J412" i="2" l="1"/>
  <c r="I412" i="2"/>
  <c r="J56" i="2" l="1"/>
  <c r="I56" i="2"/>
  <c r="J411" i="2" l="1"/>
  <c r="I411" i="2"/>
  <c r="J410" i="2"/>
  <c r="I410" i="2"/>
  <c r="J54" i="2" l="1"/>
  <c r="I54" i="2"/>
  <c r="J409" i="2"/>
  <c r="I409" i="2"/>
  <c r="J408" i="2"/>
  <c r="I408" i="2"/>
  <c r="J53" i="2"/>
  <c r="I53" i="2"/>
  <c r="J407" i="2" l="1"/>
  <c r="I407" i="2"/>
  <c r="J406" i="2" l="1"/>
  <c r="I406" i="2"/>
  <c r="J405" i="2" l="1"/>
  <c r="I405" i="2"/>
  <c r="J404" i="2"/>
  <c r="I404" i="2"/>
  <c r="J403" i="2"/>
  <c r="I403" i="2"/>
  <c r="J402" i="2"/>
  <c r="I402" i="2"/>
  <c r="J401" i="2" l="1"/>
  <c r="I401" i="2"/>
  <c r="J52" i="2"/>
  <c r="I52" i="2"/>
  <c r="J400" i="2"/>
  <c r="I400" i="2"/>
  <c r="J399" i="2" l="1"/>
  <c r="I399" i="2"/>
  <c r="J398" i="2"/>
  <c r="I398" i="2"/>
  <c r="J397" i="2" l="1"/>
  <c r="I397" i="2"/>
  <c r="J657" i="2"/>
  <c r="I657" i="2"/>
  <c r="J396" i="2" l="1"/>
  <c r="I396" i="2"/>
  <c r="J395" i="2" l="1"/>
  <c r="I395" i="2"/>
  <c r="J394" i="2" l="1"/>
  <c r="I394" i="2"/>
  <c r="J393" i="2"/>
  <c r="I393" i="2"/>
  <c r="J392" i="2"/>
  <c r="I392" i="2"/>
  <c r="J656" i="2" l="1"/>
  <c r="I656" i="2"/>
  <c r="J655" i="2"/>
  <c r="I655" i="2"/>
  <c r="J326" i="2" l="1"/>
  <c r="I326" i="2"/>
  <c r="J654" i="2" l="1"/>
  <c r="I654" i="2"/>
  <c r="J391" i="2"/>
  <c r="I391" i="2"/>
  <c r="J297" i="2" l="1"/>
  <c r="I297" i="2"/>
  <c r="J296" i="2"/>
  <c r="I296" i="2"/>
  <c r="J653" i="2" l="1"/>
  <c r="I653" i="2"/>
  <c r="J390" i="2"/>
  <c r="I390" i="2"/>
  <c r="J295" i="2" l="1"/>
  <c r="I295" i="2"/>
  <c r="J389" i="2"/>
  <c r="I389" i="2"/>
  <c r="J388" i="2"/>
  <c r="I388" i="2"/>
  <c r="J387" i="2"/>
  <c r="I387" i="2"/>
  <c r="J51" i="2" l="1"/>
  <c r="I51" i="2"/>
  <c r="J50" i="2" l="1"/>
  <c r="I50" i="2"/>
  <c r="J215" i="2"/>
  <c r="I215" i="2"/>
  <c r="J49" i="2" l="1"/>
  <c r="I49" i="2"/>
  <c r="J386" i="2"/>
  <c r="I386" i="2"/>
  <c r="J48" i="2" l="1"/>
  <c r="I48" i="2"/>
  <c r="J47" i="2" l="1"/>
  <c r="I47" i="2"/>
  <c r="J46" i="2" l="1"/>
  <c r="I46" i="2"/>
  <c r="J45" i="2" l="1"/>
  <c r="I45" i="2"/>
  <c r="J385" i="2" l="1"/>
  <c r="I385" i="2"/>
  <c r="J247" i="2"/>
  <c r="I247" i="2"/>
  <c r="J44" i="2" l="1"/>
  <c r="I44" i="2"/>
  <c r="J43" i="2" l="1"/>
  <c r="I43" i="2"/>
  <c r="J42" i="2" l="1"/>
  <c r="I42" i="2"/>
  <c r="J384" i="2" l="1"/>
  <c r="I384" i="2"/>
  <c r="J383" i="2" l="1"/>
  <c r="I383" i="2"/>
  <c r="J382" i="2"/>
  <c r="I382" i="2"/>
  <c r="J381" i="2"/>
  <c r="I381" i="2"/>
  <c r="J380" i="2" l="1"/>
  <c r="I380" i="2"/>
  <c r="J652" i="2"/>
  <c r="I652" i="2"/>
  <c r="J41" i="2"/>
  <c r="I41" i="2"/>
  <c r="J40" i="2" l="1"/>
  <c r="I40" i="2"/>
  <c r="J379" i="2" l="1"/>
  <c r="I379" i="2"/>
  <c r="J39" i="2"/>
  <c r="I39" i="2"/>
  <c r="J378" i="2"/>
  <c r="I378" i="2"/>
  <c r="J377" i="2"/>
  <c r="I377" i="2"/>
  <c r="J37" i="2"/>
  <c r="I37" i="2"/>
  <c r="J246" i="2"/>
  <c r="I246" i="2"/>
  <c r="J38" i="2" l="1"/>
  <c r="I38" i="2"/>
  <c r="J376" i="2"/>
  <c r="I376" i="2"/>
  <c r="J36" i="2" l="1"/>
  <c r="I36" i="2"/>
  <c r="J35" i="2"/>
  <c r="I35" i="2"/>
  <c r="J651" i="2" l="1"/>
  <c r="I651" i="2"/>
  <c r="J34" i="2" l="1"/>
  <c r="I34" i="2"/>
  <c r="J375" i="2"/>
  <c r="I375" i="2"/>
  <c r="J374" i="2"/>
  <c r="I374" i="2"/>
  <c r="J373" i="2"/>
  <c r="I373" i="2"/>
  <c r="J372" i="2"/>
  <c r="I372" i="2"/>
  <c r="J371" i="2"/>
  <c r="I371" i="2"/>
  <c r="J370" i="2" l="1"/>
  <c r="I370" i="2"/>
  <c r="J719" i="2"/>
  <c r="I719" i="2"/>
  <c r="J369" i="2"/>
  <c r="I369" i="2"/>
  <c r="J368" i="2"/>
  <c r="I368" i="2"/>
  <c r="J367" i="2"/>
  <c r="I367" i="2"/>
  <c r="J33" i="2" l="1"/>
  <c r="I33" i="2"/>
  <c r="J32" i="2"/>
  <c r="I32" i="2"/>
  <c r="J31" i="2" l="1"/>
  <c r="I31" i="2"/>
  <c r="J30" i="2"/>
  <c r="I30" i="2"/>
  <c r="J366" i="2"/>
  <c r="I366" i="2"/>
  <c r="J294" i="2" l="1"/>
  <c r="I294" i="2"/>
  <c r="J325" i="2" l="1"/>
  <c r="I325" i="2"/>
  <c r="J324" i="2"/>
  <c r="I324" i="2"/>
  <c r="J29" i="2"/>
  <c r="I29" i="2"/>
  <c r="J365" i="2" l="1"/>
  <c r="I365" i="2"/>
  <c r="J364" i="2"/>
  <c r="I364" i="2"/>
  <c r="J28" i="2"/>
  <c r="I28" i="2"/>
  <c r="J363" i="2" l="1"/>
  <c r="I363" i="2"/>
  <c r="J263" i="2"/>
  <c r="I263" i="2"/>
  <c r="J27" i="2" l="1"/>
  <c r="I27" i="2"/>
  <c r="J362" i="2" l="1"/>
  <c r="I362" i="2"/>
  <c r="J26" i="2"/>
  <c r="I26" i="2"/>
  <c r="J214" i="2" l="1"/>
  <c r="I214" i="2"/>
  <c r="J25" i="2"/>
  <c r="I25" i="2"/>
  <c r="J323" i="2"/>
  <c r="I323" i="2"/>
  <c r="J361" i="2"/>
  <c r="I361" i="2"/>
  <c r="J24" i="2" l="1"/>
  <c r="I24" i="2"/>
  <c r="J360" i="2"/>
  <c r="I360" i="2"/>
  <c r="J322" i="2" l="1"/>
  <c r="I322" i="2"/>
  <c r="J23" i="2" l="1"/>
  <c r="I23" i="2"/>
  <c r="J22" i="2"/>
  <c r="I22" i="2"/>
  <c r="J21" i="2" l="1"/>
  <c r="I21" i="2"/>
  <c r="J20" i="2"/>
  <c r="I20" i="2"/>
  <c r="J19" i="2" l="1"/>
  <c r="I19" i="2"/>
  <c r="J359" i="2"/>
  <c r="I359" i="2"/>
  <c r="J358" i="2"/>
  <c r="I358" i="2"/>
  <c r="J357" i="2"/>
  <c r="I357" i="2"/>
  <c r="J356" i="2"/>
  <c r="I356" i="2"/>
  <c r="J18" i="2" l="1"/>
  <c r="I18" i="2"/>
  <c r="J650" i="2"/>
  <c r="I650" i="2"/>
  <c r="J355" i="2"/>
  <c r="I355" i="2"/>
  <c r="J17" i="2" l="1"/>
  <c r="I17" i="2"/>
  <c r="J16" i="2" l="1"/>
  <c r="I16" i="2"/>
  <c r="J354" i="2"/>
  <c r="I354" i="2"/>
  <c r="J353" i="2" l="1"/>
  <c r="I353" i="2"/>
  <c r="J649" i="2"/>
  <c r="I649" i="2"/>
  <c r="J15" i="2" l="1"/>
  <c r="I15" i="2"/>
  <c r="J352" i="2"/>
  <c r="I352" i="2"/>
  <c r="J293" i="2" l="1"/>
  <c r="I293" i="2"/>
  <c r="J213" i="2" l="1"/>
  <c r="I213" i="2"/>
  <c r="J14" i="2"/>
  <c r="I14" i="2"/>
  <c r="J13" i="2" l="1"/>
  <c r="I13" i="2"/>
  <c r="J343" i="2" l="1"/>
  <c r="J331" i="2" l="1"/>
  <c r="J733" i="2" l="1"/>
  <c r="J726" i="2"/>
  <c r="J701" i="2"/>
  <c r="J632" i="2"/>
  <c r="J301" i="2"/>
  <c r="J284" i="2"/>
  <c r="J204" i="2"/>
  <c r="J254" i="2"/>
  <c r="J238" i="2"/>
  <c r="J313" i="2" l="1"/>
  <c r="J335" i="2" l="1"/>
  <c r="J739" i="2" s="1"/>
  <c r="J740" i="2" l="1"/>
  <c r="J742" i="2" s="1"/>
</calcChain>
</file>

<file path=xl/sharedStrings.xml><?xml version="1.0" encoding="utf-8"?>
<sst xmlns="http://schemas.openxmlformats.org/spreadsheetml/2006/main" count="1745" uniqueCount="1217">
  <si>
    <t xml:space="preserve"> </t>
  </si>
  <si>
    <t>Einstand</t>
  </si>
  <si>
    <t xml:space="preserve">         Titel</t>
  </si>
  <si>
    <t>Glattstell.</t>
  </si>
  <si>
    <t>Gewinn</t>
  </si>
  <si>
    <t>Datum</t>
  </si>
  <si>
    <t xml:space="preserve">  Kurs</t>
  </si>
  <si>
    <t>Kurs</t>
  </si>
  <si>
    <t>Gebühren</t>
  </si>
  <si>
    <t xml:space="preserve">   in %</t>
  </si>
  <si>
    <t>ohne</t>
  </si>
  <si>
    <t>Laufende Positionen</t>
  </si>
  <si>
    <t>akt.</t>
  </si>
  <si>
    <t>in %</t>
  </si>
  <si>
    <t>DAX</t>
  </si>
  <si>
    <t>Initialer</t>
  </si>
  <si>
    <t>Stopkurs</t>
  </si>
  <si>
    <t>in RE*</t>
  </si>
  <si>
    <t>Indizes außer DAX</t>
  </si>
  <si>
    <t>Zinsen</t>
  </si>
  <si>
    <t>Währungen</t>
  </si>
  <si>
    <t>Energie</t>
  </si>
  <si>
    <t>Aktien</t>
  </si>
  <si>
    <t xml:space="preserve">Kurs </t>
  </si>
  <si>
    <t>Hebelprodukt/Optionsschein</t>
  </si>
  <si>
    <t>* 1 Risiko-Einheit (RE) = 1 % vom Depot als je Trade riskierte Summe (z.B. 1 % von 15.000 € = 150 €)</t>
  </si>
  <si>
    <t>gesamt:</t>
  </si>
  <si>
    <t>Gew./Verl.</t>
  </si>
  <si>
    <t>unrealsierte</t>
  </si>
  <si>
    <t xml:space="preserve">Gesamt-Rendite </t>
  </si>
  <si>
    <t>ohne Gebühren</t>
  </si>
  <si>
    <t>Metalle + sonst. Rohstoffe</t>
  </si>
  <si>
    <t>wenn je Trade 1 % des Depots (1 RE) riskiert wurden (in %):</t>
  </si>
  <si>
    <t>Rendite  gesamt:</t>
  </si>
  <si>
    <t>Hebelprodukt/Optionsschein/Zertifikat o.ä.</t>
  </si>
  <si>
    <t>Hinweis: Tabelle wird NICHT zwingend ständig aktualisiert!</t>
  </si>
  <si>
    <t>gesamte unrealisierte G/V (in RE)</t>
  </si>
  <si>
    <t>WKN</t>
  </si>
  <si>
    <t>HAACK-DAILY-Gesamtperformance 2022</t>
  </si>
  <si>
    <t>Positionstrading-Engagements 2022</t>
  </si>
  <si>
    <t>Kumulierter Gewinn 2022 in Risiko-Einheiten (RE)</t>
  </si>
  <si>
    <t>Gesamter Gewinn 2022 in %, wenn je Trade 1 % des Depots (1 RE) riskiert wurden</t>
  </si>
  <si>
    <t>Strategische Sektion-Engagements 2022</t>
  </si>
  <si>
    <t>Kummulierter Gewinn 2022 in %, wenn je Trade 1 % des Depots (1 RE) riskiert wurden</t>
  </si>
  <si>
    <t>Spezial-Ecke- Engagements 2022</t>
  </si>
  <si>
    <t>DAX Longterm-Trading 2022</t>
  </si>
  <si>
    <t>Ergebnis 2022:</t>
  </si>
  <si>
    <t>22.-29.12.2021</t>
  </si>
  <si>
    <t>VIX Mini-Future-Long (Soc. Gen.) o.e. 15,44/16,35</t>
  </si>
  <si>
    <t>SF9C3K</t>
  </si>
  <si>
    <t xml:space="preserve">MD0UAE </t>
  </si>
  <si>
    <t xml:space="preserve">VX1SWA </t>
  </si>
  <si>
    <t>MA5ZPJ</t>
  </si>
  <si>
    <t>SF59F2</t>
  </si>
  <si>
    <t>DAX-Put-OS (Soc.Gen.)  01/22, 16.100</t>
  </si>
  <si>
    <t>DAX Mini-Future-Short (Morgan St.) o.e. 16.743/16.551</t>
  </si>
  <si>
    <t>VQ8JR4</t>
  </si>
  <si>
    <t>Nasdaq 100 Turbo-Put (Unicredit) 03/22. 17.500</t>
  </si>
  <si>
    <t>HB1NJ1</t>
  </si>
  <si>
    <t>HB1NFK</t>
  </si>
  <si>
    <t>VQ8Z8T</t>
  </si>
  <si>
    <t>Gold Turbo-Call (Vont.) 03/22, 1.654</t>
  </si>
  <si>
    <t>VP8QW2</t>
  </si>
  <si>
    <r>
      <t>Amazon Turbo-Short (Vont.) o.e. - 4006</t>
    </r>
    <r>
      <rPr>
        <b/>
        <sz val="10"/>
        <rFont val="Arial"/>
        <family val="2"/>
      </rPr>
      <t xml:space="preserve"> (1/2 Pos)</t>
    </r>
  </si>
  <si>
    <t>AUD/USD Turbo-Short (Vont.) o.e. - 0,7772</t>
  </si>
  <si>
    <t>Nasdaq 100 Turbo-Put (Unicredit) 02/22, 17.700</t>
  </si>
  <si>
    <r>
      <t>Netflix Turbo-Short (Vont.) o.e. - 721</t>
    </r>
    <r>
      <rPr>
        <b/>
        <sz val="10"/>
        <rFont val="Arial"/>
        <family val="2"/>
      </rPr>
      <t xml:space="preserve"> (1/2 Pos)</t>
    </r>
  </si>
  <si>
    <t>VP7XN7</t>
  </si>
  <si>
    <t>Silber Mini-Future-Long (Unicredit) o.e., 20,82/21,20</t>
  </si>
  <si>
    <t>HR1XWJ</t>
  </si>
  <si>
    <t>VP37LP</t>
  </si>
  <si>
    <t>DAX Mini-Future-Long (Morgan St.) o.e., 15.549/15.650</t>
  </si>
  <si>
    <t>DAX Mini-Future-Short (Vont.) o.e., 16.804/16.830</t>
  </si>
  <si>
    <t>DAX-Turbo-Call (Soc.Gen.)  06/22, 15.700</t>
  </si>
  <si>
    <t>SH08PQ</t>
  </si>
  <si>
    <t>VIX Mini-Future-Long (Soc. Gen.) o.e. 13,67/14,38</t>
  </si>
  <si>
    <t xml:space="preserve">SF966D </t>
  </si>
  <si>
    <r>
      <t>Alphabet Turbo-Short (Morgan St.) o.e. - 3.146</t>
    </r>
    <r>
      <rPr>
        <b/>
        <sz val="10"/>
        <rFont val="Arial"/>
        <family val="2"/>
      </rPr>
      <t xml:space="preserve"> (1/2 Pos)</t>
    </r>
  </si>
  <si>
    <t>MA7ZX6</t>
  </si>
  <si>
    <t>05. + 06.01.</t>
  </si>
  <si>
    <r>
      <t>Meta Platforms Turbo-Short (Vont.) o.e.- 409</t>
    </r>
    <r>
      <rPr>
        <b/>
        <sz val="10"/>
        <rFont val="Arial"/>
        <family val="2"/>
      </rPr>
      <t xml:space="preserve"> </t>
    </r>
  </si>
  <si>
    <t>MD0UAH</t>
  </si>
  <si>
    <t>DAX Mini-Future-Long (Morgan St.) o.e., 15.499/15.680</t>
  </si>
  <si>
    <t>DAX-Put-OS (Vont.)  01/22, 16.000</t>
  </si>
  <si>
    <t>VX2PLQ</t>
  </si>
  <si>
    <t>DAX Turbo-Long (Unicredit) o.e., 14.534</t>
  </si>
  <si>
    <t xml:space="preserve">HR65UX </t>
  </si>
  <si>
    <t>VX42MT</t>
  </si>
  <si>
    <t>DAX Mini-Future-Long (Vont.) o.e., 15.371/15.520</t>
  </si>
  <si>
    <t>HG0CZ5</t>
  </si>
  <si>
    <t>WTI Crude Oil Turbo-Long (Morgan St.) o.e., 70,57</t>
  </si>
  <si>
    <t>MD0V5K</t>
  </si>
  <si>
    <t>SF59DR</t>
  </si>
  <si>
    <t>DAX-Call-OS (Soc.Gen.)  01/22, 15.900</t>
  </si>
  <si>
    <t>VX42MV</t>
  </si>
  <si>
    <t>DAX Mini-Future-Long (Vont.) o.e., 15.420/15.570</t>
  </si>
  <si>
    <t>S&amp;P 500 Mini-Future-Long (Vont.) o.e., 4.500/4.557</t>
  </si>
  <si>
    <t>VX4W04</t>
  </si>
  <si>
    <t>DAX Turbo-Long (Unicredit) o.e. - 15.409</t>
  </si>
  <si>
    <t>Bayer Mini-Future-Long (HSBC) o.e. - 43,55/45,07</t>
  </si>
  <si>
    <t>HB24JF</t>
  </si>
  <si>
    <t>DAX Turbo-Call (Vont.) 04/22, 15.100</t>
  </si>
  <si>
    <t>VX4ZFX</t>
  </si>
  <si>
    <t>DAX Turbo-Long (Vont) o.e. - 15.715</t>
  </si>
  <si>
    <t>VX445E</t>
  </si>
  <si>
    <t>Daimler Mini-Future-Long (Morgan St.) o.e. - 64,80/68,00</t>
  </si>
  <si>
    <t>MD0YXQ</t>
  </si>
  <si>
    <t>Gold Turbo-Call (Vont.) 03/22, 1.712</t>
  </si>
  <si>
    <t>VX1SW6</t>
  </si>
  <si>
    <t>MA3UTW</t>
  </si>
  <si>
    <r>
      <t>T-Bond Mini-Fut-Long (Morg.St.) o.e.146,80/149,41</t>
    </r>
    <r>
      <rPr>
        <b/>
        <sz val="10"/>
        <rFont val="Arial"/>
        <family val="2"/>
      </rPr>
      <t xml:space="preserve"> </t>
    </r>
  </si>
  <si>
    <t>SH4EG5</t>
  </si>
  <si>
    <t>DAX Turbo-Long (Vont) o.e. - 15.694</t>
  </si>
  <si>
    <t>Nasdaq 100 Turbo-Short (HSBC) o.e. 16.205</t>
  </si>
  <si>
    <t>HG0KN5</t>
  </si>
  <si>
    <t>SB00ZT</t>
  </si>
  <si>
    <t>DAX Turbo-Short (Soc. Gen.) o.e., 16.276</t>
  </si>
  <si>
    <t>EUR/USD Turbo-Call (Vont.) 03/22, 1,1075</t>
  </si>
  <si>
    <t>VX30MH</t>
  </si>
  <si>
    <t>DAX Turbo-Put (Vont.) 03/22., 16.300</t>
  </si>
  <si>
    <t>VQ8364</t>
  </si>
  <si>
    <t>Daimler Turbo-Long (Morgan St.) o.e. - 64,70</t>
  </si>
  <si>
    <t>MD0J1F</t>
  </si>
  <si>
    <t>USD/JPY Turbo-Put (Morgan St.) 03/22, 120,00</t>
  </si>
  <si>
    <t>MD0R1J</t>
  </si>
  <si>
    <t>SH4HK0</t>
  </si>
  <si>
    <t>DAX Turbo-Long (Soc. Gen.) o.e. - 15.498</t>
  </si>
  <si>
    <t>SH008F</t>
  </si>
  <si>
    <t>DAX Turbo-Long (Soc. Gen.) o.e. - 15.329</t>
  </si>
  <si>
    <t>HG0EDN</t>
  </si>
  <si>
    <t>Bayer Mini-Future-Long (HSBC) o.e. - 44,57/46,13</t>
  </si>
  <si>
    <t>DAX Mini-Future-Long (Vont.) o.e., 15.337/15.520</t>
  </si>
  <si>
    <t>VX2DP3</t>
  </si>
  <si>
    <t>S&amp;P 500 Mini-Future-Long (Vont.) o.e., 4.414/4.469</t>
  </si>
  <si>
    <t>Silber Turbo-Call (Vont.) 03/22 - 21,80</t>
  </si>
  <si>
    <t>VX4SA1</t>
  </si>
  <si>
    <t>DAX Turbo-Long (Unicredit) o.e. - 15.257</t>
  </si>
  <si>
    <t xml:space="preserve">HB23GD </t>
  </si>
  <si>
    <t>VX2YN6</t>
  </si>
  <si>
    <t>DAX-Put-OS (Vont.)  01/22, 15.850</t>
  </si>
  <si>
    <t>DAX Mini-Future-Long (Vont.) o.e., 15.183/15.330</t>
  </si>
  <si>
    <t>VX40KT</t>
  </si>
  <si>
    <t>VX42J6</t>
  </si>
  <si>
    <t>Münch. Rück Mini-Future-Long (Vont.) o.e. - 244,74/251,71</t>
  </si>
  <si>
    <t>MA9Q85</t>
  </si>
  <si>
    <t>Siemens Turbo-Call (Morgan St..) 03/22, 130,00</t>
  </si>
  <si>
    <t>Daimler Mini-Future-Long (Morgan St.) o.e. - 63,90/67,10</t>
  </si>
  <si>
    <t>MD0YXP</t>
  </si>
  <si>
    <t>DAX-Call-OS (Soc.Gen.)  04.02.22, 15.600</t>
  </si>
  <si>
    <t>SH1MS8</t>
  </si>
  <si>
    <t>VQ58XC</t>
  </si>
  <si>
    <t>SH1GL4</t>
  </si>
  <si>
    <t>Bayer Turbo-Call (Vont.) 03/22, 43,00</t>
  </si>
  <si>
    <t>VX34M3</t>
  </si>
  <si>
    <r>
      <t>DAX Mini-Future-Long (Vont.) o.e. - 14.674/14.810</t>
    </r>
    <r>
      <rPr>
        <b/>
        <sz val="10"/>
        <rFont val="Arial"/>
        <family val="2"/>
      </rPr>
      <t xml:space="preserve"> </t>
    </r>
  </si>
  <si>
    <t>VX126X</t>
  </si>
  <si>
    <t>DAX Turbo-Long (Vont) o.e. - 14.920</t>
  </si>
  <si>
    <t>VQ5SH8</t>
  </si>
  <si>
    <t>DAX Mini-Future-Long (Vont.) o.e. - 14.387/14.520</t>
  </si>
  <si>
    <t xml:space="preserve">S&amp;P 500 Turbo-Call (Soc. Gen.) 06/22, 3.900  </t>
  </si>
  <si>
    <t xml:space="preserve">S&amp;P 500 Turbo-Call (Vont.) 06/22, 4.100  </t>
  </si>
  <si>
    <t>VX31B5</t>
  </si>
  <si>
    <t>VIX Mini-Future-Short (Soc. Gen.) o.e. 44,99/35,25</t>
  </si>
  <si>
    <t>SF9G8G</t>
  </si>
  <si>
    <t>VX5F7X</t>
  </si>
  <si>
    <t>VQ58BK</t>
  </si>
  <si>
    <t>DAX Turbo-Long (Vont) o.e. - 14.674</t>
  </si>
  <si>
    <t>WTI Crude Oil Turbo-Long (Vont.) o.e., 78,90</t>
  </si>
  <si>
    <t>HSCE Mini-Future-Long (Soc. Gen.) o.e. - 7.260/7.538</t>
  </si>
  <si>
    <t>CJ54P7</t>
  </si>
  <si>
    <t>VX31CF</t>
  </si>
  <si>
    <t xml:space="preserve">S&amp;P 500 Turbo-Call (Vont.) 06/22, 4.170 </t>
  </si>
  <si>
    <t>VX1SW9</t>
  </si>
  <si>
    <t>Gold Turbo-Call (Vont.) 03/22, 1.720</t>
  </si>
  <si>
    <t>VQ58W9</t>
  </si>
  <si>
    <t>DAX Mini-Future-Long (Vont.) o.e. - 14.577/14.710</t>
  </si>
  <si>
    <t>DAX Turbo-Long (HSBC) o.e. - 14.801</t>
  </si>
  <si>
    <t>TT6NCY</t>
  </si>
  <si>
    <t>Euro Bund Turbo-Call (HSBC) 03/22 - 165,25</t>
  </si>
  <si>
    <t>TT951W</t>
  </si>
  <si>
    <t>DAX Turbo-Long (Unicredit) o.e. - 14.817</t>
  </si>
  <si>
    <t>HR6KEF</t>
  </si>
  <si>
    <t>SH15C6</t>
  </si>
  <si>
    <t>DAX Turbo-Long (Soc. Gen.) o.e. - 15.033</t>
  </si>
  <si>
    <t>DAX Turbo-Call (Soc. Gen.) 02/22. - 14.950</t>
  </si>
  <si>
    <t>SH0WZR</t>
  </si>
  <si>
    <t>VP3N27</t>
  </si>
  <si>
    <t>USD/CAD Mini-Future-Short (Vont.) o.e. - 1,3264/1,3234</t>
  </si>
  <si>
    <t>HG05QY</t>
  </si>
  <si>
    <t>VX1274</t>
  </si>
  <si>
    <t>DAX Turbo-Call (Vont.) 02/22. - 14.950</t>
  </si>
  <si>
    <t>VX31CH</t>
  </si>
  <si>
    <t xml:space="preserve">S&amp;P 500 Turbo-Call (Vont.) 06/22, 4.200 </t>
  </si>
  <si>
    <t>Eurostoxx 50 Turbo-Call (Soc. Gen.) 05/22, 3.950</t>
  </si>
  <si>
    <t>SH1Y9K</t>
  </si>
  <si>
    <t>Linde Turbo-Long (HSBC) o.e., 260</t>
  </si>
  <si>
    <t>TT9E3T</t>
  </si>
  <si>
    <t>SF9LBV</t>
  </si>
  <si>
    <t>VIX Mini-Future-Short (Soc. Gen.) o.e. 42,32/33,25</t>
  </si>
  <si>
    <t>TT9AXV</t>
  </si>
  <si>
    <t>DAX Turbo-Long (HSBC) o.e., 14.918</t>
  </si>
  <si>
    <t>VX4AVS</t>
  </si>
  <si>
    <t>Nasdaq 100 Turbo-Call (Vont.) 06/22, 13.550</t>
  </si>
  <si>
    <t>DAX Mini-Future-Long (HSBCt) o.e., 14.952/15.101</t>
  </si>
  <si>
    <t>SH17Z7</t>
  </si>
  <si>
    <t>VX5H6G</t>
  </si>
  <si>
    <t>DAX Turbo-Put (Vont.) 02/22., 16.250</t>
  </si>
  <si>
    <t>SF3YWA</t>
  </si>
  <si>
    <t>DAX Turbo-Short (Soc. Gen.) o.e., 16.308</t>
  </si>
  <si>
    <t>VX6GFZ</t>
  </si>
  <si>
    <t>DAX Turbo-Long (Vont) o.e. - 15.099</t>
  </si>
  <si>
    <t>Meta Platforms Mini-Future-Short (HSBC) o.e. - 353/335</t>
  </si>
  <si>
    <t>HG031R</t>
  </si>
  <si>
    <t>MD1KAZ</t>
  </si>
  <si>
    <t>TecDAX Mini-Fut-Long (Morgan St.) o.e. 3.058/3.114</t>
  </si>
  <si>
    <t xml:space="preserve">Nasdaq 100 Mini-Fut-Long (Morgan St.) o.e. 13.677/13.950 </t>
  </si>
  <si>
    <t>MA3SBM</t>
  </si>
  <si>
    <t>MD1FTN</t>
  </si>
  <si>
    <t>DAX Turbo-Long (Morgan St.) o.e. - 14.493</t>
  </si>
  <si>
    <t>DAX Mini-Future-Short (Vont.) o.e., 15.652/15.500</t>
  </si>
  <si>
    <t>VX6W21</t>
  </si>
  <si>
    <t>DAX Turbo-Short (Soc. Gen.) o.e., 15.732</t>
  </si>
  <si>
    <t>SH4Y5T</t>
  </si>
  <si>
    <t>Silber Turbo-Long (Morgan St.) o.e., 19,75</t>
  </si>
  <si>
    <t>MA06W0</t>
  </si>
  <si>
    <t>DAX Mini-Future-Long (Vont.) o.e., 14.872/15.020</t>
  </si>
  <si>
    <t>VX6FTT</t>
  </si>
  <si>
    <t>SH08TB</t>
  </si>
  <si>
    <t>MD1R9V</t>
  </si>
  <si>
    <t>Mercdes Benz Turbo-Call (Morgan St.) 06/22. - 62,00</t>
  </si>
  <si>
    <t>DAX Turbo-Long (Soc. Gen.) o.e. - 15.099</t>
  </si>
  <si>
    <t>SH46A8</t>
  </si>
  <si>
    <t>SH4TZ3</t>
  </si>
  <si>
    <t>DAX Turbo-Short (Soc. Gen.) o.e., 15.911</t>
  </si>
  <si>
    <t>DAX Turbo-Long (HSBC.) o.e. - 14.939</t>
  </si>
  <si>
    <t>TT9ADN</t>
  </si>
  <si>
    <t xml:space="preserve">Gold Turbo-Call (Vont.) 03/22, 1.720 </t>
  </si>
  <si>
    <t>DAX Mini-Future-Long (Vont.) o.e., 15.060/15.210</t>
  </si>
  <si>
    <t>VX62KL</t>
  </si>
  <si>
    <t>Gold Call-OS (Vont.) 04/22, 1.780</t>
  </si>
  <si>
    <t>VX5PSY</t>
  </si>
  <si>
    <t>Silber Call-OS (Vont.) 03/22, 22,50</t>
  </si>
  <si>
    <t>VX1FHT</t>
  </si>
  <si>
    <t>DAX Put-OS (Vont.) 03/22, 15.150</t>
  </si>
  <si>
    <t>VX5EJU</t>
  </si>
  <si>
    <t xml:space="preserve">Mercdes Benz Turbo-Long (HSBC) o.e. - 68,05 </t>
  </si>
  <si>
    <t>HG1AF7</t>
  </si>
  <si>
    <t>Bayer Turbo-Long (Unicredit) o.e. - 49,15</t>
  </si>
  <si>
    <t>HB2HEQ</t>
  </si>
  <si>
    <t>VX6V3Y</t>
  </si>
  <si>
    <t>Silber Turbo-Long (Vont.) o.e., 22,32</t>
  </si>
  <si>
    <t>DAX Discount Put-OS (Vont.) 04/22, 15.500/14,500</t>
  </si>
  <si>
    <t xml:space="preserve">VX5WM2 </t>
  </si>
  <si>
    <t>Nasdaq 100 Turbo-Call (Vont.) 06/22, 13.950</t>
  </si>
  <si>
    <t>VX6MPM</t>
  </si>
  <si>
    <t>HB1M78</t>
  </si>
  <si>
    <t xml:space="preserve">HB29W6   </t>
  </si>
  <si>
    <t>DAX Discount Call-OS (Unicredit) 04/22, 15.300/15.800</t>
  </si>
  <si>
    <t>17.+ 21.02</t>
  </si>
  <si>
    <t>DAX Mini-Future-Long (Vont.) o.e. - 14.695/14.830</t>
  </si>
  <si>
    <t>VX6MN6</t>
  </si>
  <si>
    <t xml:space="preserve">S&amp;P 500 Turbo-Call (Vont.) 06/22, 4.300 </t>
  </si>
  <si>
    <t>Brent Crude Oil Inline-OS (Soc. Gen.) 06/22, 60/100</t>
  </si>
  <si>
    <t>VQ5L74</t>
  </si>
  <si>
    <t xml:space="preserve">S&amp;P 500 Turbo-Call (Vont.) 06/22, 4.220 </t>
  </si>
  <si>
    <t>DAX Mini-Future-Long (Vont.) o.e. - 14.167/14.167</t>
  </si>
  <si>
    <t>VX6FNB</t>
  </si>
  <si>
    <t xml:space="preserve">EUR/USD Turbo-Call (Unicredit) 03/22, 1,1100 </t>
  </si>
  <si>
    <t>EUR/JPY Turbo-Call (Morgan St..) 06/22, 127,50</t>
  </si>
  <si>
    <t>MD1R8C</t>
  </si>
  <si>
    <t xml:space="preserve">S&amp;P 500 Turbo-Call (Vont.) 06/22, 4.110 </t>
  </si>
  <si>
    <t>VX31B8</t>
  </si>
  <si>
    <t>HB2HES</t>
  </si>
  <si>
    <t>Bayer Turbo-Long (Unicredit) o.e. - 49,60</t>
  </si>
  <si>
    <t>AUD/USD Turbo-Long (Soc. Gen.) o.e. - 0,6963</t>
  </si>
  <si>
    <t>CL9JJ1</t>
  </si>
  <si>
    <t>Silber Turbo-Put (Soc. Gen.) 06/22, 25,80</t>
  </si>
  <si>
    <t>SF3EH4</t>
  </si>
  <si>
    <t>Shell plc Mini-Fut.-Short (Soc. Gen.) o.e., 31,76/30,64</t>
  </si>
  <si>
    <t>SH40S6</t>
  </si>
  <si>
    <t>DAX Turbo-Long (Vont) o.e. - 13.837</t>
  </si>
  <si>
    <t>VX7P53</t>
  </si>
  <si>
    <t>VX7P6L</t>
  </si>
  <si>
    <t>DAX Turbo-Long (Vont) o.e. - 14.077</t>
  </si>
  <si>
    <t>MC0X52</t>
  </si>
  <si>
    <t>T-Bond Mini-Fut-Long (Morg.St.) o.e.147,48/150,18</t>
  </si>
  <si>
    <t>HG1MQ2</t>
  </si>
  <si>
    <t>Gold Turbo-Long  (Vont.) o.e. 1.935</t>
  </si>
  <si>
    <t>VX73FD</t>
  </si>
  <si>
    <t>Eurostoxx 50 Turbo-Short (HSBC.) o.e. 3.804</t>
  </si>
  <si>
    <t>HB3SY2</t>
  </si>
  <si>
    <t xml:space="preserve">EUR/USD Turbo-Put (Unicredit) 06/22, 1,1275 </t>
  </si>
  <si>
    <t>DAX Discount Put-OS (Vont.) 03/22, 14.000/13,500</t>
  </si>
  <si>
    <t>VX6F4Q</t>
  </si>
  <si>
    <t>DAX Turbo-Long (Vont) o.e. - 13.164</t>
  </si>
  <si>
    <t>VX8D8U</t>
  </si>
  <si>
    <t>Brent Crude Oil Turbo-Call (Soc. Gen.) 04/22, 85,00</t>
  </si>
  <si>
    <t>SH4KED</t>
  </si>
  <si>
    <t>VQ69JZ</t>
  </si>
  <si>
    <t>Kupfer Mini-Future-Short (Vont.) o.e. - 5,23/5,08</t>
  </si>
  <si>
    <t xml:space="preserve">EUR/USD Turbo-Put (Vont)  06/22, 1,1275 </t>
  </si>
  <si>
    <t>VX7R0T</t>
  </si>
  <si>
    <t>VX7WN5</t>
  </si>
  <si>
    <t>BASF Turbo-Short (Vont.) o.e. - 60,28</t>
  </si>
  <si>
    <t>Silber Turbo-Put (Morgan St.) 06/22, 27,00</t>
  </si>
  <si>
    <t>MD28X8</t>
  </si>
  <si>
    <t>DAX Turbo-Short (Vont.) o.e., 14.853</t>
  </si>
  <si>
    <t>VX7M2Z</t>
  </si>
  <si>
    <t>DAX Reverser (Unicredit) 09/22, 15.750</t>
  </si>
  <si>
    <t>HB4LP0</t>
  </si>
  <si>
    <t>DAX Turbo-Short (Soc.Gen.) o.e. 14.760</t>
  </si>
  <si>
    <t>SH5PC5</t>
  </si>
  <si>
    <t>DAX Turbo-Long (Unicredit) o.e., 12.595</t>
  </si>
  <si>
    <t>HB4C1V</t>
  </si>
  <si>
    <t>VQ8JRU</t>
  </si>
  <si>
    <t>USD/CAD Mini-Future-Long (Vont.) o.e., 1,2342/1,2373</t>
  </si>
  <si>
    <t>DAX Inline-OS (Soc. Gen.) 07/22, 11.500/16.000</t>
  </si>
  <si>
    <t xml:space="preserve">SH2MB5 </t>
  </si>
  <si>
    <t>VX8ZYZ</t>
  </si>
  <si>
    <t>S&amp;P 500 Turbo-Long (Vont.) o.e., 4.442</t>
  </si>
  <si>
    <t xml:space="preserve">VX7GBX </t>
  </si>
  <si>
    <t>BASF Mini-Future Short (Vont.) o.e. - 61,77/60,41</t>
  </si>
  <si>
    <t>VX7WPR</t>
  </si>
  <si>
    <t>Eurostoxx 50 Mini-Future Short (Morgan St.) o.e. - 4036/3987</t>
  </si>
  <si>
    <t xml:space="preserve">MD265F </t>
  </si>
  <si>
    <t>VX8MEE</t>
  </si>
  <si>
    <t>DAX Mini-Future-Short (HSBC) o.e., 14.921/14.771</t>
  </si>
  <si>
    <t>HG14RP</t>
  </si>
  <si>
    <t>SF5ZE8</t>
  </si>
  <si>
    <r>
      <t>Platin Mini-Future-Short (Vont.) o.e. - 1.086/1.066</t>
    </r>
    <r>
      <rPr>
        <b/>
        <sz val="10"/>
        <rFont val="Arial"/>
        <family val="2"/>
      </rPr>
      <t xml:space="preserve"> </t>
    </r>
  </si>
  <si>
    <t>29.+ 30.03.</t>
  </si>
  <si>
    <t>SH54MM</t>
  </si>
  <si>
    <t>DAX Turbo-Long (Soc. Gen) o.e. - 14.353</t>
  </si>
  <si>
    <t>DAX Mini-Future-Short (Vont.) o.e. - 15.305/15.150</t>
  </si>
  <si>
    <t>VX7JEQ</t>
  </si>
  <si>
    <t>VX8QXC</t>
  </si>
  <si>
    <t>DAX Turbo-Long (Vont) o.e. - 13.765</t>
  </si>
  <si>
    <t>MD0YU2</t>
  </si>
  <si>
    <t>Twitter Mini-Future-Short (Vont.) o.e. - 60,14/57,75</t>
  </si>
  <si>
    <t>VX2S83</t>
  </si>
  <si>
    <t>MD19K0</t>
  </si>
  <si>
    <t>S&amp;P 500 Mini-Fut.-Short (Morg.St.) o.e. - 4.747/4.687</t>
  </si>
  <si>
    <t>T-Bond Mini-Future-Long (Soc. Gen.) o.e.139,19/139,91</t>
  </si>
  <si>
    <t>Dt. Lufthansa Mini-Fut.-Short (Morg.St.) o.e. - 8,35/7,94</t>
  </si>
  <si>
    <t>SH26FE</t>
  </si>
  <si>
    <t>DAX Turbo-Short (Soc. Gen.) o.e., 15.224</t>
  </si>
  <si>
    <t>DAX Discount Put-OS (Vont.) 04/22, 14.500/14.000</t>
  </si>
  <si>
    <t>VX5XYT</t>
  </si>
  <si>
    <t>Gold Turbo-Call  (Vont.) 06/22 - 1.886</t>
  </si>
  <si>
    <t>VX7PUL</t>
  </si>
  <si>
    <t>VX5VQD</t>
  </si>
  <si>
    <t>DAX Discount Put-OS (Vont.) 04/22, 14.300/13.800</t>
  </si>
  <si>
    <t>VX8H8A</t>
  </si>
  <si>
    <t>AUD/USD Mini-Future-Long (Vont.) o.e. - 0,6976/0,7008</t>
  </si>
  <si>
    <t>VX6LTR</t>
  </si>
  <si>
    <t>HG1GUW</t>
  </si>
  <si>
    <t>Nasdaq 100 Turbo-Put (Unicredit) 06/22, 17.700</t>
  </si>
  <si>
    <t>DAX Turbo-Put (HSBC) 06/22, 15.000</t>
  </si>
  <si>
    <t>Nasdaq 100 Turbo-Put (Unicredit) 05/22, 15.300</t>
  </si>
  <si>
    <t>HB3UXG</t>
  </si>
  <si>
    <t>VX9UNZ</t>
  </si>
  <si>
    <t>DAX Mini-Future-Short (Vont.) o.e., 14.690/14.550</t>
  </si>
  <si>
    <t>BASF Mini-Future Short (Vont.) o.e. - 61,67/60,19</t>
  </si>
  <si>
    <t>DAX Turbo-Short (Soc. Gen.) o.e., 14.707</t>
  </si>
  <si>
    <t>SH8A4N</t>
  </si>
  <si>
    <t>Palladium Mini-Future-Short (Vont.) o.e. - 2.756/2.704</t>
  </si>
  <si>
    <t>VX8MGA</t>
  </si>
  <si>
    <t>VX751V</t>
  </si>
  <si>
    <t xml:space="preserve">EUR/USD Turbo-Long (Vont.) o.e. - 1,0426 </t>
  </si>
  <si>
    <t>VX7PUN</t>
  </si>
  <si>
    <t>Gold Turbo-Call  (Vont.) 06/22 - 1.880</t>
  </si>
  <si>
    <t>DAX Turbo-Short (Unicredit) o.e., 14.473</t>
  </si>
  <si>
    <t>HB5B19</t>
  </si>
  <si>
    <t>VX8RST</t>
  </si>
  <si>
    <t>DAX Mini-Future-Long (Vont.) o.e., 13.787/13.870</t>
  </si>
  <si>
    <t>S&amp;P 500 Turbo-Long (Morgan St.) o.e., 4.351</t>
  </si>
  <si>
    <t>MD2VUG</t>
  </si>
  <si>
    <t>DAX Mini-Future-Short (HSBC) o.e., 14.982/14.832</t>
  </si>
  <si>
    <t>HG14RT</t>
  </si>
  <si>
    <t>VX85BX</t>
  </si>
  <si>
    <t>Natural Gas Mini-Future-Long (Vont.) o.e. - 5,04/5,18</t>
  </si>
  <si>
    <t>DAX Turbo-Short (Morgan St,) o.e., 15.038</t>
  </si>
  <si>
    <t>MD233N</t>
  </si>
  <si>
    <t>VX9W4G</t>
  </si>
  <si>
    <t>Nasdaq 100 Turbo-Put (Vont.) 09/22, 14.750</t>
  </si>
  <si>
    <t>DAX Turbo-Put (HSBC) 05/22., 14.600</t>
  </si>
  <si>
    <t>HG25N7</t>
  </si>
  <si>
    <t>DAX Mini-Future-Short (Vont.) o.e., 14.723/14.600</t>
  </si>
  <si>
    <t>VX9UNY</t>
  </si>
  <si>
    <t>EStoxx 600 Banks Mini-Fut-Short(Soc.Gen.)o.e105,03/102,85</t>
  </si>
  <si>
    <t>SH3GR4</t>
  </si>
  <si>
    <t>T-Bond Mini-Future-Long (Morg. St.) o.e.130,18/132,74</t>
  </si>
  <si>
    <t>MA718D</t>
  </si>
  <si>
    <t>DAX Turbo-Short (Soc. Gen.) o.e., 14.443</t>
  </si>
  <si>
    <t>SH6NPA</t>
  </si>
  <si>
    <t>DAX Reverser (Unicredit) 09/22, 15.000</t>
  </si>
  <si>
    <t xml:space="preserve">HB4LNK </t>
  </si>
  <si>
    <t>MD3T1V</t>
  </si>
  <si>
    <t>S&amp;P 500 Turbo-Put (Morg.St.) 08/22. - 4.500</t>
  </si>
  <si>
    <t>Kupfer Mini-Future-Short (Vont.) o.e. - 5,09/4,94</t>
  </si>
  <si>
    <t>VX771F</t>
  </si>
  <si>
    <t>DAX Turbo-Long (Soc. Gen) o.e. - 13.382</t>
  </si>
  <si>
    <t>SH5XE8</t>
  </si>
  <si>
    <t>DAX Discount Put-OS (Vont.) 05/22, 14.200/13.700</t>
  </si>
  <si>
    <t>VX5XYS</t>
  </si>
  <si>
    <t>VX5W66</t>
  </si>
  <si>
    <t>S&amp;P 500 Discount Put-OS (Vont.) 06/22, 4.250/3.750</t>
  </si>
  <si>
    <t>Bayer Turbo-Long (Morgan St.) o.e. - 54,71</t>
  </si>
  <si>
    <t>MD3APE</t>
  </si>
  <si>
    <t>DAX Turbo-Call (Vont.) 05/22. - 13.450</t>
  </si>
  <si>
    <t>VX8MPK</t>
  </si>
  <si>
    <t>SH5S9A</t>
  </si>
  <si>
    <t>DAX Mini-Future-Long (Soc. Gen.) o.e., 13.106/13.337</t>
  </si>
  <si>
    <t>SH32TC</t>
  </si>
  <si>
    <t>DAX Turbo-Long (Soc. Gen.) o.e., 13.300</t>
  </si>
  <si>
    <t>Microsoft Turbo-Long (Vont.) o.e. - 265,20</t>
  </si>
  <si>
    <t>VQ8WJ8</t>
  </si>
  <si>
    <t>Nasdaq 100 Mini-Fut.-Long (Morgan St.) o.e. - 13.375/12.662</t>
  </si>
  <si>
    <t>MA52YP</t>
  </si>
  <si>
    <t>Gold Mini-Future-Long (Vont.) o.e. - 1.800/1.823</t>
  </si>
  <si>
    <t>VX6YJF</t>
  </si>
  <si>
    <t>DAX Mini-Future-Long (Vont.) o.e., 13.302/13.420</t>
  </si>
  <si>
    <t>VX8H78</t>
  </si>
  <si>
    <t>DAX Mini-Future-Long (Unicredit) o.e. - 13.113/13.240</t>
  </si>
  <si>
    <t xml:space="preserve">HB4BUB </t>
  </si>
  <si>
    <t>DAX Turbo-Long (Soc. Gen) o.e. - 13.542</t>
  </si>
  <si>
    <t>SH5ZJS</t>
  </si>
  <si>
    <t>SH6JET</t>
  </si>
  <si>
    <t>DAX Turbo-Short (Soc. Gen.) o.e., 14.401</t>
  </si>
  <si>
    <t>DAX Mini-Future-Long (Vont.) o.e., 13.617/13.760</t>
  </si>
  <si>
    <t>VV1QSB</t>
  </si>
  <si>
    <t xml:space="preserve">S&amp;P 500 Turbo-Call (Soc. Gen.) 09/22, 3.800 </t>
  </si>
  <si>
    <t>SH8YEJ</t>
  </si>
  <si>
    <t>HB4EHK</t>
  </si>
  <si>
    <t>DAX Turbo-Long (Unicredit) o.e., 13.538</t>
  </si>
  <si>
    <t xml:space="preserve">VX4SBV </t>
  </si>
  <si>
    <t>Gold Turbo-Long (Vont.) o.e. - 1.789</t>
  </si>
  <si>
    <t>EStoxx 600 Banks Mini-Fut-Short(Soc.Gen.)o.e104,44/101,97</t>
  </si>
  <si>
    <t>DAX Turbo-Short (Soc. Gen.) o.e., 14.682</t>
  </si>
  <si>
    <t>SH55MV</t>
  </si>
  <si>
    <t>S&amp;P 500 Turbo-Short (Morg.St.)  o.e. - 4.510</t>
  </si>
  <si>
    <t>MD39HW</t>
  </si>
  <si>
    <t>DAX Turbo-Long (Unicredit) o.e., 13.502</t>
  </si>
  <si>
    <t>HB4EHB</t>
  </si>
  <si>
    <t>DAX Mini-Future-Short (Vont.) o.e., 14.481/14.340</t>
  </si>
  <si>
    <t>VV1JJ7</t>
  </si>
  <si>
    <t>MD46FL</t>
  </si>
  <si>
    <t>S&amp;P 500 Turbo-Short (Morg.St.)  o.e. - 4.300</t>
  </si>
  <si>
    <t>DAX Turbo-Short (Soc. Gen.) o.e., 14.333</t>
  </si>
  <si>
    <t>SH83PL</t>
  </si>
  <si>
    <t>DAX Turbo-Short (Unicredit) o.e., 14.313</t>
  </si>
  <si>
    <t>HB5VKY</t>
  </si>
  <si>
    <t>T-Bond Mini-Future-Long (Morg. St.) o.e.130,36/132,74</t>
  </si>
  <si>
    <t>HB4C2Q</t>
  </si>
  <si>
    <t>DAX Turbo-Long (Unicredit) o.e., 12.781</t>
  </si>
  <si>
    <t>VX6DG8</t>
  </si>
  <si>
    <t xml:space="preserve">S&amp;P 500 Turbo-Call (Vont.) 06/22, 3.900 </t>
  </si>
  <si>
    <t>SH5PQA</t>
  </si>
  <si>
    <t>VX8H72</t>
  </si>
  <si>
    <t>DAX Mini-Future-Long (Vont) o.e. - 13.161/13.290</t>
  </si>
  <si>
    <t>MD2U77</t>
  </si>
  <si>
    <t>Apple Turbo-Long (Morgan St.) o.e. - 146,92</t>
  </si>
  <si>
    <t>MD3Y5K</t>
  </si>
  <si>
    <t>Bayer Turbo-Long (Morgan St.) o.e. - 52,60</t>
  </si>
  <si>
    <t>Gold Turbo-Call (Soc. Gen.) 06/22. - 1.776</t>
  </si>
  <si>
    <t>SF980X</t>
  </si>
  <si>
    <t>DAX Turbo-Long (Vont) o.e. - 13.071</t>
  </si>
  <si>
    <t>VX8D61</t>
  </si>
  <si>
    <t>MD3N2S</t>
  </si>
  <si>
    <t>VP8MKN</t>
  </si>
  <si>
    <t>Nasdaq 100 Mini-Future-Long (Vont.) o.e. - 11.186/11.330</t>
  </si>
  <si>
    <t>USD/JPY Turbo-Put (Morgan St.)  06/22, 136,00</t>
  </si>
  <si>
    <t>MD2S87</t>
  </si>
  <si>
    <t>DAX Mini-Future-Long (Soc. Gent.) o.e. - 13.065/13.352</t>
  </si>
  <si>
    <t>SH5RS9</t>
  </si>
  <si>
    <t>SH5QRD</t>
  </si>
  <si>
    <t>DAX Mini-Future-Long (Soc. Gen.) o.e. - 12,586/12.870</t>
  </si>
  <si>
    <t>DAX Mini-Future-Long (Soc. Gen.) o.e. -12.838/13.122</t>
  </si>
  <si>
    <t>Mercedes-Benz Mini-Fut.-Long (Morg.St.) o.e. - 56,25/59,00</t>
  </si>
  <si>
    <t xml:space="preserve">VP365U </t>
  </si>
  <si>
    <t>DAX Turbo-Long (Vont.) o.e., 11.714</t>
  </si>
  <si>
    <t>VX8MBQ</t>
  </si>
  <si>
    <t>Eurostoxx 50 Turbo-Long (Vont.) o.e,. 3.486</t>
  </si>
  <si>
    <t xml:space="preserve">EUR/USD Call-OS (Vont.) 08/22 - 1,0450 </t>
  </si>
  <si>
    <t>Nikkei Mini-Future-Long (Soc. Gen.) o.e. - 23.710/24.720</t>
  </si>
  <si>
    <t>SH3828</t>
  </si>
  <si>
    <t>MA4UVF</t>
  </si>
  <si>
    <t>MD4363</t>
  </si>
  <si>
    <t>Linde Turbo-Long (Vont.) o.e. - 270,90</t>
  </si>
  <si>
    <t>VX8RH5</t>
  </si>
  <si>
    <t>S&amp;P 500 Mini-Future-Long (Morg.St.) o.e. - 3.650/3.695</t>
  </si>
  <si>
    <t xml:space="preserve">VX78GR </t>
  </si>
  <si>
    <t>DAX Turbo-Call (Vont.) 06/22. - 12.500</t>
  </si>
  <si>
    <t>Gold Turbo-Long (Vont.) o.e. - 1.810</t>
  </si>
  <si>
    <t>VV2MMA</t>
  </si>
  <si>
    <t>T-Bond Turbo-Long (Soc. Gen.) o.e. - 136,04</t>
  </si>
  <si>
    <t>SH62P2</t>
  </si>
  <si>
    <t>VV1ZW0</t>
  </si>
  <si>
    <t>DAX Turbo-Call (Vont.) 07/22. - 13.700</t>
  </si>
  <si>
    <t>VV2UC2</t>
  </si>
  <si>
    <t>VX98UY</t>
  </si>
  <si>
    <t>VV2GJ1</t>
  </si>
  <si>
    <t>DAX Turbo-Long (Vont.) o.e. - 13.590</t>
  </si>
  <si>
    <t>S&amp;P 500 Mini-Future-Long (Vont.) o.e. - 3.754/3.801</t>
  </si>
  <si>
    <t>VQ22YS</t>
  </si>
  <si>
    <t>VV2UB6</t>
  </si>
  <si>
    <t>DAX Turbo-Long (Vont) o.e. - 13.795</t>
  </si>
  <si>
    <t>VW Vz. Turbo-Long (Vont.) o.e. - 148,71</t>
  </si>
  <si>
    <t>VV2ZYD</t>
  </si>
  <si>
    <t xml:space="preserve">EUR/USD Call-OS (Vont.) 09/22 - 1,0500 </t>
  </si>
  <si>
    <t xml:space="preserve">EUR/USD Call-OS (Vont.) 08/22 - 1,0500 </t>
  </si>
  <si>
    <t>VV1ZVG</t>
  </si>
  <si>
    <t>DAX Turbo-Long (Vont) o.e. - 13.980</t>
  </si>
  <si>
    <t>VV2Y4K</t>
  </si>
  <si>
    <t>VV2UTP</t>
  </si>
  <si>
    <t>DAX Mini-Future-Long (Vont) o.e. - 13.721/13.860</t>
  </si>
  <si>
    <t>DAX-Call-OS (Vont.)  06/22, 14.300</t>
  </si>
  <si>
    <t>VQ38K2</t>
  </si>
  <si>
    <t>31.05.+ 02.06.</t>
  </si>
  <si>
    <r>
      <t>Kupfer Mini-Future-Short (Vont.) o.e. - 4,94/4,80</t>
    </r>
    <r>
      <rPr>
        <b/>
        <sz val="10"/>
        <rFont val="Arial"/>
        <family val="2"/>
      </rPr>
      <t xml:space="preserve"> </t>
    </r>
  </si>
  <si>
    <t>VV1ZWY</t>
  </si>
  <si>
    <t xml:space="preserve">EUR/USD Call-OS (Vont.) 09/22 - 1,0650 </t>
  </si>
  <si>
    <t>SH5JEC</t>
  </si>
  <si>
    <t>DAX Turbo-Short (Soc. Gen.) o.e., 14.854</t>
  </si>
  <si>
    <t>HG1D3R</t>
  </si>
  <si>
    <t>Dt. Lufthansa Mini-Fut.-Short (HSBC.) o.e. - 8,03/7,75</t>
  </si>
  <si>
    <t>Nasdaq 100 Mini-Fut.Short (Morgan St.) o.e. 13.579/13.308</t>
  </si>
  <si>
    <t>MD47Z7</t>
  </si>
  <si>
    <t>VV16ZP</t>
  </si>
  <si>
    <t>DAX-Put-OS (Vont.)  06/22, 14.500</t>
  </si>
  <si>
    <t>VQ6PB5</t>
  </si>
  <si>
    <t>VV1ZVE</t>
  </si>
  <si>
    <t>DAX-Put-OS (Vont.)  06/22, 14.350</t>
  </si>
  <si>
    <t>VX9HSV</t>
  </si>
  <si>
    <t>VV3AH9</t>
  </si>
  <si>
    <t>DAX Mini-Future-Short (Vont.) o.e., 14.744/14.600</t>
  </si>
  <si>
    <t>VV2KM2</t>
  </si>
  <si>
    <t>Bayer Mini-Fut.-Long (Vont.) o.e. -  59,98/61,74</t>
  </si>
  <si>
    <t>T-Bond Mini-Future-Long (Morg. St.) o.e.129,80/132,16</t>
  </si>
  <si>
    <t>Bitcoin Mini-Future-Short (Vont.) o.e. 4.040/34.060</t>
  </si>
  <si>
    <t>DAX Bonus-Zt. (Unicredit) 09/22, 12.500</t>
  </si>
  <si>
    <t>HB5BDU</t>
  </si>
  <si>
    <t>VX8H70</t>
  </si>
  <si>
    <t>DAX Mini-Future-Long (Vont) o.e. - 13.135/13.260</t>
  </si>
  <si>
    <t>DAX Mini-Future-Long (Soc. Gen.) o.e. - 12888/13.171</t>
  </si>
  <si>
    <t>WTI Crude Oil  Mini-Future-Short (Vont.) o.e. - 130,57/128,15</t>
  </si>
  <si>
    <t>VX72N4</t>
  </si>
  <si>
    <t>VV1P6J</t>
  </si>
  <si>
    <t xml:space="preserve">Gold Turbo-Call (Vont.) 09/22, 1.740 </t>
  </si>
  <si>
    <t>VX6DSD</t>
  </si>
  <si>
    <t>DAX Turbo-Long (Vont) o.e. - 13.154</t>
  </si>
  <si>
    <t>VX8D7T</t>
  </si>
  <si>
    <t xml:space="preserve">S&amp;P 500 Turbo-Call (Morgan St.) 09/22, 3.610 </t>
  </si>
  <si>
    <t>MD4M2B</t>
  </si>
  <si>
    <t>SH5XEC</t>
  </si>
  <si>
    <t>S&amp;P 500 Discount Call-OS (Vont.) 06/22, 3.600/3.800</t>
  </si>
  <si>
    <t>DAX Turbo-Long (Morgan St.) o.e. - 12619</t>
  </si>
  <si>
    <t>MD2F3W</t>
  </si>
  <si>
    <t>VV16Q5</t>
  </si>
  <si>
    <t>Bayer Turbo-Call (Vont.) 09/22 -  54,00</t>
  </si>
  <si>
    <t>EUR/CHF Turbo-Long (Vont.) o.e. - 0,9987</t>
  </si>
  <si>
    <t>EUR/USD Turbo-Long (Morgan St..) o.e. - 1,0434</t>
  </si>
  <si>
    <t>VX73HJ</t>
  </si>
  <si>
    <t>VV164C</t>
  </si>
  <si>
    <t>EUR/USD Turbo-Long (Vont..) o.e. - 1,0073</t>
  </si>
  <si>
    <t>MA6X9U</t>
  </si>
  <si>
    <t>T-Bond Mini-Future-Long (Morg. St.) o.e.127,40/129,64</t>
  </si>
  <si>
    <t>VP5QA1</t>
  </si>
  <si>
    <t>Nasdaq 100 Turbo-Long (Vont.) o.e. - 10.813</t>
  </si>
  <si>
    <t>HG1QVX</t>
  </si>
  <si>
    <t>DAX Turbo-Long (HSBC.) o.e. - 12.806</t>
  </si>
  <si>
    <t>VX8B1B</t>
  </si>
  <si>
    <t>DAX Turbo-Long (Vont) o.e. - 12.949</t>
  </si>
  <si>
    <t>VV2DU6</t>
  </si>
  <si>
    <t>Bayer Turbo-Call (Vont.) 09/22. -  56,00</t>
  </si>
  <si>
    <t>BTP Mini-Fut-Long (Morg.St.) o.e.109,61/111,80</t>
  </si>
  <si>
    <t>MA8RBZ</t>
  </si>
  <si>
    <t>VP92QX</t>
  </si>
  <si>
    <t>DAX Turbo-Long (Vont) o.e. - 12.442</t>
  </si>
  <si>
    <t>TT26MN</t>
  </si>
  <si>
    <t>DAX Mini-Fut-Long (Morg.St.) o.e. 12.692/12.849</t>
  </si>
  <si>
    <t>MD2FFA</t>
  </si>
  <si>
    <t>VV1NGQ</t>
  </si>
  <si>
    <t xml:space="preserve">S&amp;P 500 Turbo-Call (Vont.) 09/22, 3.600 </t>
  </si>
  <si>
    <t>$-Index Mini-Future-Short (BNP) o.e. - 108,43/107,34</t>
  </si>
  <si>
    <t>PZ7ZF1</t>
  </si>
  <si>
    <t>Nasdaq 100 Turbo-Long (HSBC) o.e. - 10.608</t>
  </si>
  <si>
    <t>TecDAX Turbo-Long (Unicredit) o.e. - 2579</t>
  </si>
  <si>
    <t>HZ8NBV</t>
  </si>
  <si>
    <t>Euro Bund Turbo-Long (HSBC) o.e.- 140,86</t>
  </si>
  <si>
    <t xml:space="preserve">HG3YKC </t>
  </si>
  <si>
    <t>DAX Mini-Future-Long (Vont) o.e. - 12.747/12.860</t>
  </si>
  <si>
    <t xml:space="preserve"> VX8FNG </t>
  </si>
  <si>
    <t>VX8B1G</t>
  </si>
  <si>
    <t>DAX Turbo-Long (Vont) o.e. - 12.903</t>
  </si>
  <si>
    <t>HG4D74</t>
  </si>
  <si>
    <t>Nasdaq 100 Turbo-Long (HSBC) o.e. - 11.541</t>
  </si>
  <si>
    <t>WTI Crude Oil  Turbo-Short (Vont.) o.e. - 123,22</t>
  </si>
  <si>
    <t>VX72HL</t>
  </si>
  <si>
    <t>Euro Bund Turbo-Long (Vont.) o.e.- 141,54</t>
  </si>
  <si>
    <t>VV3WDQ</t>
  </si>
  <si>
    <t>VX8B5V</t>
  </si>
  <si>
    <t>DAX Turbo-Long (Vont) o.e. - 12.753</t>
  </si>
  <si>
    <t>DAX-Call-OS (Vont.)  01.07./22, 13.300</t>
  </si>
  <si>
    <t>VV2A6M</t>
  </si>
  <si>
    <t>MD51EY</t>
  </si>
  <si>
    <t>Münch. Rück Turbo-Long (Morgan St.) o.e. - 200,49</t>
  </si>
  <si>
    <t>Fresenius SE Turbo-Long (Morgan St.) o.e. - 22,91</t>
  </si>
  <si>
    <t>MC7PFM</t>
  </si>
  <si>
    <t>Bayer Turbo-Long (Morgan St.) o.e. - 49,54</t>
  </si>
  <si>
    <t xml:space="preserve">MD2RA6 </t>
  </si>
  <si>
    <t xml:space="preserve">EUR/USD Call-OS (Vont.) 09/22 - 1,0400 </t>
  </si>
  <si>
    <t>VV2KAM</t>
  </si>
  <si>
    <t>TT30QL</t>
  </si>
  <si>
    <t>Nasdaq 100 Mini-Future-Long (Vont.) o.e. - 10.794/10.930</t>
  </si>
  <si>
    <t>DAX Turbo-Long (Morgan St.) o.e. - 11.554</t>
  </si>
  <si>
    <t xml:space="preserve">MD56WV  </t>
  </si>
  <si>
    <t>SR8Q14</t>
  </si>
  <si>
    <t>DAX Turbo-Long (Soc. Gen) o.e. - 12.151</t>
  </si>
  <si>
    <t>SB7SFX</t>
  </si>
  <si>
    <t>DAX Mini-Future-Long (Soc. Gen.) o.e. - 12.147/12.460</t>
  </si>
  <si>
    <t>Eurostoxx 50 Turbo-Long (Morgan St.) o.e. - 3.311</t>
  </si>
  <si>
    <t>MA3FVY</t>
  </si>
  <si>
    <t>T-Bond Mini-Future-Long (Morg. St.) o.e.130,07/132,50</t>
  </si>
  <si>
    <t>MD5D38</t>
  </si>
  <si>
    <t>DAX-Call-OS (Vont.) 07/22, 12.800</t>
  </si>
  <si>
    <t>VV3X4U</t>
  </si>
  <si>
    <t>VX0CEF</t>
  </si>
  <si>
    <t>Gold Turbo-Long (Vont.) o.e. - 1.751</t>
  </si>
  <si>
    <t xml:space="preserve">MD5G8X </t>
  </si>
  <si>
    <t>Meta Platforms Turbo-Long (Unicredit) o.e. - 151,96</t>
  </si>
  <si>
    <t>HB5RB9</t>
  </si>
  <si>
    <t>Alphabet Turbo-Long (Morgan St.) o.e. - 2045</t>
  </si>
  <si>
    <t>MD41Z2</t>
  </si>
  <si>
    <t>Microsoft Turbo-Long (Vont.) o.e. - 239,93</t>
  </si>
  <si>
    <t>VQ55GC</t>
  </si>
  <si>
    <t>MD3RUT</t>
  </si>
  <si>
    <t>Netflix Turbo-Long (Morgan St.) o.e. - 151,67</t>
  </si>
  <si>
    <t>Apple Turbo-Long (HSBC) o.e. - 127,12</t>
  </si>
  <si>
    <t>TT7LP0</t>
  </si>
  <si>
    <t>SN237E</t>
  </si>
  <si>
    <t>T-Bond Mini-Future-Long (Morg. St.) o.e.127,64/130,00</t>
  </si>
  <si>
    <t>HG42BA</t>
  </si>
  <si>
    <t>Nasdaq 100 Turbo-Long (HSBC) o.e. - 11.351</t>
  </si>
  <si>
    <t xml:space="preserve">EUR/USD Call-OS (Vont.) 12/22 - 1,0400 </t>
  </si>
  <si>
    <t>VV4P3D</t>
  </si>
  <si>
    <t>Eurostoxx 50 Turbo-Call (Soc. Gen.) 09/22. - 3.350</t>
  </si>
  <si>
    <t>SN0T8S</t>
  </si>
  <si>
    <t>DAX Mini-Future-Long (Soc. Gen.) o.e. - 12.039/12.310</t>
  </si>
  <si>
    <t>SD6CU6</t>
  </si>
  <si>
    <t>S&amp;P 500 Turbo-Long (Morgan St.) o.e. - 3.650/3.696</t>
  </si>
  <si>
    <t xml:space="preserve">MD5G8W </t>
  </si>
  <si>
    <t>S&amp;P 500 Turbo-Long (Morgan St.) o.e. - 3.640/3.686</t>
  </si>
  <si>
    <t>VP9ZTH</t>
  </si>
  <si>
    <t>DAX Turbo-Long (Vont) o.e. - 12.311</t>
  </si>
  <si>
    <t>HB5CWR</t>
  </si>
  <si>
    <t>Palladium Mini-Future-Long (Vont.) o.e. - 1.694/1.726</t>
  </si>
  <si>
    <t>VX4UBB</t>
  </si>
  <si>
    <t>VP9ZS8</t>
  </si>
  <si>
    <t>DAX Turbo-Long (Vont) o.e. - 12.376</t>
  </si>
  <si>
    <t>Nasdaq 100 Mini-Fut.-Long (Morgan St.) o.e.-11.3348/11.575</t>
  </si>
  <si>
    <t>MD65J2</t>
  </si>
  <si>
    <t>HB8A14</t>
  </si>
  <si>
    <t>DAX Turbo-Long (Unicredit) o.e. - 12.504</t>
  </si>
  <si>
    <r>
      <t>T-Note (2Yr) Turbo-Long (Morg.St.) o.e.100,17</t>
    </r>
    <r>
      <rPr>
        <b/>
        <sz val="10"/>
        <rFont val="Arial"/>
        <family val="2"/>
      </rPr>
      <t xml:space="preserve"> </t>
    </r>
  </si>
  <si>
    <t>MD5K14</t>
  </si>
  <si>
    <t>DAX Turbo-Long (HSBC.) o.e. - 12.372</t>
  </si>
  <si>
    <t>DAX Turbo-Long (Vont) o.e. - 12.459</t>
  </si>
  <si>
    <t>VV4ZUY</t>
  </si>
  <si>
    <t>MD4AUN</t>
  </si>
  <si>
    <t xml:space="preserve">S&amp;P 500 Turbo-Call (Morgan St.) 09/22, 3.600 </t>
  </si>
  <si>
    <t>MD4M25</t>
  </si>
  <si>
    <t xml:space="preserve">Eurostoxx 50 Turbo-Call (Soc. Gen.) 09/22, 3.250 </t>
  </si>
  <si>
    <t>SN3CY5</t>
  </si>
  <si>
    <t>VP94RV</t>
  </si>
  <si>
    <t>DAX Turbo-Long (Vont) o.e. - 12.380</t>
  </si>
  <si>
    <t>Münch. Rück Turbo-Long (Unicredit) o.e. - 205,77</t>
  </si>
  <si>
    <t>HB503M</t>
  </si>
  <si>
    <t>SB9PJ5</t>
  </si>
  <si>
    <t>DAX Mini-Future-Long (Soc. Gen.) o.e. - 11.718/11.970</t>
  </si>
  <si>
    <t>Silber Turbo-Call (Vont.) 09/22 - 17,20</t>
  </si>
  <si>
    <t>VV4UQR</t>
  </si>
  <si>
    <t>HG4GFG</t>
  </si>
  <si>
    <t>DAX Turbo-Long (HSBC) o.e., 12.572</t>
  </si>
  <si>
    <t xml:space="preserve">Dt. Bank Turbo-Call (Soc. Gen.) 09/22, 7.20 </t>
  </si>
  <si>
    <t>SN0ESB</t>
  </si>
  <si>
    <t>SH2XVR</t>
  </si>
  <si>
    <t>DAX Inline-OS (Soc. Gen.) 08/22, 12.250/16.500</t>
  </si>
  <si>
    <t>DAX Turbo-Long (Vont.) o.e. - 12.492</t>
  </si>
  <si>
    <t>VV5CD7</t>
  </si>
  <si>
    <t>HB8KEE</t>
  </si>
  <si>
    <t>DAX Turbo-Long (Unicredit) o.e. - 12.790</t>
  </si>
  <si>
    <t xml:space="preserve">S&amp;P 500 Turbo-Long (HSBC) o.e., 3.690 </t>
  </si>
  <si>
    <t>HG4A0R</t>
  </si>
  <si>
    <t>MD3ZMH</t>
  </si>
  <si>
    <t>EUR/USD Turbo-Long (Morgan St.) o.e. - 0,9680</t>
  </si>
  <si>
    <t>USD/JPY Turbo-Short (Vont.) o.e., 143,17</t>
  </si>
  <si>
    <t>VV31CL</t>
  </si>
  <si>
    <t>FTSE MIB Mini-Future-Long (Vont.) o.e. - 19.748/20.150</t>
  </si>
  <si>
    <t>VQ1E58</t>
  </si>
  <si>
    <t>SN5KLM</t>
  </si>
  <si>
    <t>DAX Turbo-Long (Soc. Gen) o.e. - 12.809</t>
  </si>
  <si>
    <t>DAX Turbo-Short (Soc. Gen.) o.e., 13,374</t>
  </si>
  <si>
    <t>SN5QSX</t>
  </si>
  <si>
    <t>VV3MVM</t>
  </si>
  <si>
    <t>DAX Mini-Future-Short (Vont.) o.e., 13.792/14.670</t>
  </si>
  <si>
    <t>WTI Crude Oil Inline-OS (Unicredit) 09/22, 64/116</t>
  </si>
  <si>
    <t>DAX Turbo-Short (HSBC) o.e., 13.402</t>
  </si>
  <si>
    <t>HG3YZ6</t>
  </si>
  <si>
    <t>VV2ZAC</t>
  </si>
  <si>
    <t>S&amp;P 500 Put-OS (Soc. Gen.) 08/22, 4.000</t>
  </si>
  <si>
    <t>SN3JUD</t>
  </si>
  <si>
    <t>DAX Turbo-Short (HSBC) o.e., 13.692</t>
  </si>
  <si>
    <t>HG3UJF</t>
  </si>
  <si>
    <t>DAX Turbo-Short (Vont.) o.e., 13.767</t>
  </si>
  <si>
    <t>VV3KGV</t>
  </si>
  <si>
    <t>HG3T3C</t>
  </si>
  <si>
    <t>DAX Turbo-Short (HSBC) o.e., 13.993</t>
  </si>
  <si>
    <t>MD3V06</t>
  </si>
  <si>
    <t>S&amp;P 500 Mini-Fut.-Short (Morgan St,) o.e., 4.360/4.305</t>
  </si>
  <si>
    <t>HB7GKV</t>
  </si>
  <si>
    <t xml:space="preserve">SD03ZG  </t>
  </si>
  <si>
    <t>DAX Turbo-Put (Vont.) 11/22., 13.850</t>
  </si>
  <si>
    <t>VV4KBP</t>
  </si>
  <si>
    <t>DAX Turbo-Short (HSBC) o.e., 14.279</t>
  </si>
  <si>
    <t>HG3THR</t>
  </si>
  <si>
    <t>VV3MK5</t>
  </si>
  <si>
    <t>S&amp;P 500 Turbo-Put (Morgan St,) 12/22., 4.320</t>
  </si>
  <si>
    <t>DAX Mini-Fut.-Short (Soc. Gen.) o.e., 13.750/14.078</t>
  </si>
  <si>
    <t xml:space="preserve">SN3D4N </t>
  </si>
  <si>
    <t>VV3JZ3</t>
  </si>
  <si>
    <t>Silber Turbo-Long (HSBC) o.e. - 17,46</t>
  </si>
  <si>
    <t>TT2CGF</t>
  </si>
  <si>
    <t>VW Vz. Turbo-Short (Unicredit) o.e. - 150,17</t>
  </si>
  <si>
    <t>HB8B28</t>
  </si>
  <si>
    <t>03. + 04.08</t>
  </si>
  <si>
    <r>
      <t>Bitcoin Mini-Future-Short (Vont.) o.e. 31.763/27.000</t>
    </r>
    <r>
      <rPr>
        <b/>
        <sz val="10"/>
        <rFont val="Arial"/>
        <family val="2"/>
      </rPr>
      <t xml:space="preserve"> </t>
    </r>
  </si>
  <si>
    <t>USD/JPY Turbo-Short (Morgan St.) o.e., 140,11</t>
  </si>
  <si>
    <t>MD41GV</t>
  </si>
  <si>
    <t>DAX-Put-OS (Vont.)  08/22, 13.800</t>
  </si>
  <si>
    <t>Euro Bund Turbo-Short (Vont.) o.e.- 141,54</t>
  </si>
  <si>
    <t>VX8KFD</t>
  </si>
  <si>
    <t>S&amp;P 500 Put-OS (Soc. Gen.) 12/22, 4.150</t>
  </si>
  <si>
    <t>SD4S53</t>
  </si>
  <si>
    <t>DAX Put-OS (Soc. Gen.) 9/22, 13.500</t>
  </si>
  <si>
    <t>SD5HSV</t>
  </si>
  <si>
    <t>VX4LWG</t>
  </si>
  <si>
    <t>DAX Put-OS (Vont.) 12/22, 14.000</t>
  </si>
  <si>
    <t>VQ87UF</t>
  </si>
  <si>
    <t>T-Notes (10Yr) Turbo-Short (HSBC.) o.e. - 125,42</t>
  </si>
  <si>
    <t>HG1WQ0</t>
  </si>
  <si>
    <t>DAX Turbo-Put (Vont.) 11/22, 14.000</t>
  </si>
  <si>
    <t>VV4JRH</t>
  </si>
  <si>
    <t>VV1H3S</t>
  </si>
  <si>
    <t>DAX Mini-Future-Short (Morgan St.) o.e., 14.030/13.887</t>
  </si>
  <si>
    <t xml:space="preserve">MD550K </t>
  </si>
  <si>
    <t>Silber Turbo-Long (HSBC) o.e. - 17,59</t>
  </si>
  <si>
    <t>TT2CZY</t>
  </si>
  <si>
    <t>MD50VB</t>
  </si>
  <si>
    <t>S&amp;P 500 Turbo-Put (Vont.) open end, 4.280</t>
  </si>
  <si>
    <t>USD/JPY Turbo-Put (Morgan St.) 12/22 - 140,00</t>
  </si>
  <si>
    <t>Euro Bund Turbo-Put (HSBC) 09/22.- 160,00</t>
  </si>
  <si>
    <t>HG37MY</t>
  </si>
  <si>
    <t>Gold Mini-Future-Long (Morgan St.) o.e. - 1.668/1.715</t>
  </si>
  <si>
    <t>MD6Q9Z</t>
  </si>
  <si>
    <t>DAX Put-OS (Soc. Gen.) 11/22, 13.750</t>
  </si>
  <si>
    <t>SN30XA</t>
  </si>
  <si>
    <t>HB7EL6</t>
  </si>
  <si>
    <t>DAX Turbo-Short (Unicredit) o.e., 14.275</t>
  </si>
  <si>
    <t>Nasdaq 100 Put-OS (Unicredit) 09/22, 13.000</t>
  </si>
  <si>
    <t>HB05VM</t>
  </si>
  <si>
    <t>Kupfer Mini-Future-Short (Vont.) o.e. - 4,32/4,19</t>
  </si>
  <si>
    <t>VV3TM3</t>
  </si>
  <si>
    <t>HG37N0</t>
  </si>
  <si>
    <t>Euro Bund Turbo-Put (HSBC.) 09/22 - 161,00</t>
  </si>
  <si>
    <t>SH2G87</t>
  </si>
  <si>
    <t>DAX-Put-OS (Soc.Gen.)  08/22, 13.900</t>
  </si>
  <si>
    <t>EUR/USD Turbo-Long (Vont..) o.e. - 0,9979</t>
  </si>
  <si>
    <t>VV4V03</t>
  </si>
  <si>
    <t>VX9EE1</t>
  </si>
  <si>
    <t>Infineon Mini-Future-Short (Vont.) o.e. - 32,67/31,89</t>
  </si>
  <si>
    <t>SN3J2U</t>
  </si>
  <si>
    <t>S&amp;P 500 Put-OS (Soc. Gen.) 03/23, 3.850</t>
  </si>
  <si>
    <t>WTI Crude Oil Inline-OS (Unicredit) 10/22 - 62/110</t>
  </si>
  <si>
    <r>
      <t>Bitcoin Mini-Future-Short (Vont.) o.e. - 31.695/27.000</t>
    </r>
    <r>
      <rPr>
        <b/>
        <sz val="10"/>
        <rFont val="Arial"/>
        <family val="2"/>
      </rPr>
      <t xml:space="preserve"> </t>
    </r>
  </si>
  <si>
    <t>DAX Turbo-Short (Soc. Gen.) o.e., 14.155</t>
  </si>
  <si>
    <t>SN299D</t>
  </si>
  <si>
    <t>AUD/USD Turbo-Short (Vont.) o.e., 0,7316</t>
  </si>
  <si>
    <t>VV1E1P</t>
  </si>
  <si>
    <t>SD4ZV3</t>
  </si>
  <si>
    <t>DAX Put-OS (Soc. Gen.) 12/22, 13.650</t>
  </si>
  <si>
    <t>DAX Turbo-Long (S.G.) o.e.12.377 (Verkauf 1/2 Position)</t>
  </si>
  <si>
    <t>SAP Mini-Future-Short (Unicredit) o.e. - 100,90/95,00</t>
  </si>
  <si>
    <t>HB6R6R</t>
  </si>
  <si>
    <t>DAX Put-OS (Soc. Gen.) 10/22, 13.900</t>
  </si>
  <si>
    <t>SH8U6P</t>
  </si>
  <si>
    <t>DAX Turbo-Long (Morgan St.) o.e. - 13.453</t>
  </si>
  <si>
    <t>MD6W08</t>
  </si>
  <si>
    <t>HR8CP0</t>
  </si>
  <si>
    <t>SN1RJ5</t>
  </si>
  <si>
    <t>DAX Turbo-Short (Soc. Gen.) o.e., 14.126</t>
  </si>
  <si>
    <t>DAX-Put-OS (Soc.Gen.)  09/22, 13.600</t>
  </si>
  <si>
    <t xml:space="preserve">SH75BN </t>
  </si>
  <si>
    <t>DAX-Put-OS (HSBC)  09/22, 13.400</t>
  </si>
  <si>
    <t>TT5VTF</t>
  </si>
  <si>
    <t>DAX Turbo-Short (Soc. Gen) o.e., 14.024</t>
  </si>
  <si>
    <t>SN1RKN</t>
  </si>
  <si>
    <t>Gold Turbo-Long (Vont.) 12/22. - 1.666</t>
  </si>
  <si>
    <t>VV4USV</t>
  </si>
  <si>
    <t>VV5L56</t>
  </si>
  <si>
    <t>S&amp;P 500 Turbo-Put (Vont.) 12/22, 4.480</t>
  </si>
  <si>
    <t>SN24C9</t>
  </si>
  <si>
    <t>Amazon Turbo-Long (Soc. Gen.) o.e. - 97,78</t>
  </si>
  <si>
    <t>HG4KA0</t>
  </si>
  <si>
    <t>DAX Turbo-Long (HSBC) o.e. - 12.946</t>
  </si>
  <si>
    <t>SN585Q</t>
  </si>
  <si>
    <t>WTI Crude Oil Turbo-Call (Soc. Gen.) 11/22., 85,00</t>
  </si>
  <si>
    <t>VV1T1R</t>
  </si>
  <si>
    <t>DAX-Put-OS (Vont)  26.08.22, 13.300</t>
  </si>
  <si>
    <t>SN5PRP</t>
  </si>
  <si>
    <t>DAX Turbo-Long (Soc. Gen)  o.e. - 13.042</t>
  </si>
  <si>
    <t xml:space="preserve">HG38L7 </t>
  </si>
  <si>
    <t>Peloton Turbo-Short (HSBC) o.e. - 15,03</t>
  </si>
  <si>
    <t>24.+25.08.22</t>
  </si>
  <si>
    <r>
      <t>Amazon Mini-Future-Short (Soc.Gen.)o.e.156,92/46,95</t>
    </r>
    <r>
      <rPr>
        <b/>
        <sz val="10"/>
        <rFont val="Arial"/>
        <family val="2"/>
      </rPr>
      <t xml:space="preserve"> </t>
    </r>
  </si>
  <si>
    <t>VV0KX0</t>
  </si>
  <si>
    <t>HR8CP5</t>
  </si>
  <si>
    <t>SN9C8V</t>
  </si>
  <si>
    <t>S&amp;P 500 Turbo-Short (Unicredit) o.e. 4.358</t>
  </si>
  <si>
    <t>HB5VQ2</t>
  </si>
  <si>
    <t>HB9GEN</t>
  </si>
  <si>
    <t>DAX Turbo-Short (Unicredit) o.e., 13.706</t>
  </si>
  <si>
    <t>DAX Turbo-Short (Soc. Gen.) o.e., 13.480</t>
  </si>
  <si>
    <t>DAX Turbo-Short (Vont.) o.e., 13.375</t>
  </si>
  <si>
    <t>VV0SS3</t>
  </si>
  <si>
    <r>
      <t>Bitcoin Mini-Future-Short (Vont.) o.e. 28.346/24.090</t>
    </r>
    <r>
      <rPr>
        <b/>
        <sz val="10"/>
        <rFont val="Arial"/>
        <family val="2"/>
      </rPr>
      <t xml:space="preserve"> </t>
    </r>
  </si>
  <si>
    <t>26. + 29.08.</t>
  </si>
  <si>
    <t>VV0ST1</t>
  </si>
  <si>
    <t>DAX Turbo-Short (Vont.) o.e., 13.455</t>
  </si>
  <si>
    <t>DAX Reverser (Unicredit) 12/22, 14.000</t>
  </si>
  <si>
    <t xml:space="preserve">HB84JW </t>
  </si>
  <si>
    <t>DAX-Put-OS (HSBC)  09/22, 13.300</t>
  </si>
  <si>
    <t>TT5VTB</t>
  </si>
  <si>
    <t>HB9KEE</t>
  </si>
  <si>
    <t>EUR/JPY Turbo-Short (Unicredit) o.e., 145,39</t>
  </si>
  <si>
    <t>HB4XLA</t>
  </si>
  <si>
    <t>HG4GF9</t>
  </si>
  <si>
    <t>HB3WKH</t>
  </si>
  <si>
    <t>S&amp;P 500 Put-OS (Unicredit) 12/22, 3.825</t>
  </si>
  <si>
    <r>
      <t xml:space="preserve">S&amp;P 500 Put-OS (Unicredit) 12/22, 3.700 </t>
    </r>
    <r>
      <rPr>
        <b/>
        <sz val="10"/>
        <rFont val="Arial"/>
        <family val="2"/>
      </rPr>
      <t>(2/3 Position)</t>
    </r>
  </si>
  <si>
    <t xml:space="preserve">HB8Z1Z </t>
  </si>
  <si>
    <t>30. + 31.08.</t>
  </si>
  <si>
    <r>
      <t>Meta Platform Mini-Future-Short (Unicredit)o.e.187,97/172,10</t>
    </r>
    <r>
      <rPr>
        <b/>
        <sz val="10"/>
        <rFont val="Arial"/>
        <family val="2"/>
      </rPr>
      <t xml:space="preserve"> </t>
    </r>
  </si>
  <si>
    <t>HG2LPW</t>
  </si>
  <si>
    <t>VV5RDB</t>
  </si>
  <si>
    <t>DAX Turbo-Short (Morgan St..) o.e., 13.157</t>
  </si>
  <si>
    <t>MD7KBZ</t>
  </si>
  <si>
    <t>01.+02.09.</t>
  </si>
  <si>
    <t>S&amp;P 500 Turbo-Short (HSBC) o.e. 4.415</t>
  </si>
  <si>
    <t>Eurostoxx 50 Turbo-Short (Unicredit) o.e. 3.913</t>
  </si>
  <si>
    <r>
      <t>Snap Mini-Future-Short (Vont.) o.e. 15,76/15,12</t>
    </r>
    <r>
      <rPr>
        <b/>
        <sz val="10"/>
        <rFont val="Arial"/>
        <family val="2"/>
      </rPr>
      <t xml:space="preserve"> </t>
    </r>
  </si>
  <si>
    <t>01.+ 02.09</t>
  </si>
  <si>
    <t xml:space="preserve">S&amp;P 500 Put-OS (Unicredit) 11/22, 3.700 </t>
  </si>
  <si>
    <t>31.08.+ 02.09.</t>
  </si>
  <si>
    <t>DAX Turbo-Short (Soc. Gen.) o.e., 13.060</t>
  </si>
  <si>
    <t>SN9PBK</t>
  </si>
  <si>
    <t>DAX Turbo-Short (Vont.) o.e., 13.168</t>
  </si>
  <si>
    <t>VV0YA5</t>
  </si>
  <si>
    <t>VV0YBD</t>
  </si>
  <si>
    <t>DAX Turbo-Short (Vont.) o.e., 13.277</t>
  </si>
  <si>
    <t>DAX Turbo-Short (HSBC) o.e., 13.346</t>
  </si>
  <si>
    <t>HG54QW</t>
  </si>
  <si>
    <t>DAX-Put-OS (Vont)  09/22, 12.900</t>
  </si>
  <si>
    <t>VX9HJU</t>
  </si>
  <si>
    <r>
      <t>T-Bond Mini-Future-Long (Morg.St.) o.e.147,01/149,86</t>
    </r>
    <r>
      <rPr>
        <b/>
        <sz val="10"/>
        <rFont val="Arial"/>
        <family val="2"/>
      </rPr>
      <t xml:space="preserve"> </t>
    </r>
  </si>
  <si>
    <t>T-Notes Turbo-Long (Morg. St.) o.e.111,17</t>
  </si>
  <si>
    <t>MA6XXE</t>
  </si>
  <si>
    <t xml:space="preserve">S&amp;P 500 Put-OS (Vont) 23.09.22, 3.900 </t>
  </si>
  <si>
    <t>VV03QQ</t>
  </si>
  <si>
    <t>SR8QFD</t>
  </si>
  <si>
    <t>DAX Turbo-Long (Soc. Gen)  o.e. - 12.348</t>
  </si>
  <si>
    <t>DAX Turbo-Long (Vont) o.e. - 12.292</t>
  </si>
  <si>
    <t>VP90UM</t>
  </si>
  <si>
    <t>DAX Turbo-Long (Vont.) o.e. - 11.794</t>
  </si>
  <si>
    <t>VP365U</t>
  </si>
  <si>
    <t>VV4UR3</t>
  </si>
  <si>
    <t>VX6DJS</t>
  </si>
  <si>
    <t>DAX Discount Call-OS (Vont.) 09/22, 13.000/13.500</t>
  </si>
  <si>
    <t>DAX Mini-Future-Long (Soc. Gen)  o.e. - 12.120/12.400</t>
  </si>
  <si>
    <t>MA3AQZ</t>
  </si>
  <si>
    <t>DAX Turbo-Long (Morgan St.) o.e. - 12.459</t>
  </si>
  <si>
    <t>MD6PW9</t>
  </si>
  <si>
    <t>Nasdaq 100 Turbo-Long (Morgan St.) o.e. - 11.897</t>
  </si>
  <si>
    <t>Silber Turbo-Call (Vont.) 12/22 - 17,00</t>
  </si>
  <si>
    <t>VV4UP1</t>
  </si>
  <si>
    <t>VV6HJF</t>
  </si>
  <si>
    <r>
      <t xml:space="preserve">DAX Turbo-Long (Vont) o.e. - 12.829 </t>
    </r>
    <r>
      <rPr>
        <b/>
        <sz val="10"/>
        <rFont val="Arial"/>
        <family val="2"/>
      </rPr>
      <t>(1/2 Pos.)</t>
    </r>
  </si>
  <si>
    <t>HB9LCJ</t>
  </si>
  <si>
    <t>Peloton Turbo-Short (Unicredit) o.e. - 12,99</t>
  </si>
  <si>
    <t>VV506G</t>
  </si>
  <si>
    <t>Brent Crude Oil  Mini-Future-Short (Vont.) o.e.-106,88/104,88</t>
  </si>
  <si>
    <t>Nasdaq 100 Call-OS (Vont.) 23.09.22, 12.550</t>
  </si>
  <si>
    <t>VV010W</t>
  </si>
  <si>
    <t>Nasdaq 100 Call-OS (Vont.) 23.09.22, 12.650</t>
  </si>
  <si>
    <t>VV010X</t>
  </si>
  <si>
    <t>SN9YCF</t>
  </si>
  <si>
    <t>SQ0AF3</t>
  </si>
  <si>
    <t>Silber Turbo-Call (Soc. Gen.) 12/22 - 18,50</t>
  </si>
  <si>
    <t xml:space="preserve">VL7E7Z  </t>
  </si>
  <si>
    <t>EStoxx Banks Mini-Future-Short (Vont.) o.e. 114,29/110,97</t>
  </si>
  <si>
    <t>SN9ZHE</t>
  </si>
  <si>
    <t>S&amp;P 500 Turbo-Put (Morgan St.) o.e. 4.180</t>
  </si>
  <si>
    <t>MD7TP4</t>
  </si>
  <si>
    <t>HG51QT</t>
  </si>
  <si>
    <t>DAX Turbo-Short (HSBC) o.e., 13.707</t>
  </si>
  <si>
    <t>SN9ZHB</t>
  </si>
  <si>
    <t>DAX Turbo-Short (Soc. Gen.) o.e., 13.420</t>
  </si>
  <si>
    <t>DAX Turbo-Short (Soc. Gen.) o.e., 13.468</t>
  </si>
  <si>
    <r>
      <t>Bitcoin Mini-Future-Short (Vont.) o.e. 28.252/24.060</t>
    </r>
    <r>
      <rPr>
        <b/>
        <sz val="10"/>
        <rFont val="Arial"/>
        <family val="2"/>
      </rPr>
      <t xml:space="preserve"> </t>
    </r>
  </si>
  <si>
    <t>DAX-Put-OS (Vont)  23.09.22 - 13.000</t>
  </si>
  <si>
    <t>VV238Z</t>
  </si>
  <si>
    <t xml:space="preserve">SN90LZ </t>
  </si>
  <si>
    <t xml:space="preserve">SN3Z1B </t>
  </si>
  <si>
    <t>Silber Turbo-Call (Soc. Gen.) 12/22 - 17,50</t>
  </si>
  <si>
    <t>DAX Turbo-Long (Morgan St)  o.e. - 12.265</t>
  </si>
  <si>
    <t>MD5FS7</t>
  </si>
  <si>
    <t>DAX Turbo-Put (Soc. Gen.) 10/22., 13.100</t>
  </si>
  <si>
    <t>SN9YRJ</t>
  </si>
  <si>
    <t>DAX Put-OS (Soc. Gen.) 10/22, 12.500</t>
  </si>
  <si>
    <t>SH8U59</t>
  </si>
  <si>
    <t>SQ0F80</t>
  </si>
  <si>
    <t>DAX-Put-OS (Vont)  10/22, 12.700</t>
  </si>
  <si>
    <t>VV1TY7</t>
  </si>
  <si>
    <t>SH8U6A</t>
  </si>
  <si>
    <t xml:space="preserve">HG5F2V </t>
  </si>
  <si>
    <t>DAX Turbo-Short (HSBC) o.e., 13.103</t>
  </si>
  <si>
    <t>S&amp;P 500 Put-OS (Soc.Gen.) 10/22, 3.750 (2 Teil-Verkäufe)</t>
  </si>
  <si>
    <t>DAX Put-OS (Soc. Gen.) 10/22, 12.600 (2 Teil-Verkäufe)</t>
  </si>
  <si>
    <t>SN813W</t>
  </si>
  <si>
    <r>
      <t>DAX Put-OS (Soc. Gen.) 30.09.22, 12.500</t>
    </r>
    <r>
      <rPr>
        <b/>
        <sz val="10"/>
        <rFont val="Arial"/>
        <family val="2"/>
      </rPr>
      <t xml:space="preserve"> (1/2 Pos.)</t>
    </r>
  </si>
  <si>
    <t>VV01SB</t>
  </si>
  <si>
    <r>
      <t xml:space="preserve">S&amp;P 500 Put-OS (Vont.) 10/22, 3.780 </t>
    </r>
    <r>
      <rPr>
        <b/>
        <sz val="10"/>
        <rFont val="Arial"/>
        <family val="2"/>
      </rPr>
      <t xml:space="preserve"> (1/2 Pos.)</t>
    </r>
  </si>
  <si>
    <t>HG52AC</t>
  </si>
  <si>
    <t>DAX Turbo-Short (HSBC) o.e., 13.607</t>
  </si>
  <si>
    <t>Nasdaq 100 Turbo-Put (Morgan St.) 01/23. - 12.400</t>
  </si>
  <si>
    <t>MD8AA8</t>
  </si>
  <si>
    <t>DAX Turbo-Short (Soc. Gen.) o.e., 13.484</t>
  </si>
  <si>
    <t>SN9ZG2</t>
  </si>
  <si>
    <t>S&amp;P 500 Turbo-Put (Vont.) 12/22 - 4.120</t>
  </si>
  <si>
    <t>VV0ZXH</t>
  </si>
  <si>
    <t>DAX Turbo-Short (Soc. Gen.) o.e., 12.975</t>
  </si>
  <si>
    <t>SN91SS</t>
  </si>
  <si>
    <t>VV6SRJ</t>
  </si>
  <si>
    <r>
      <t xml:space="preserve">DAX Turbo-Short (Vont) o.e. - 13.056 </t>
    </r>
    <r>
      <rPr>
        <b/>
        <sz val="10"/>
        <rFont val="Arial"/>
        <family val="2"/>
      </rPr>
      <t>(1/2 Pos.)</t>
    </r>
  </si>
  <si>
    <t>DAX Discount Put-OS (Vont.) 10/22, 12.700/12.200</t>
  </si>
  <si>
    <t>VX9HWJ</t>
  </si>
  <si>
    <t>DAX Turbo-Long (Soc. Gen.) o.e. - 11.398</t>
  </si>
  <si>
    <t>CL958A</t>
  </si>
  <si>
    <t>Gold Turbo-Call (Morgan St.) 12/22. - 1.580</t>
  </si>
  <si>
    <t>MD7368</t>
  </si>
  <si>
    <t>VE91W6</t>
  </si>
  <si>
    <t>Gold Mini-Future-Long (Vont.) o.e.  - 1.570/1.590</t>
  </si>
  <si>
    <t>VP5QAW</t>
  </si>
  <si>
    <t>Nasdaq 100 Turbo-Long (Vont.) o.e.  - 10.895</t>
  </si>
  <si>
    <t>Silber Turbo-Call (Soc. Gen.) 12/22.  - 17,50</t>
  </si>
  <si>
    <t>SN3Z1B</t>
  </si>
  <si>
    <t>TT3097</t>
  </si>
  <si>
    <t>DAX Turbo-Long (HSBC) o.e., 12.083</t>
  </si>
  <si>
    <t>EUR/USD Turbo-Long (Vont..) o.e. - 0,9380</t>
  </si>
  <si>
    <t>VV61ZX</t>
  </si>
  <si>
    <t>SN812H</t>
  </si>
  <si>
    <t>DAX-Call-OS (Soc. Gen.)  30.09.22, 12.200</t>
  </si>
  <si>
    <t>SN7F2G</t>
  </si>
  <si>
    <t>DAX Turbo-Call (Soc. Gen)  10/22 - 11.650</t>
  </si>
  <si>
    <t>VV4JR3</t>
  </si>
  <si>
    <t>DAX Turbo-Call (Vont.) 11/22 - 11.450</t>
  </si>
  <si>
    <t>S&amp;P 500 Turbo-Call (Morgan St.) 11/22 - 3.340</t>
  </si>
  <si>
    <t>MD89XA</t>
  </si>
  <si>
    <t>T-Notes Mini-Future-Long (Soc, Gen.) o.e.- 105,41/105,96</t>
  </si>
  <si>
    <t>SH1DA6</t>
  </si>
  <si>
    <t>Gold Mini-Future-Long (Morgan St.) o.e.  - 1.559/1.573</t>
  </si>
  <si>
    <t>MD1ZFT</t>
  </si>
  <si>
    <t xml:space="preserve">VP365V </t>
  </si>
  <si>
    <t>DAX Turbo-Long (Vont) o.e. - 11.845</t>
  </si>
  <si>
    <t>SB7UZ5</t>
  </si>
  <si>
    <t>Eurostoxx 50 Mini-Future--Long (Soc. Gen.) o.e. - 3,141/3205</t>
  </si>
  <si>
    <t>DAX Turbo-Long (Soc. Gen)  o.e. - 11.662</t>
  </si>
  <si>
    <t>CL962U</t>
  </si>
  <si>
    <t>DAX Discount Call-OS (Vont.) 10/22, 12.200/12.600</t>
  </si>
  <si>
    <t>VX9HYQ</t>
  </si>
  <si>
    <t>Silber Turbo-Call (Soc. Gen.) 11/22  - 17,50</t>
  </si>
  <si>
    <t>SN73AE</t>
  </si>
  <si>
    <t>VP1B8Y</t>
  </si>
  <si>
    <t>AUD/USD Turbo-Long (Vont.) o.e. - 0,6036</t>
  </si>
  <si>
    <t>MA602U</t>
  </si>
  <si>
    <t>T-Bond Turbo-Long (Morg. St.) o.e.- 121,67</t>
  </si>
  <si>
    <t>MD8TPQ</t>
  </si>
  <si>
    <t>S&amp;P 500 Turbo-Call (Soc. Gen.) 11/22 - 3.550</t>
  </si>
  <si>
    <t>SN86W6</t>
  </si>
  <si>
    <t>DAX Turbo-Long (Morgan St.) o.e. - 11.884</t>
  </si>
  <si>
    <t>VV7DVZ</t>
  </si>
  <si>
    <t>Silber Turbo-Call (Vont.) 12/22  - 18,00</t>
  </si>
  <si>
    <t>MDAX Mini-Future-Long (Morgan St.) o.e. - 20.986/21.376</t>
  </si>
  <si>
    <t>MD5RLM</t>
  </si>
  <si>
    <t>VP5P8J</t>
  </si>
  <si>
    <t>Nasdaq 100 Mini-Future-Long (Vont.) o.e. - 10.751/10.890</t>
  </si>
  <si>
    <t>Rheinmetall Mini-Future-Long (Vont.) o.e. - 138,50/145,41</t>
  </si>
  <si>
    <t>VV60WW</t>
  </si>
  <si>
    <t>BASF Mini-Future-Long (Soc. Gen.) o.e. - 36,78/38,53</t>
  </si>
  <si>
    <t>SQ1C6E</t>
  </si>
  <si>
    <t>DAX Turbo-Long (HSBC) 12/22, 12.300</t>
  </si>
  <si>
    <t>HG5V97</t>
  </si>
  <si>
    <t>T-Notes Mini-Future-Long (Soc, Gen.) o.e.- 105,49/106,33</t>
  </si>
  <si>
    <t>SH3VF0</t>
  </si>
  <si>
    <t>DAX Turbo-Long (Soc Gent.) o.e. - 11.839</t>
  </si>
  <si>
    <t>DAX Turbo-Long (Soc. Gen)  o.e. - 11.843</t>
  </si>
  <si>
    <t>SR8GK7</t>
  </si>
  <si>
    <t>TT2B5R</t>
  </si>
  <si>
    <t>DAX Turbo-Long (HSBC.) o.e. - 11.407</t>
  </si>
  <si>
    <t>Newmont Min. Mini-Future-Long (Soc. Gen.) o.e.-34,34/38,21</t>
  </si>
  <si>
    <t>SN5QGE</t>
  </si>
  <si>
    <t>SQ2B5B</t>
  </si>
  <si>
    <t>DAX Mini-Future-Long (Soc. Gen)  o.e. - 11.879/12.110</t>
  </si>
  <si>
    <t>SN41HE</t>
  </si>
  <si>
    <t>DAX Discount Call-OS (Vont.) 11/22, 12.200/12.700</t>
  </si>
  <si>
    <t>VV1UAS</t>
  </si>
  <si>
    <t>DAX Turbo-Long (Morgan St)  o.e. - 11.562</t>
  </si>
  <si>
    <t>MD56KW</t>
  </si>
  <si>
    <t>T-Bond Turbo-Long (Morg. St.) o.e. - 116,97</t>
  </si>
  <si>
    <t>MA71HJ</t>
  </si>
  <si>
    <t>CJ6F10</t>
  </si>
  <si>
    <t>Gold Turbo-Long (Soc. Gen.) o.e. - 1.564</t>
  </si>
  <si>
    <t>EUR/USD Turbo-Long (Soc. Gen.) o.e. - 0,9305</t>
  </si>
  <si>
    <t>12.+.13.10.</t>
  </si>
  <si>
    <t>DAX Turbo-Call  (HSBC) 01/23 - 11.600</t>
  </si>
  <si>
    <t>HG5S8J</t>
  </si>
  <si>
    <t>DAX Turbo-Long (Morgan St)  o.e. - 11.856</t>
  </si>
  <si>
    <t>MD4YPR</t>
  </si>
  <si>
    <t>DAX Turbo-Long (Morgan St.) o.e. - 11.564</t>
  </si>
  <si>
    <t>MD8HE6</t>
  </si>
  <si>
    <r>
      <t>S&amp;P 500 Turbo-Call (Morgan St.) 11/22 - 3.460</t>
    </r>
    <r>
      <rPr>
        <b/>
        <sz val="10"/>
        <rFont val="Arial"/>
        <family val="2"/>
      </rPr>
      <t xml:space="preserve"> 1/2 Pos.</t>
    </r>
  </si>
  <si>
    <t>DAX Mini-Future-Short (Soc. Gen)  o.e. - 13.606/13.320</t>
  </si>
  <si>
    <t>SN9WES</t>
  </si>
  <si>
    <t>Nasdaq 100 Turbo-Short (Morgan St.) o.e. 12.435</t>
  </si>
  <si>
    <t>MD85DY</t>
  </si>
  <si>
    <t xml:space="preserve">VV7KN3  </t>
  </si>
  <si>
    <t>SQ2EEX</t>
  </si>
  <si>
    <t>Brent Crude Oil Mini-Fut.-Short (Soc.Gen.) o.e.-100,74/97,82</t>
  </si>
  <si>
    <t>DAX Turbo-Short (Soc. Gen.) o.e., 13.105</t>
  </si>
  <si>
    <t>SN91RW</t>
  </si>
  <si>
    <r>
      <t>S&amp;P 500 Turbo-Call (Morgan St.) 01/23 - 3.500</t>
    </r>
    <r>
      <rPr>
        <b/>
        <sz val="10"/>
        <rFont val="Arial"/>
        <family val="2"/>
      </rPr>
      <t xml:space="preserve"> </t>
    </r>
  </si>
  <si>
    <t>MD9E0Y</t>
  </si>
  <si>
    <t>MA0PQ8</t>
  </si>
  <si>
    <t>Microsoft Turbo-Long (Morgan St.) o.e. - 199,46</t>
  </si>
  <si>
    <t>T-Bond Turbo-Long (Morg. St.) o.e. - 115,23</t>
  </si>
  <si>
    <t>MD20C3</t>
  </si>
  <si>
    <t>DAX Turbo-Long (Soc. Gen)  o.e. - 12.800</t>
  </si>
  <si>
    <t>SQ2X33</t>
  </si>
  <si>
    <t>VF8L36</t>
  </si>
  <si>
    <t>Gold Mini-Future-Long (Vont.) o.e.  - 1.560/1.580</t>
  </si>
  <si>
    <t>MD5CYZ</t>
  </si>
  <si>
    <r>
      <t>DAX Turbo-Long (Morgan St.) o.e.- 11.859</t>
    </r>
    <r>
      <rPr>
        <b/>
        <sz val="10"/>
        <rFont val="Arial"/>
        <family val="2"/>
      </rPr>
      <t xml:space="preserve"> </t>
    </r>
  </si>
  <si>
    <t>27.+ 28.10</t>
  </si>
  <si>
    <t>VV61ZV</t>
  </si>
  <si>
    <t>EUR/USD Turbo-Long (Vont..) o.e. - 0,9396</t>
  </si>
  <si>
    <t>DAX Turbo-Call (Soc. Gen)  11/22. - 12.675</t>
  </si>
  <si>
    <t>SN95HA</t>
  </si>
  <si>
    <t xml:space="preserve">VV7RR9 </t>
  </si>
  <si>
    <t xml:space="preserve">Snap Put-OS (Vont) 03/23, 13,00 </t>
  </si>
  <si>
    <t xml:space="preserve">S&amp;P 500 Put-OS (Vont)  01/23, 3.700 </t>
  </si>
  <si>
    <t>VV18H0</t>
  </si>
  <si>
    <t>VV808R</t>
  </si>
  <si>
    <t>DAX Mini-Future-Short (Vont.) o.e., 13.736/13.600</t>
  </si>
  <si>
    <t>DAX Discount Put-OS (Vont.) 11/22, 13.300/12.800</t>
  </si>
  <si>
    <t>VV1T9K</t>
  </si>
  <si>
    <t>S&amp;P 500 Put-OS (Vont.) 11/22, 3.790</t>
  </si>
  <si>
    <t xml:space="preserve">VV01JT  </t>
  </si>
  <si>
    <t>DAX-Put-OS (Vont)  11/22, 13.300</t>
  </si>
  <si>
    <t>VV236K</t>
  </si>
  <si>
    <t>DAX Turbo-Call  (Vont.) 02/23., 11.700 (Verkauf 1/2 Position)</t>
  </si>
  <si>
    <t>DAX Turbo-Long (Soc. Gen.) o.e.,12.377 (Verkauf restl.-1/2 Pos.)</t>
  </si>
  <si>
    <t>EUR/USD Turbo-Long (HSBC) o.e. - 0,9394</t>
  </si>
  <si>
    <t>HG46FR</t>
  </si>
  <si>
    <t xml:space="preserve">Peloton Put-OS (Vont) 03/23, 12,00 </t>
  </si>
  <si>
    <t>VX9VAA</t>
  </si>
  <si>
    <t>CU9XL4</t>
  </si>
  <si>
    <t>Gold Turbo-Long (Soc. Gen.) o.e. - 1.609</t>
  </si>
  <si>
    <t>VV0N01</t>
  </si>
  <si>
    <t>Bitcoin Mini-Future-Short (Vont.) o.e. 26.768/22.770</t>
  </si>
  <si>
    <t>VV8843</t>
  </si>
  <si>
    <t>Gold Turbo-Long (Vont.) o.e. - 1.621</t>
  </si>
  <si>
    <t>EUR/USD Turbo-Long (Morgan St.) o.e. - 0,9694</t>
  </si>
  <si>
    <t>MD9GGW</t>
  </si>
  <si>
    <t>DAX Turbo-Short (Soc. Gen.) o.e., 14.104</t>
  </si>
  <si>
    <t>SN1RJN</t>
  </si>
  <si>
    <t>VV8WYH</t>
  </si>
  <si>
    <t>Meta Platforms Turbo-Short (Vont.) o.e. - 121,72</t>
  </si>
  <si>
    <t>USD/JPY Turbo-Put (Morgan St.) 12/22., 152,00</t>
  </si>
  <si>
    <t>MD6FJD</t>
  </si>
  <si>
    <t>09.+ 10.11.</t>
  </si>
  <si>
    <t xml:space="preserve">T-Bond Turbo-Long (Morg. St.) o.e. - 115,39 </t>
  </si>
  <si>
    <t>Dt. Bank Reverser (Unicredit) 12/22, 10,80</t>
  </si>
  <si>
    <t>HB84U3</t>
  </si>
  <si>
    <t>DAX Mini-Future-Short (Soc. Gen.) o.e., 14.742/14.410</t>
  </si>
  <si>
    <t>SN1NHN</t>
  </si>
  <si>
    <t>Brent Crude Oil Turbo-Short (Vont.) o.e. - 103,10</t>
  </si>
  <si>
    <t>VV4WQV</t>
  </si>
  <si>
    <t>MA8RDD</t>
  </si>
  <si>
    <t>Euro Bund Turbo-Long (Morg. St.) o.e. - 132,07</t>
  </si>
  <si>
    <t>VV9DHY</t>
  </si>
  <si>
    <t>Gold Mini-Future-Long (Vont.) o.e.  - 1.661/1.686</t>
  </si>
  <si>
    <t>MB0DZX</t>
  </si>
  <si>
    <t>VV5LP4</t>
  </si>
  <si>
    <t>14.+ 15.11.</t>
  </si>
  <si>
    <t>USD/JPY Mini-Fut.-Short (Morgan St.) o.e. - 149,46/180,00</t>
  </si>
  <si>
    <t>DAX Turbo-Put (Vont.) 03/23, 14.675</t>
  </si>
  <si>
    <t xml:space="preserve">VV9MBE </t>
  </si>
  <si>
    <t>DAX-Put-OS (Vont)  11/22, 14.400</t>
  </si>
  <si>
    <t>HR8CPE</t>
  </si>
  <si>
    <t>SQ1RC0</t>
  </si>
  <si>
    <t>DAX Turbo-Put (Soc.Gen.) 03/23, 15.100</t>
  </si>
  <si>
    <t>VV88XU</t>
  </si>
  <si>
    <t>VQ88ZG</t>
  </si>
  <si>
    <t>DAX-Put-OS (Vont)  12/22, 14.300</t>
  </si>
  <si>
    <t>Dow Jones Turbo-Short (HSBC.)  o.e. - 35.097</t>
  </si>
  <si>
    <t>HG0QJ2</t>
  </si>
  <si>
    <t>17. + 18. 11.</t>
  </si>
  <si>
    <t>AUD/USD Mini-Future-Long (Vont.) o.e. - 0,6298/0,6319</t>
  </si>
  <si>
    <t xml:space="preserve">HG6C5Z </t>
  </si>
  <si>
    <t>S&amp;P 500 Turbo-Short (Vont.) 03/22 - 4300</t>
  </si>
  <si>
    <t>VV7QJG</t>
  </si>
  <si>
    <t>VV6K9R</t>
  </si>
  <si>
    <t>DAX Turbo-Put (Vont.) 01/23, 14.650</t>
  </si>
  <si>
    <t>VV503B</t>
  </si>
  <si>
    <t>Brent Crude Oil Turbo-Short (Vont.) o.e. - 100,16</t>
  </si>
  <si>
    <t xml:space="preserve">MD9GJ5 </t>
  </si>
  <si>
    <t>Euro Bund Mini-Future-Long (Vont.) o.e.136,53/137,37</t>
  </si>
  <si>
    <t>VV9GB5</t>
  </si>
  <si>
    <t xml:space="preserve">EUR/JPY Turbo-Long (Morgan St.) o.e.- 141,88 </t>
  </si>
  <si>
    <t>EUR/USD Turbo-Long (HSBC) o.e.- 0,9693</t>
  </si>
  <si>
    <t>21.+ 24.11.</t>
  </si>
  <si>
    <t>23.+ 24. 11.</t>
  </si>
  <si>
    <t>VV80W9</t>
  </si>
  <si>
    <t>DAX Discount Put-OS (Unicredit) 12/22, 14.500/14.000</t>
  </si>
  <si>
    <t>HR8BRX</t>
  </si>
  <si>
    <t>DAX-Put-OS (Vont)  12/22, 14.600</t>
  </si>
  <si>
    <t>VQ87UK</t>
  </si>
  <si>
    <r>
      <t>Gold Call-OS (Vont.) 02/23 - 1.730</t>
    </r>
    <r>
      <rPr>
        <b/>
        <sz val="10"/>
        <rFont val="Arial"/>
        <family val="2"/>
      </rPr>
      <t xml:space="preserve"> </t>
    </r>
  </si>
  <si>
    <t>25.+ 28.11.</t>
  </si>
  <si>
    <t>S&amp;P 500 Discount Put-OS (Vont.) 12/22, 4.000/3.800</t>
  </si>
  <si>
    <t>VX5W6P</t>
  </si>
  <si>
    <t>SQ5D5P</t>
  </si>
  <si>
    <t>DAX Mini-Future-Long (Soc. Gen)  o.e. - 13.994/14.260</t>
  </si>
  <si>
    <t>Silber Mini-Future-Long (Vont.) oe.e. - 19,97/20,33</t>
  </si>
  <si>
    <t>VV89S3</t>
  </si>
  <si>
    <t>DAX-Call-OS (Vont.)  12/22, 14.400</t>
  </si>
  <si>
    <t>VX7PDF</t>
  </si>
  <si>
    <t xml:space="preserve">HB8ZP3 </t>
  </si>
  <si>
    <t>VQ88ZH</t>
  </si>
  <si>
    <t>DAX-Put-OS (Vont)  12/22, 14.500</t>
  </si>
  <si>
    <t>HG54JG</t>
  </si>
  <si>
    <t>Peloton Turbo-Short (HSBC) o.e. - 13,78</t>
  </si>
  <si>
    <t>VV9L1Z</t>
  </si>
  <si>
    <t>Zalando Turbo-Short (Vont) o.e. - 36,47</t>
  </si>
  <si>
    <t>SN3JZP</t>
  </si>
  <si>
    <t>S&amp;P 500 Put-OS (Unicredit) 12/22, 4.050</t>
  </si>
  <si>
    <t>S&amp;P 500 Put-OS (Soc. Gen.) 12/22, 4.000</t>
  </si>
  <si>
    <t>Brent Crude Oil Turbo-Short (Unicredit) o.e. - 99,20</t>
  </si>
  <si>
    <t>01.+ 05.12.</t>
  </si>
  <si>
    <t>Gold Turbo-Call (Vont.) 12/22. - 1.638</t>
  </si>
  <si>
    <t>HG6Q7X</t>
  </si>
  <si>
    <t>VV9AXG</t>
  </si>
  <si>
    <t>DAX Turbo-Put (Vont.) 06/23, 14.900</t>
  </si>
  <si>
    <t>S&amp;P 500 Put-OS (Vont.) 30.12.22 - 4.050</t>
  </si>
  <si>
    <t>VV9N9P</t>
  </si>
  <si>
    <t>MB0P2R</t>
  </si>
  <si>
    <t>USD/JPY Mini-Fut.-Short (Morgan St.) o.e. - 145,32/143,87</t>
  </si>
  <si>
    <t>05.+ 07.12.</t>
  </si>
  <si>
    <t xml:space="preserve">Gold Turbo-Long (HSBC) o.e. - 1.655 </t>
  </si>
  <si>
    <t>DAX Turbo-Long (Vont) o.e. - 13.994</t>
  </si>
  <si>
    <t>VV9P81</t>
  </si>
  <si>
    <t>MB0NTQ</t>
  </si>
  <si>
    <t>AUD/USD Mini-Future-Long (Morgan St.) o.e.-0,6455/0,6506</t>
  </si>
  <si>
    <t>Silber Turbo-Call (Vont.) 03/23  - 20,00</t>
  </si>
  <si>
    <t>VV89UV</t>
  </si>
  <si>
    <t>DAX-Call-OS (Vont.)  09.12.22, 14.200</t>
  </si>
  <si>
    <t>VV07CF</t>
  </si>
  <si>
    <t>VV8139</t>
  </si>
  <si>
    <r>
      <t>Nasdaq 100 Put-OS (Vont.) 02/23, 12.000</t>
    </r>
    <r>
      <rPr>
        <b/>
        <sz val="10"/>
        <rFont val="Arial"/>
        <family val="2"/>
      </rPr>
      <t xml:space="preserve"> </t>
    </r>
  </si>
  <si>
    <t>VV9L8T</t>
  </si>
  <si>
    <t>DAX Mini-Future-Long (Vont.)  o.e. - 14.010/14.140</t>
  </si>
  <si>
    <t>MB0VWR</t>
  </si>
  <si>
    <t>EUR/USD Turbo-Put (Morgan St.) 01/22, 1,1050</t>
  </si>
  <si>
    <t>MB1ELP</t>
  </si>
  <si>
    <t>13.+ 14.12.</t>
  </si>
  <si>
    <t>DAX Turbo-Long (Vont) o.e. - 13.738</t>
  </si>
  <si>
    <t>VV9P8H</t>
  </si>
  <si>
    <t xml:space="preserve">HC0YLS </t>
  </si>
  <si>
    <r>
      <t xml:space="preserve">Nasdaq 100 Put-OS (Unicredit) 01/23, 11.500 </t>
    </r>
    <r>
      <rPr>
        <b/>
        <sz val="10"/>
        <rFont val="Arial"/>
        <family val="2"/>
      </rPr>
      <t xml:space="preserve"> </t>
    </r>
  </si>
  <si>
    <t>Gold Turbo-Long (HSBC) o.e. - 1.702</t>
  </si>
  <si>
    <t>HG6SUQ</t>
  </si>
  <si>
    <t>Brent Crude Oil Turbo-Short (Morgan St.)o.e.-91,47 (1/2 Pos.)</t>
  </si>
  <si>
    <t>MB07TD</t>
  </si>
  <si>
    <t>VV9L7K</t>
  </si>
  <si>
    <t>DAX Mini-Future-Long (Vont) o.e. - 13.600/13.710</t>
  </si>
  <si>
    <t>VV860T</t>
  </si>
  <si>
    <t>19.+20.12.</t>
  </si>
  <si>
    <t xml:space="preserve">DAX Mini-Fut.Long (Morgan St.) o.e. - 13.198/13.338 </t>
  </si>
  <si>
    <t xml:space="preserve">S&amp;P 500 Mini-Fut.Long (Vont.) o.e. - 3.687/3.733 </t>
  </si>
  <si>
    <t>DAX Mini-Future-Long (Vont) o.e. - 13.369/13.480</t>
  </si>
  <si>
    <t>VV9AFP</t>
  </si>
  <si>
    <t>HG6ZJG</t>
  </si>
  <si>
    <t>Silber Turbo-Long (HSBC) o.e. - 20,94</t>
  </si>
  <si>
    <t>VU0TJ5</t>
  </si>
  <si>
    <t>USD/JPY Turbo-Call (Vont.) 03/23  - 127,50</t>
  </si>
  <si>
    <t>HG6SU3</t>
  </si>
  <si>
    <t>DAX Turbo-Long (HSBC) o.e. - 13.592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</si>
</sst>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0.00_ ;[Red]\-0.00\ "/>
    <numFmt numFmtId="166" formatCode="#,##0.00_ ;[Red]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10"/>
      <color rgb="FF7030A0"/>
      <name val="Arial"/>
      <family val="2"/>
    </font>
    <font>
      <b/>
      <sz val="12"/>
      <color rgb="FF0070C0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b/>
      <sz val="14"/>
      <name val="Calibri"/>
      <family val="2"/>
      <scheme val="minor"/>
    </font>
    <font>
      <b/>
      <sz val="18"/>
      <color rgb="FFFF0000"/>
      <name val="Arial"/>
      <family val="2"/>
    </font>
    <font>
      <b/>
      <sz val="24"/>
      <name val="Arial"/>
      <family val="2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/>
    <xf numFmtId="164" fontId="2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left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3" fontId="2" fillId="0" borderId="6" xfId="0" applyNumberFormat="1" applyFont="1" applyBorder="1"/>
    <xf numFmtId="164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3" fontId="2" fillId="0" borderId="8" xfId="0" applyNumberFormat="1" applyFont="1" applyBorder="1"/>
    <xf numFmtId="0" fontId="4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2" fontId="2" fillId="0" borderId="0" xfId="0" applyNumberFormat="1" applyFont="1"/>
    <xf numFmtId="9" fontId="2" fillId="0" borderId="0" xfId="0" applyNumberFormat="1" applyFont="1"/>
    <xf numFmtId="2" fontId="2" fillId="0" borderId="10" xfId="0" applyNumberFormat="1" applyFont="1" applyBorder="1"/>
    <xf numFmtId="2" fontId="4" fillId="0" borderId="0" xfId="0" applyNumberFormat="1" applyFont="1"/>
    <xf numFmtId="0" fontId="4" fillId="0" borderId="0" xfId="0" applyFont="1"/>
    <xf numFmtId="164" fontId="2" fillId="0" borderId="0" xfId="0" applyNumberFormat="1" applyFont="1" applyAlignment="1">
      <alignment horizontal="right"/>
    </xf>
    <xf numFmtId="10" fontId="4" fillId="0" borderId="0" xfId="1" applyNumberFormat="1" applyFont="1" applyBorder="1"/>
    <xf numFmtId="164" fontId="2" fillId="0" borderId="9" xfId="0" applyNumberFormat="1" applyFont="1" applyBorder="1" applyAlignment="1">
      <alignment horizontal="center"/>
    </xf>
    <xf numFmtId="0" fontId="4" fillId="0" borderId="10" xfId="0" applyFont="1" applyBorder="1"/>
    <xf numFmtId="0" fontId="2" fillId="0" borderId="10" xfId="0" applyFont="1" applyBorder="1"/>
    <xf numFmtId="164" fontId="2" fillId="0" borderId="10" xfId="0" applyNumberFormat="1" applyFont="1" applyBorder="1" applyAlignment="1">
      <alignment horizontal="right"/>
    </xf>
    <xf numFmtId="3" fontId="2" fillId="0" borderId="11" xfId="0" applyNumberFormat="1" applyFont="1" applyBorder="1"/>
    <xf numFmtId="0" fontId="2" fillId="0" borderId="5" xfId="0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" fontId="4" fillId="0" borderId="8" xfId="0" applyNumberFormat="1" applyFont="1" applyBorder="1" applyAlignment="1">
      <alignment horizontal="center"/>
    </xf>
    <xf numFmtId="9" fontId="4" fillId="0" borderId="0" xfId="0" applyNumberFormat="1" applyFont="1"/>
    <xf numFmtId="2" fontId="2" fillId="0" borderId="1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center"/>
    </xf>
    <xf numFmtId="9" fontId="2" fillId="0" borderId="10" xfId="0" applyNumberFormat="1" applyFont="1" applyBorder="1"/>
    <xf numFmtId="0" fontId="4" fillId="0" borderId="0" xfId="0" applyFont="1" applyAlignment="1">
      <alignment horizontal="right"/>
    </xf>
    <xf numFmtId="3" fontId="4" fillId="0" borderId="8" xfId="0" applyNumberFormat="1" applyFont="1" applyBorder="1"/>
    <xf numFmtId="0" fontId="4" fillId="0" borderId="5" xfId="0" applyFont="1" applyBorder="1" applyAlignment="1">
      <alignment horizontal="right"/>
    </xf>
    <xf numFmtId="164" fontId="3" fillId="0" borderId="0" xfId="0" applyNumberFormat="1" applyFont="1" applyAlignment="1">
      <alignment horizontal="left"/>
    </xf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164" fontId="4" fillId="0" borderId="7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4" fontId="2" fillId="0" borderId="8" xfId="0" applyNumberFormat="1" applyFont="1" applyBorder="1"/>
    <xf numFmtId="0" fontId="6" fillId="0" borderId="0" xfId="0" applyFont="1"/>
    <xf numFmtId="0" fontId="2" fillId="0" borderId="0" xfId="0" applyFont="1" applyAlignment="1">
      <alignment horizontal="right"/>
    </xf>
    <xf numFmtId="10" fontId="2" fillId="0" borderId="0" xfId="1" applyNumberFormat="1" applyFont="1" applyBorder="1"/>
    <xf numFmtId="166" fontId="2" fillId="0" borderId="8" xfId="0" applyNumberFormat="1" applyFont="1" applyBorder="1"/>
    <xf numFmtId="0" fontId="7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left"/>
    </xf>
    <xf numFmtId="165" fontId="4" fillId="0" borderId="8" xfId="0" applyNumberFormat="1" applyFont="1" applyBorder="1"/>
    <xf numFmtId="166" fontId="4" fillId="0" borderId="8" xfId="0" applyNumberFormat="1" applyFont="1" applyBorder="1"/>
    <xf numFmtId="14" fontId="2" fillId="0" borderId="8" xfId="0" applyNumberFormat="1" applyFont="1" applyBorder="1"/>
    <xf numFmtId="0" fontId="4" fillId="0" borderId="5" xfId="0" applyFont="1" applyBorder="1"/>
    <xf numFmtId="164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0" fontId="2" fillId="0" borderId="5" xfId="1" applyNumberFormat="1" applyFont="1" applyBorder="1"/>
    <xf numFmtId="166" fontId="4" fillId="0" borderId="6" xfId="0" applyNumberFormat="1" applyFont="1" applyBorder="1"/>
    <xf numFmtId="0" fontId="2" fillId="0" borderId="10" xfId="0" applyFont="1" applyBorder="1" applyAlignment="1">
      <alignment horizontal="right"/>
    </xf>
    <xf numFmtId="10" fontId="2" fillId="0" borderId="10" xfId="1" applyNumberFormat="1" applyFont="1" applyBorder="1"/>
    <xf numFmtId="4" fontId="4" fillId="0" borderId="8" xfId="0" applyNumberFormat="1" applyFont="1" applyBorder="1"/>
    <xf numFmtId="164" fontId="8" fillId="0" borderId="0" xfId="0" applyNumberFormat="1" applyFont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5" xfId="0" applyBorder="1"/>
    <xf numFmtId="164" fontId="0" fillId="0" borderId="5" xfId="0" applyNumberFormat="1" applyBorder="1" applyAlignment="1">
      <alignment horizontal="center"/>
    </xf>
    <xf numFmtId="3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9" fillId="0" borderId="0" xfId="0" applyFont="1"/>
    <xf numFmtId="166" fontId="9" fillId="0" borderId="0" xfId="0" applyNumberFormat="1" applyFont="1"/>
    <xf numFmtId="164" fontId="0" fillId="0" borderId="7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8" xfId="0" applyNumberFormat="1" applyBorder="1"/>
    <xf numFmtId="2" fontId="4" fillId="0" borderId="10" xfId="0" applyNumberFormat="1" applyFont="1" applyBorder="1" applyAlignment="1">
      <alignment horizontal="right"/>
    </xf>
    <xf numFmtId="9" fontId="4" fillId="0" borderId="10" xfId="0" applyNumberFormat="1" applyFont="1" applyBorder="1"/>
    <xf numFmtId="0" fontId="9" fillId="0" borderId="0" xfId="0" applyFont="1" applyAlignment="1">
      <alignment horizontal="right"/>
    </xf>
    <xf numFmtId="2" fontId="4" fillId="0" borderId="0" xfId="0" applyNumberFormat="1" applyFont="1" applyAlignment="1">
      <alignment horizontal="right"/>
    </xf>
    <xf numFmtId="164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164" fontId="4" fillId="0" borderId="10" xfId="0" applyNumberFormat="1" applyFont="1" applyBorder="1" applyAlignment="1">
      <alignment horizontal="center"/>
    </xf>
    <xf numFmtId="166" fontId="4" fillId="0" borderId="11" xfId="0" applyNumberFormat="1" applyFont="1" applyBorder="1"/>
    <xf numFmtId="2" fontId="4" fillId="0" borderId="0" xfId="0" applyNumberFormat="1" applyFont="1" applyAlignment="1">
      <alignment horizontal="left"/>
    </xf>
    <xf numFmtId="9" fontId="4" fillId="0" borderId="0" xfId="0" applyNumberFormat="1" applyFont="1" applyAlignment="1">
      <alignment horizontal="left"/>
    </xf>
    <xf numFmtId="0" fontId="0" fillId="2" borderId="9" xfId="0" applyFill="1" applyBorder="1"/>
    <xf numFmtId="0" fontId="12" fillId="2" borderId="10" xfId="0" applyFont="1" applyFill="1" applyBorder="1"/>
    <xf numFmtId="0" fontId="0" fillId="2" borderId="10" xfId="0" applyFill="1" applyBorder="1"/>
    <xf numFmtId="0" fontId="9" fillId="2" borderId="10" xfId="0" applyFont="1" applyFill="1" applyBorder="1" applyAlignment="1">
      <alignment horizontal="right"/>
    </xf>
    <xf numFmtId="2" fontId="10" fillId="2" borderId="10" xfId="0" applyNumberFormat="1" applyFont="1" applyFill="1" applyBorder="1" applyAlignment="1">
      <alignment horizontal="right"/>
    </xf>
    <xf numFmtId="9" fontId="11" fillId="2" borderId="10" xfId="0" applyNumberFormat="1" applyFont="1" applyFill="1" applyBorder="1"/>
    <xf numFmtId="10" fontId="10" fillId="2" borderId="11" xfId="0" applyNumberFormat="1" applyFont="1" applyFill="1" applyBorder="1"/>
    <xf numFmtId="165" fontId="4" fillId="0" borderId="11" xfId="1" applyNumberFormat="1" applyFont="1" applyBorder="1"/>
    <xf numFmtId="164" fontId="2" fillId="0" borderId="15" xfId="0" applyNumberFormat="1" applyFont="1" applyBorder="1" applyAlignment="1">
      <alignment horizontal="center"/>
    </xf>
    <xf numFmtId="166" fontId="4" fillId="0" borderId="16" xfId="0" applyNumberFormat="1" applyFont="1" applyBorder="1"/>
    <xf numFmtId="2" fontId="2" fillId="0" borderId="2" xfId="0" applyNumberFormat="1" applyFont="1" applyBorder="1" applyAlignment="1">
      <alignment horizontal="right"/>
    </xf>
    <xf numFmtId="2" fontId="2" fillId="0" borderId="2" xfId="0" applyNumberFormat="1" applyFont="1" applyBorder="1"/>
    <xf numFmtId="9" fontId="2" fillId="0" borderId="2" xfId="0" applyNumberFormat="1" applyFont="1" applyBorder="1"/>
    <xf numFmtId="0" fontId="13" fillId="0" borderId="2" xfId="0" applyFont="1" applyBorder="1"/>
    <xf numFmtId="0" fontId="13" fillId="0" borderId="10" xfId="0" applyFont="1" applyBorder="1"/>
    <xf numFmtId="0" fontId="14" fillId="0" borderId="2" xfId="0" applyFont="1" applyBorder="1"/>
    <xf numFmtId="165" fontId="4" fillId="0" borderId="8" xfId="1" applyNumberFormat="1" applyFont="1" applyBorder="1"/>
    <xf numFmtId="3" fontId="2" fillId="0" borderId="2" xfId="0" applyNumberFormat="1" applyFont="1" applyBorder="1"/>
    <xf numFmtId="3" fontId="2" fillId="0" borderId="10" xfId="0" applyNumberFormat="1" applyFont="1" applyBorder="1"/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5" xfId="0" applyFont="1" applyBorder="1" applyAlignment="1">
      <alignment horizontal="center"/>
    </xf>
    <xf numFmtId="0" fontId="18" fillId="0" borderId="0" xfId="0" applyFont="1"/>
    <xf numFmtId="2" fontId="2" fillId="0" borderId="0" xfId="0" applyNumberFormat="1" applyFont="1" applyAlignment="1">
      <alignment horizontal="center"/>
    </xf>
    <xf numFmtId="2" fontId="0" fillId="0" borderId="0" xfId="0" applyNumberForma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7"/>
  <sheetViews>
    <sheetView tabSelected="1" topLeftCell="A716" zoomScaleNormal="100" workbookViewId="0">
      <selection activeCell="L738" sqref="L738"/>
    </sheetView>
  </sheetViews>
  <sheetFormatPr baseColWidth="10" defaultColWidth="11.42578125" defaultRowHeight="15" x14ac:dyDescent="0.25"/>
  <cols>
    <col min="1" max="1" width="7" customWidth="1"/>
    <col min="2" max="2" width="12.5703125" customWidth="1"/>
    <col min="3" max="3" width="51.140625" customWidth="1"/>
    <col min="4" max="4" width="11.7109375" style="113" customWidth="1"/>
    <col min="9" max="9" width="12.85546875" customWidth="1"/>
    <col min="10" max="10" width="14" customWidth="1"/>
  </cols>
  <sheetData>
    <row r="1" spans="2:10" ht="21" customHeight="1" thickBot="1" x14ac:dyDescent="0.3"/>
    <row r="2" spans="2:10" ht="42.75" customHeight="1" thickBot="1" x14ac:dyDescent="0.45">
      <c r="B2" s="1"/>
      <c r="C2" s="109" t="s">
        <v>38</v>
      </c>
      <c r="D2" s="114"/>
      <c r="E2" s="2"/>
      <c r="F2" s="2"/>
      <c r="G2" s="3"/>
      <c r="H2" s="2"/>
      <c r="I2" s="2"/>
      <c r="J2" s="4"/>
    </row>
    <row r="3" spans="2:10" x14ac:dyDescent="0.25">
      <c r="B3" s="5"/>
      <c r="C3" s="43" t="s">
        <v>0</v>
      </c>
      <c r="D3" s="85"/>
      <c r="E3" s="55" t="s">
        <v>0</v>
      </c>
      <c r="F3" s="6"/>
      <c r="G3" s="7"/>
      <c r="H3" s="8"/>
      <c r="I3" s="8"/>
      <c r="J3" s="9"/>
    </row>
    <row r="4" spans="2:10" x14ac:dyDescent="0.25">
      <c r="B4" s="10"/>
      <c r="C4" s="13" t="s">
        <v>25</v>
      </c>
      <c r="D4" s="35"/>
      <c r="E4" s="44"/>
      <c r="F4" s="44"/>
      <c r="G4" s="12"/>
      <c r="H4" s="13"/>
      <c r="I4" s="13"/>
      <c r="J4" s="14"/>
    </row>
    <row r="5" spans="2:10" ht="15.75" thickBot="1" x14ac:dyDescent="0.3">
      <c r="B5" s="10"/>
      <c r="C5" s="26"/>
      <c r="D5" s="35"/>
      <c r="E5" s="44"/>
      <c r="F5" s="44"/>
      <c r="G5" s="12"/>
      <c r="H5" s="13"/>
      <c r="I5" s="51" t="s">
        <v>0</v>
      </c>
      <c r="J5" s="58" t="s">
        <v>0</v>
      </c>
    </row>
    <row r="6" spans="2:10" ht="41.25" customHeight="1" thickBot="1" x14ac:dyDescent="0.4">
      <c r="B6" s="1"/>
      <c r="C6" s="107" t="s">
        <v>39</v>
      </c>
      <c r="D6" s="115"/>
      <c r="E6" s="2"/>
      <c r="F6" s="2"/>
      <c r="G6" s="3"/>
      <c r="H6" s="2"/>
      <c r="I6" s="2"/>
      <c r="J6" s="4"/>
    </row>
    <row r="7" spans="2:10" x14ac:dyDescent="0.25">
      <c r="B7" s="5"/>
      <c r="C7" s="46"/>
      <c r="D7" s="116"/>
      <c r="E7" s="6"/>
      <c r="F7" s="6"/>
      <c r="G7" s="7"/>
      <c r="H7" s="8"/>
      <c r="I7" s="8"/>
      <c r="J7" s="9"/>
    </row>
    <row r="8" spans="2:10" x14ac:dyDescent="0.25">
      <c r="B8" s="10"/>
      <c r="C8" s="50" t="s">
        <v>14</v>
      </c>
      <c r="D8" s="117"/>
      <c r="E8" s="13"/>
      <c r="F8" s="13"/>
      <c r="G8" s="22"/>
      <c r="H8" s="11"/>
      <c r="I8" s="23"/>
      <c r="J8" s="14"/>
    </row>
    <row r="9" spans="2:10" x14ac:dyDescent="0.25">
      <c r="B9" s="47" t="s">
        <v>1</v>
      </c>
      <c r="C9" s="15" t="s">
        <v>2</v>
      </c>
      <c r="D9" s="15" t="s">
        <v>37</v>
      </c>
      <c r="E9" s="15" t="s">
        <v>1</v>
      </c>
      <c r="F9" s="15" t="s">
        <v>15</v>
      </c>
      <c r="G9" s="48" t="s">
        <v>3</v>
      </c>
      <c r="H9" s="15" t="s">
        <v>3</v>
      </c>
      <c r="I9" s="15" t="s">
        <v>4</v>
      </c>
      <c r="J9" s="36" t="s">
        <v>4</v>
      </c>
    </row>
    <row r="10" spans="2:10" x14ac:dyDescent="0.25">
      <c r="B10" s="47" t="s">
        <v>5</v>
      </c>
      <c r="C10" s="35"/>
      <c r="D10" s="35"/>
      <c r="E10" s="15" t="s">
        <v>6</v>
      </c>
      <c r="F10" s="15" t="s">
        <v>16</v>
      </c>
      <c r="G10" s="48" t="s">
        <v>5</v>
      </c>
      <c r="H10" s="15" t="s">
        <v>7</v>
      </c>
      <c r="I10" s="15" t="s">
        <v>9</v>
      </c>
      <c r="J10" s="36" t="s">
        <v>17</v>
      </c>
    </row>
    <row r="11" spans="2:10" x14ac:dyDescent="0.25">
      <c r="B11" s="47"/>
      <c r="C11" s="15" t="s">
        <v>24</v>
      </c>
      <c r="D11" s="15"/>
      <c r="E11" s="15"/>
      <c r="F11" s="15"/>
      <c r="G11" s="48"/>
      <c r="H11" s="15"/>
      <c r="I11" s="15"/>
      <c r="J11" s="36"/>
    </row>
    <row r="12" spans="2:10" x14ac:dyDescent="0.25">
      <c r="B12" s="47"/>
      <c r="C12" s="15"/>
      <c r="D12" s="15"/>
      <c r="E12" s="15"/>
      <c r="F12" s="15"/>
      <c r="G12" s="48"/>
      <c r="H12" s="15"/>
      <c r="I12" s="15"/>
      <c r="J12" s="36"/>
    </row>
    <row r="13" spans="2:10" x14ac:dyDescent="0.25">
      <c r="B13" s="10">
        <v>44564</v>
      </c>
      <c r="C13" s="13" t="s">
        <v>71</v>
      </c>
      <c r="D13" s="128" t="s">
        <v>50</v>
      </c>
      <c r="E13" s="16">
        <v>4.41</v>
      </c>
      <c r="F13" s="16">
        <v>3.45</v>
      </c>
      <c r="G13" s="12">
        <v>44564</v>
      </c>
      <c r="H13" s="17">
        <v>4.93</v>
      </c>
      <c r="I13" s="18">
        <f t="shared" ref="I13:I56" si="0">(H13/E13-1)</f>
        <v>0.11791383219954632</v>
      </c>
      <c r="J13" s="53">
        <f t="shared" ref="J13:J56" si="1">(H13-E13)/(E13-F13)</f>
        <v>0.5416666666666663</v>
      </c>
    </row>
    <row r="14" spans="2:10" x14ac:dyDescent="0.25">
      <c r="B14" s="10">
        <v>44564</v>
      </c>
      <c r="C14" s="13" t="s">
        <v>54</v>
      </c>
      <c r="D14" s="35" t="s">
        <v>53</v>
      </c>
      <c r="E14" s="16">
        <v>2.1800000000000002</v>
      </c>
      <c r="F14" s="16">
        <v>0</v>
      </c>
      <c r="G14" s="12">
        <v>44566</v>
      </c>
      <c r="H14" s="17">
        <v>1.62</v>
      </c>
      <c r="I14" s="18">
        <f t="shared" si="0"/>
        <v>-0.25688073394495414</v>
      </c>
      <c r="J14" s="53">
        <f t="shared" si="1"/>
        <v>-0.25688073394495414</v>
      </c>
    </row>
    <row r="15" spans="2:10" x14ac:dyDescent="0.25">
      <c r="B15" s="10">
        <v>44567</v>
      </c>
      <c r="C15" s="13" t="s">
        <v>72</v>
      </c>
      <c r="D15" s="128" t="s">
        <v>70</v>
      </c>
      <c r="E15" s="16">
        <v>7.39</v>
      </c>
      <c r="F15" s="16">
        <v>6.69</v>
      </c>
      <c r="G15" s="12">
        <v>44567</v>
      </c>
      <c r="H15" s="17">
        <v>6.68</v>
      </c>
      <c r="I15" s="18">
        <f t="shared" si="0"/>
        <v>-9.6075778078484442E-2</v>
      </c>
      <c r="J15" s="53">
        <f t="shared" si="1"/>
        <v>-1.0142857142857153</v>
      </c>
    </row>
    <row r="16" spans="2:10" x14ac:dyDescent="0.25">
      <c r="B16" s="10">
        <v>44567</v>
      </c>
      <c r="C16" s="13" t="s">
        <v>73</v>
      </c>
      <c r="D16" s="35" t="s">
        <v>74</v>
      </c>
      <c r="E16" s="16">
        <v>4.1900000000000004</v>
      </c>
      <c r="F16" s="16">
        <v>3.34</v>
      </c>
      <c r="G16" s="12">
        <v>44567</v>
      </c>
      <c r="H16" s="17">
        <v>5.0199999999999996</v>
      </c>
      <c r="I16" s="18">
        <f t="shared" si="0"/>
        <v>0.19809069212410479</v>
      </c>
      <c r="J16" s="53">
        <f t="shared" si="1"/>
        <v>0.97647058823529254</v>
      </c>
    </row>
    <row r="17" spans="2:10" x14ac:dyDescent="0.25">
      <c r="B17" s="10">
        <v>44568</v>
      </c>
      <c r="C17" s="13" t="s">
        <v>82</v>
      </c>
      <c r="D17" s="128" t="s">
        <v>81</v>
      </c>
      <c r="E17" s="16">
        <v>4.5199999999999996</v>
      </c>
      <c r="F17" s="16">
        <v>3.76</v>
      </c>
      <c r="G17" s="12">
        <v>44568</v>
      </c>
      <c r="H17" s="17">
        <v>5.09</v>
      </c>
      <c r="I17" s="18">
        <f t="shared" si="0"/>
        <v>0.12610619469026552</v>
      </c>
      <c r="J17" s="53">
        <f t="shared" si="1"/>
        <v>0.75000000000000056</v>
      </c>
    </row>
    <row r="18" spans="2:10" x14ac:dyDescent="0.25">
      <c r="B18" s="10">
        <v>44568</v>
      </c>
      <c r="C18" s="13" t="s">
        <v>83</v>
      </c>
      <c r="D18" s="35" t="s">
        <v>84</v>
      </c>
      <c r="E18" s="16">
        <v>1.99</v>
      </c>
      <c r="F18" s="16">
        <v>0</v>
      </c>
      <c r="G18" s="12">
        <v>44571</v>
      </c>
      <c r="H18" s="17">
        <v>1.84</v>
      </c>
      <c r="I18" s="18">
        <f t="shared" si="0"/>
        <v>-7.5376884422110546E-2</v>
      </c>
      <c r="J18" s="53">
        <f t="shared" si="1"/>
        <v>-7.5376884422110504E-2</v>
      </c>
    </row>
    <row r="19" spans="2:10" x14ac:dyDescent="0.25">
      <c r="B19" s="10">
        <v>44571</v>
      </c>
      <c r="C19" s="13" t="s">
        <v>88</v>
      </c>
      <c r="D19" s="128" t="s">
        <v>87</v>
      </c>
      <c r="E19" s="16">
        <v>4.99</v>
      </c>
      <c r="F19" s="16">
        <v>4.24</v>
      </c>
      <c r="G19" s="12">
        <v>44571</v>
      </c>
      <c r="H19" s="17">
        <v>5.41</v>
      </c>
      <c r="I19" s="18">
        <f t="shared" si="0"/>
        <v>8.4168336673346777E-2</v>
      </c>
      <c r="J19" s="53">
        <f t="shared" si="1"/>
        <v>0.55999999999999994</v>
      </c>
    </row>
    <row r="20" spans="2:10" x14ac:dyDescent="0.25">
      <c r="B20" s="10">
        <v>44571</v>
      </c>
      <c r="C20" s="13" t="s">
        <v>93</v>
      </c>
      <c r="D20" s="35" t="s">
        <v>92</v>
      </c>
      <c r="E20" s="16">
        <v>1.41</v>
      </c>
      <c r="F20" s="16">
        <v>0</v>
      </c>
      <c r="G20" s="12">
        <v>44572</v>
      </c>
      <c r="H20" s="17">
        <v>1.54</v>
      </c>
      <c r="I20" s="18">
        <f t="shared" si="0"/>
        <v>9.219858156028371E-2</v>
      </c>
      <c r="J20" s="53">
        <f t="shared" si="1"/>
        <v>9.2198581560283779E-2</v>
      </c>
    </row>
    <row r="21" spans="2:10" x14ac:dyDescent="0.25">
      <c r="B21" s="10">
        <v>44572</v>
      </c>
      <c r="C21" s="13" t="s">
        <v>95</v>
      </c>
      <c r="D21" s="128" t="s">
        <v>94</v>
      </c>
      <c r="E21" s="16">
        <v>4.5</v>
      </c>
      <c r="F21" s="16">
        <v>3.7</v>
      </c>
      <c r="G21" s="12">
        <v>44572</v>
      </c>
      <c r="H21" s="17">
        <v>5.32</v>
      </c>
      <c r="I21" s="18">
        <f t="shared" si="0"/>
        <v>0.18222222222222229</v>
      </c>
      <c r="J21" s="53">
        <f t="shared" si="1"/>
        <v>1.0250000000000006</v>
      </c>
    </row>
    <row r="22" spans="2:10" x14ac:dyDescent="0.25">
      <c r="B22" s="10">
        <v>44572</v>
      </c>
      <c r="C22" s="13" t="s">
        <v>98</v>
      </c>
      <c r="D22" s="128" t="s">
        <v>100</v>
      </c>
      <c r="E22" s="16">
        <v>5.07</v>
      </c>
      <c r="F22" s="16">
        <v>4.32</v>
      </c>
      <c r="G22" s="12">
        <v>44573</v>
      </c>
      <c r="H22" s="17">
        <v>6.73</v>
      </c>
      <c r="I22" s="18">
        <f t="shared" si="0"/>
        <v>0.32741617357001984</v>
      </c>
      <c r="J22" s="53">
        <f t="shared" si="1"/>
        <v>2.2133333333333334</v>
      </c>
    </row>
    <row r="23" spans="2:10" x14ac:dyDescent="0.25">
      <c r="B23" s="10">
        <v>44573</v>
      </c>
      <c r="C23" s="13" t="s">
        <v>103</v>
      </c>
      <c r="D23" s="128" t="s">
        <v>104</v>
      </c>
      <c r="E23" s="16">
        <v>3.58</v>
      </c>
      <c r="F23" s="16">
        <v>2.85</v>
      </c>
      <c r="G23" s="12">
        <v>44573</v>
      </c>
      <c r="H23" s="17">
        <v>2.85</v>
      </c>
      <c r="I23" s="18">
        <f t="shared" si="0"/>
        <v>-0.2039106145251397</v>
      </c>
      <c r="J23" s="53">
        <f t="shared" si="1"/>
        <v>-1</v>
      </c>
    </row>
    <row r="24" spans="2:10" x14ac:dyDescent="0.25">
      <c r="B24" s="10">
        <v>44574</v>
      </c>
      <c r="C24" s="13" t="s">
        <v>112</v>
      </c>
      <c r="D24" s="128" t="s">
        <v>111</v>
      </c>
      <c r="E24" s="16">
        <v>3.2</v>
      </c>
      <c r="F24" s="16">
        <v>2.4500000000000002</v>
      </c>
      <c r="G24" s="12">
        <v>44574</v>
      </c>
      <c r="H24" s="17">
        <v>2.85</v>
      </c>
      <c r="I24" s="18">
        <f t="shared" si="0"/>
        <v>-0.109375</v>
      </c>
      <c r="J24" s="53">
        <f t="shared" si="1"/>
        <v>-0.46666666666666679</v>
      </c>
    </row>
    <row r="25" spans="2:10" x14ac:dyDescent="0.25">
      <c r="B25" s="10">
        <v>44575</v>
      </c>
      <c r="C25" s="13" t="s">
        <v>116</v>
      </c>
      <c r="D25" s="128" t="s">
        <v>115</v>
      </c>
      <c r="E25" s="16">
        <v>3.36</v>
      </c>
      <c r="F25" s="16">
        <v>2.58</v>
      </c>
      <c r="G25" s="12">
        <v>44575</v>
      </c>
      <c r="H25" s="17">
        <v>3.91</v>
      </c>
      <c r="I25" s="18">
        <f t="shared" si="0"/>
        <v>0.16369047619047628</v>
      </c>
      <c r="J25" s="53">
        <f t="shared" si="1"/>
        <v>0.70512820512820562</v>
      </c>
    </row>
    <row r="26" spans="2:10" x14ac:dyDescent="0.25">
      <c r="B26" s="10">
        <v>44575</v>
      </c>
      <c r="C26" s="13" t="s">
        <v>119</v>
      </c>
      <c r="D26" s="128" t="s">
        <v>120</v>
      </c>
      <c r="E26" s="16">
        <v>4.22</v>
      </c>
      <c r="F26" s="16">
        <v>3.42</v>
      </c>
      <c r="G26" s="12">
        <v>44575</v>
      </c>
      <c r="H26" s="17">
        <v>4.3499999999999996</v>
      </c>
      <c r="I26" s="18">
        <f t="shared" si="0"/>
        <v>3.0805687203791399E-2</v>
      </c>
      <c r="J26" s="53">
        <f t="shared" si="1"/>
        <v>0.16249999999999989</v>
      </c>
    </row>
    <row r="27" spans="2:10" x14ac:dyDescent="0.25">
      <c r="B27" s="10">
        <v>44579</v>
      </c>
      <c r="C27" s="13" t="s">
        <v>126</v>
      </c>
      <c r="D27" s="128" t="s">
        <v>125</v>
      </c>
      <c r="E27" s="16">
        <v>3.86</v>
      </c>
      <c r="F27" s="16">
        <v>3.1</v>
      </c>
      <c r="G27" s="12">
        <v>44579</v>
      </c>
      <c r="H27" s="17">
        <v>3.07</v>
      </c>
      <c r="I27" s="18">
        <f t="shared" si="0"/>
        <v>-0.20466321243523322</v>
      </c>
      <c r="J27" s="53">
        <f t="shared" si="1"/>
        <v>-1.0394736842105265</v>
      </c>
    </row>
    <row r="28" spans="2:10" x14ac:dyDescent="0.25">
      <c r="B28" s="10">
        <v>44579</v>
      </c>
      <c r="C28" s="13" t="s">
        <v>131</v>
      </c>
      <c r="D28" s="128" t="s">
        <v>87</v>
      </c>
      <c r="E28" s="16">
        <v>3.75</v>
      </c>
      <c r="F28" s="16">
        <v>2.98</v>
      </c>
      <c r="G28" s="12">
        <v>44580</v>
      </c>
      <c r="H28" s="17">
        <v>3.18</v>
      </c>
      <c r="I28" s="18">
        <f t="shared" si="0"/>
        <v>-0.15199999999999991</v>
      </c>
      <c r="J28" s="53">
        <f t="shared" si="1"/>
        <v>-0.74025974025974006</v>
      </c>
    </row>
    <row r="29" spans="2:10" x14ac:dyDescent="0.25">
      <c r="B29" s="10">
        <v>44580</v>
      </c>
      <c r="C29" s="13" t="s">
        <v>136</v>
      </c>
      <c r="D29" s="128" t="s">
        <v>137</v>
      </c>
      <c r="E29" s="16">
        <v>5.08</v>
      </c>
      <c r="F29" s="16">
        <v>4.29</v>
      </c>
      <c r="G29" s="12">
        <v>44580</v>
      </c>
      <c r="H29" s="17">
        <v>5.44</v>
      </c>
      <c r="I29" s="18">
        <f t="shared" si="0"/>
        <v>7.0866141732283561E-2</v>
      </c>
      <c r="J29" s="53">
        <f t="shared" si="1"/>
        <v>0.45569620253164594</v>
      </c>
    </row>
    <row r="30" spans="2:10" x14ac:dyDescent="0.25">
      <c r="B30" s="10">
        <v>44581</v>
      </c>
      <c r="C30" s="13" t="s">
        <v>139</v>
      </c>
      <c r="D30" s="35" t="s">
        <v>138</v>
      </c>
      <c r="E30" s="16">
        <v>0.67</v>
      </c>
      <c r="F30" s="16">
        <v>0</v>
      </c>
      <c r="G30" s="12">
        <v>44582</v>
      </c>
      <c r="H30" s="17">
        <v>1.55</v>
      </c>
      <c r="I30" s="18">
        <f t="shared" si="0"/>
        <v>1.3134328358208953</v>
      </c>
      <c r="J30" s="53">
        <f t="shared" si="1"/>
        <v>1.3134328358208955</v>
      </c>
    </row>
    <row r="31" spans="2:10" x14ac:dyDescent="0.25">
      <c r="B31" s="10">
        <v>44582</v>
      </c>
      <c r="C31" s="13" t="s">
        <v>140</v>
      </c>
      <c r="D31" s="128" t="s">
        <v>141</v>
      </c>
      <c r="E31" s="16">
        <v>5</v>
      </c>
      <c r="F31" s="16">
        <v>4.2300000000000004</v>
      </c>
      <c r="G31" s="12">
        <v>44582</v>
      </c>
      <c r="H31" s="17">
        <v>4.63</v>
      </c>
      <c r="I31" s="18">
        <f t="shared" si="0"/>
        <v>-7.4000000000000066E-2</v>
      </c>
      <c r="J31" s="53">
        <f t="shared" si="1"/>
        <v>-0.4805194805194809</v>
      </c>
    </row>
    <row r="32" spans="2:10" x14ac:dyDescent="0.25">
      <c r="B32" s="10">
        <v>44582</v>
      </c>
      <c r="C32" s="13" t="s">
        <v>148</v>
      </c>
      <c r="D32" s="35" t="s">
        <v>149</v>
      </c>
      <c r="E32" s="16">
        <v>2.31</v>
      </c>
      <c r="F32" s="16">
        <v>0</v>
      </c>
      <c r="G32" s="12">
        <v>44585</v>
      </c>
      <c r="H32" s="17">
        <v>1.25</v>
      </c>
      <c r="I32" s="18">
        <f t="shared" si="0"/>
        <v>-0.45887445887445888</v>
      </c>
      <c r="J32" s="53">
        <f t="shared" si="1"/>
        <v>-0.45887445887445888</v>
      </c>
    </row>
    <row r="33" spans="2:10" x14ac:dyDescent="0.25">
      <c r="B33" s="10">
        <v>44585</v>
      </c>
      <c r="C33" s="13" t="s">
        <v>156</v>
      </c>
      <c r="D33" s="128" t="s">
        <v>155</v>
      </c>
      <c r="E33" s="16">
        <v>4.18</v>
      </c>
      <c r="F33" s="16">
        <v>3.34</v>
      </c>
      <c r="G33" s="12">
        <v>44585</v>
      </c>
      <c r="H33" s="17">
        <v>3.32</v>
      </c>
      <c r="I33" s="18">
        <f t="shared" si="0"/>
        <v>-0.20574162679425834</v>
      </c>
      <c r="J33" s="53">
        <f t="shared" si="1"/>
        <v>-1.0238095238095237</v>
      </c>
    </row>
    <row r="34" spans="2:10" x14ac:dyDescent="0.25">
      <c r="B34" s="10">
        <v>44586</v>
      </c>
      <c r="C34" s="13" t="s">
        <v>166</v>
      </c>
      <c r="D34" s="128" t="s">
        <v>165</v>
      </c>
      <c r="E34" s="16">
        <v>3.57</v>
      </c>
      <c r="F34" s="16">
        <v>2.76</v>
      </c>
      <c r="G34" s="12">
        <v>44586</v>
      </c>
      <c r="H34" s="17">
        <v>4.75</v>
      </c>
      <c r="I34" s="18">
        <f t="shared" si="0"/>
        <v>0.33053221288515422</v>
      </c>
      <c r="J34" s="53">
        <f t="shared" si="1"/>
        <v>1.4567901234567902</v>
      </c>
    </row>
    <row r="35" spans="2:10" x14ac:dyDescent="0.25">
      <c r="B35" s="10">
        <v>44588</v>
      </c>
      <c r="C35" s="13" t="s">
        <v>176</v>
      </c>
      <c r="D35" s="128" t="s">
        <v>177</v>
      </c>
      <c r="E35" s="16">
        <v>4.3</v>
      </c>
      <c r="F35" s="16">
        <v>3.54</v>
      </c>
      <c r="G35" s="12">
        <v>44588</v>
      </c>
      <c r="H35" s="17">
        <v>6.3</v>
      </c>
      <c r="I35" s="18">
        <f t="shared" si="0"/>
        <v>0.46511627906976738</v>
      </c>
      <c r="J35" s="53">
        <f t="shared" si="1"/>
        <v>2.6315789473684217</v>
      </c>
    </row>
    <row r="36" spans="2:10" x14ac:dyDescent="0.25">
      <c r="B36" s="10">
        <v>44588</v>
      </c>
      <c r="C36" s="13" t="s">
        <v>180</v>
      </c>
      <c r="D36" s="128" t="s">
        <v>181</v>
      </c>
      <c r="E36" s="16">
        <v>5.76</v>
      </c>
      <c r="F36" s="16">
        <v>4.97</v>
      </c>
      <c r="G36" s="12">
        <v>44588</v>
      </c>
      <c r="H36" s="17">
        <v>7.21</v>
      </c>
      <c r="I36" s="18">
        <f t="shared" si="0"/>
        <v>0.25173611111111116</v>
      </c>
      <c r="J36" s="53">
        <f t="shared" si="1"/>
        <v>1.8354430379746838</v>
      </c>
    </row>
    <row r="37" spans="2:10" x14ac:dyDescent="0.25">
      <c r="B37" s="10">
        <v>44588</v>
      </c>
      <c r="C37" s="13" t="s">
        <v>183</v>
      </c>
      <c r="D37" s="128" t="s">
        <v>182</v>
      </c>
      <c r="E37" s="16">
        <v>4.95</v>
      </c>
      <c r="F37" s="16">
        <v>4.13</v>
      </c>
      <c r="G37" s="12">
        <v>44588</v>
      </c>
      <c r="H37" s="17">
        <v>5.42</v>
      </c>
      <c r="I37" s="18">
        <f>(H37/E37-1)</f>
        <v>9.4949494949494895E-2</v>
      </c>
      <c r="J37" s="53">
        <f>(H37-E37)/(E37-F37)</f>
        <v>0.57317073170731658</v>
      </c>
    </row>
    <row r="38" spans="2:10" x14ac:dyDescent="0.25">
      <c r="B38" s="10">
        <v>44589</v>
      </c>
      <c r="C38" s="13" t="s">
        <v>184</v>
      </c>
      <c r="D38" s="128" t="s">
        <v>185</v>
      </c>
      <c r="E38" s="16">
        <v>5.39</v>
      </c>
      <c r="F38" s="16">
        <v>4.6500000000000004</v>
      </c>
      <c r="G38" s="12">
        <v>44589</v>
      </c>
      <c r="H38" s="17">
        <v>4.6500000000000004</v>
      </c>
      <c r="I38" s="18">
        <f t="shared" si="0"/>
        <v>-0.13729128014842285</v>
      </c>
      <c r="J38" s="53">
        <f t="shared" si="1"/>
        <v>-1</v>
      </c>
    </row>
    <row r="39" spans="2:10" x14ac:dyDescent="0.25">
      <c r="B39" s="10">
        <v>44589</v>
      </c>
      <c r="C39" s="13" t="s">
        <v>203</v>
      </c>
      <c r="D39" s="128" t="s">
        <v>188</v>
      </c>
      <c r="E39" s="16">
        <v>3.62</v>
      </c>
      <c r="F39" s="16">
        <v>2.85</v>
      </c>
      <c r="G39" s="12">
        <v>44589</v>
      </c>
      <c r="H39" s="17">
        <v>2.89</v>
      </c>
      <c r="I39" s="18">
        <f t="shared" si="0"/>
        <v>-0.2016574585635359</v>
      </c>
      <c r="J39" s="53">
        <f t="shared" si="1"/>
        <v>-0.94805194805194803</v>
      </c>
    </row>
    <row r="40" spans="2:10" x14ac:dyDescent="0.25">
      <c r="B40" s="10">
        <v>44592</v>
      </c>
      <c r="C40" s="13" t="s">
        <v>190</v>
      </c>
      <c r="D40" s="128" t="s">
        <v>189</v>
      </c>
      <c r="E40" s="16">
        <v>5.7</v>
      </c>
      <c r="F40" s="16">
        <v>4.97</v>
      </c>
      <c r="G40" s="12">
        <v>44592</v>
      </c>
      <c r="H40" s="17">
        <v>5.21</v>
      </c>
      <c r="I40" s="18">
        <f t="shared" si="0"/>
        <v>-8.59649122807018E-2</v>
      </c>
      <c r="J40" s="53">
        <f t="shared" si="1"/>
        <v>-0.67123287671232867</v>
      </c>
    </row>
    <row r="41" spans="2:10" x14ac:dyDescent="0.25">
      <c r="B41" s="10">
        <v>44592</v>
      </c>
      <c r="C41" s="13" t="s">
        <v>200</v>
      </c>
      <c r="D41" s="128" t="s">
        <v>199</v>
      </c>
      <c r="E41" s="16">
        <v>4.66</v>
      </c>
      <c r="F41" s="16">
        <v>3.87</v>
      </c>
      <c r="G41" s="12">
        <v>44592</v>
      </c>
      <c r="H41" s="17">
        <v>5.09</v>
      </c>
      <c r="I41" s="18">
        <f t="shared" si="0"/>
        <v>9.227467811158796E-2</v>
      </c>
      <c r="J41" s="53">
        <f t="shared" si="1"/>
        <v>0.544303797468354</v>
      </c>
    </row>
    <row r="42" spans="2:10" x14ac:dyDescent="0.25">
      <c r="B42" s="10">
        <v>44594</v>
      </c>
      <c r="C42" s="13" t="s">
        <v>206</v>
      </c>
      <c r="D42" s="128" t="s">
        <v>205</v>
      </c>
      <c r="E42" s="16">
        <v>5.84</v>
      </c>
      <c r="F42" s="16">
        <v>5.03</v>
      </c>
      <c r="G42" s="12">
        <v>44594</v>
      </c>
      <c r="H42" s="17">
        <v>6.28</v>
      </c>
      <c r="I42" s="18">
        <f t="shared" si="0"/>
        <v>7.5342465753424737E-2</v>
      </c>
      <c r="J42" s="53">
        <f t="shared" si="1"/>
        <v>0.54320987654321062</v>
      </c>
    </row>
    <row r="43" spans="2:10" x14ac:dyDescent="0.25">
      <c r="B43" s="10">
        <v>44594</v>
      </c>
      <c r="C43" s="13" t="s">
        <v>208</v>
      </c>
      <c r="D43" s="128" t="s">
        <v>207</v>
      </c>
      <c r="E43" s="16">
        <v>6.15</v>
      </c>
      <c r="F43" s="16">
        <v>5.33</v>
      </c>
      <c r="G43" s="12">
        <v>44594</v>
      </c>
      <c r="H43" s="17">
        <v>7.13</v>
      </c>
      <c r="I43" s="18">
        <f t="shared" si="0"/>
        <v>0.1593495934959348</v>
      </c>
      <c r="J43" s="53">
        <f t="shared" si="1"/>
        <v>1.1951219512195113</v>
      </c>
    </row>
    <row r="44" spans="2:10" x14ac:dyDescent="0.25">
      <c r="B44" s="10">
        <v>44595</v>
      </c>
      <c r="C44" s="13" t="s">
        <v>210</v>
      </c>
      <c r="D44" s="128" t="s">
        <v>209</v>
      </c>
      <c r="E44" s="16">
        <v>4.6500000000000004</v>
      </c>
      <c r="F44" s="16">
        <v>3.98</v>
      </c>
      <c r="G44" s="12">
        <v>44595</v>
      </c>
      <c r="H44" s="17">
        <v>5.22</v>
      </c>
      <c r="I44" s="18">
        <f t="shared" si="0"/>
        <v>0.12258064516129008</v>
      </c>
      <c r="J44" s="53">
        <f t="shared" si="1"/>
        <v>0.85074626865671499</v>
      </c>
    </row>
    <row r="45" spans="2:10" x14ac:dyDescent="0.25">
      <c r="B45" s="10">
        <v>44599</v>
      </c>
      <c r="C45" s="13" t="s">
        <v>218</v>
      </c>
      <c r="D45" s="128" t="s">
        <v>217</v>
      </c>
      <c r="E45" s="16">
        <v>2.73</v>
      </c>
      <c r="F45" s="16">
        <v>1.96</v>
      </c>
      <c r="G45" s="12">
        <v>44599</v>
      </c>
      <c r="H45" s="17">
        <v>2.21</v>
      </c>
      <c r="I45" s="18">
        <f t="shared" si="0"/>
        <v>-0.19047619047619047</v>
      </c>
      <c r="J45" s="53">
        <f t="shared" si="1"/>
        <v>-0.67532467532467533</v>
      </c>
    </row>
    <row r="46" spans="2:10" x14ac:dyDescent="0.25">
      <c r="B46" s="10">
        <v>44600</v>
      </c>
      <c r="C46" s="13" t="s">
        <v>219</v>
      </c>
      <c r="D46" s="128" t="s">
        <v>220</v>
      </c>
      <c r="E46" s="16">
        <v>4.16</v>
      </c>
      <c r="F46" s="16">
        <v>3.85</v>
      </c>
      <c r="G46" s="12">
        <v>44600</v>
      </c>
      <c r="H46" s="17">
        <v>3.85</v>
      </c>
      <c r="I46" s="18">
        <f t="shared" si="0"/>
        <v>-7.4519230769230727E-2</v>
      </c>
      <c r="J46" s="53">
        <f t="shared" si="1"/>
        <v>-1</v>
      </c>
    </row>
    <row r="47" spans="2:10" x14ac:dyDescent="0.25">
      <c r="B47" s="10">
        <v>44600</v>
      </c>
      <c r="C47" s="13" t="s">
        <v>221</v>
      </c>
      <c r="D47" s="128" t="s">
        <v>222</v>
      </c>
      <c r="E47" s="16">
        <v>5.0199999999999996</v>
      </c>
      <c r="F47" s="16">
        <v>4.28</v>
      </c>
      <c r="G47" s="12">
        <v>44600</v>
      </c>
      <c r="H47" s="17">
        <v>5.64</v>
      </c>
      <c r="I47" s="18">
        <f t="shared" si="0"/>
        <v>0.12350597609561764</v>
      </c>
      <c r="J47" s="53">
        <f t="shared" si="1"/>
        <v>0.83783783783783872</v>
      </c>
    </row>
    <row r="48" spans="2:10" x14ac:dyDescent="0.25">
      <c r="B48" s="10">
        <v>44600</v>
      </c>
      <c r="C48" s="13" t="s">
        <v>225</v>
      </c>
      <c r="D48" s="128" t="s">
        <v>226</v>
      </c>
      <c r="E48" s="16">
        <v>3.87</v>
      </c>
      <c r="F48" s="16">
        <v>3.07</v>
      </c>
      <c r="G48" s="12">
        <v>44601</v>
      </c>
      <c r="H48" s="17">
        <v>5.89</v>
      </c>
      <c r="I48" s="18">
        <f t="shared" si="0"/>
        <v>0.52196382428940558</v>
      </c>
      <c r="J48" s="53">
        <f t="shared" si="1"/>
        <v>2.5249999999999986</v>
      </c>
    </row>
    <row r="49" spans="2:10" x14ac:dyDescent="0.25">
      <c r="B49" s="10">
        <v>44601</v>
      </c>
      <c r="C49" s="13" t="s">
        <v>230</v>
      </c>
      <c r="D49" s="128" t="s">
        <v>231</v>
      </c>
      <c r="E49" s="16">
        <v>4.1500000000000004</v>
      </c>
      <c r="F49" s="16">
        <v>3.54</v>
      </c>
      <c r="G49" s="12">
        <v>44601</v>
      </c>
      <c r="H49" s="17">
        <v>4.1500000000000004</v>
      </c>
      <c r="I49" s="18">
        <f t="shared" si="0"/>
        <v>0</v>
      </c>
      <c r="J49" s="53">
        <f t="shared" si="1"/>
        <v>0</v>
      </c>
    </row>
    <row r="50" spans="2:10" x14ac:dyDescent="0.25">
      <c r="B50" s="10">
        <v>44602</v>
      </c>
      <c r="C50" s="13" t="s">
        <v>233</v>
      </c>
      <c r="D50" s="128" t="s">
        <v>232</v>
      </c>
      <c r="E50" s="16">
        <v>3.6</v>
      </c>
      <c r="F50" s="16">
        <v>2.92</v>
      </c>
      <c r="G50" s="12">
        <v>44602</v>
      </c>
      <c r="H50" s="17">
        <v>3.9</v>
      </c>
      <c r="I50" s="18">
        <f t="shared" si="0"/>
        <v>8.3333333333333259E-2</v>
      </c>
      <c r="J50" s="53">
        <f t="shared" si="1"/>
        <v>0.44117647058823495</v>
      </c>
    </row>
    <row r="51" spans="2:10" x14ac:dyDescent="0.25">
      <c r="B51" s="10">
        <v>44602</v>
      </c>
      <c r="C51" s="13" t="s">
        <v>237</v>
      </c>
      <c r="D51" s="128" t="s">
        <v>238</v>
      </c>
      <c r="E51" s="16">
        <v>3.73</v>
      </c>
      <c r="F51" s="16">
        <v>2.97</v>
      </c>
      <c r="G51" s="12">
        <v>44602</v>
      </c>
      <c r="H51" s="17">
        <v>4.7300000000000004</v>
      </c>
      <c r="I51" s="18">
        <f t="shared" si="0"/>
        <v>0.26809651474530849</v>
      </c>
      <c r="J51" s="53">
        <f t="shared" si="1"/>
        <v>1.3157894736842115</v>
      </c>
    </row>
    <row r="52" spans="2:10" x14ac:dyDescent="0.25">
      <c r="B52" s="10">
        <v>44621</v>
      </c>
      <c r="C52" s="13" t="s">
        <v>283</v>
      </c>
      <c r="D52" s="128" t="s">
        <v>282</v>
      </c>
      <c r="E52" s="16">
        <v>4.28</v>
      </c>
      <c r="F52" s="16">
        <v>3.41</v>
      </c>
      <c r="G52" s="12">
        <v>44621</v>
      </c>
      <c r="H52" s="17">
        <v>4.5599999999999996</v>
      </c>
      <c r="I52" s="18">
        <f t="shared" si="0"/>
        <v>6.5420560747663448E-2</v>
      </c>
      <c r="J52" s="53">
        <f t="shared" si="1"/>
        <v>0.32183908045976933</v>
      </c>
    </row>
    <row r="53" spans="2:10" x14ac:dyDescent="0.25">
      <c r="B53" s="10">
        <v>44631</v>
      </c>
      <c r="C53" s="13" t="s">
        <v>292</v>
      </c>
      <c r="D53" s="35" t="s">
        <v>293</v>
      </c>
      <c r="E53" s="16">
        <v>2.0499999999999998</v>
      </c>
      <c r="F53" s="16">
        <v>1.39</v>
      </c>
      <c r="G53" s="12">
        <v>44634</v>
      </c>
      <c r="H53" s="17">
        <v>1.9</v>
      </c>
      <c r="I53" s="18">
        <f t="shared" si="0"/>
        <v>-7.3170731707317027E-2</v>
      </c>
      <c r="J53" s="53">
        <f t="shared" si="1"/>
        <v>-0.22727272727272715</v>
      </c>
    </row>
    <row r="54" spans="2:10" x14ac:dyDescent="0.25">
      <c r="B54" s="10">
        <v>44635</v>
      </c>
      <c r="C54" s="13" t="s">
        <v>294</v>
      </c>
      <c r="D54" s="128" t="s">
        <v>295</v>
      </c>
      <c r="E54" s="16">
        <v>6.08</v>
      </c>
      <c r="F54" s="16">
        <v>5.1100000000000003</v>
      </c>
      <c r="G54" s="12">
        <v>44635</v>
      </c>
      <c r="H54" s="17">
        <v>5.1100000000000003</v>
      </c>
      <c r="I54" s="18">
        <f t="shared" si="0"/>
        <v>-0.15953947368421051</v>
      </c>
      <c r="J54" s="53">
        <f t="shared" si="1"/>
        <v>-1</v>
      </c>
    </row>
    <row r="55" spans="2:10" x14ac:dyDescent="0.25">
      <c r="B55" s="10">
        <v>44641</v>
      </c>
      <c r="C55" s="13" t="s">
        <v>306</v>
      </c>
      <c r="D55" s="128" t="s">
        <v>307</v>
      </c>
      <c r="E55" s="16">
        <v>5.24</v>
      </c>
      <c r="F55" s="16">
        <v>4.3499999999999996</v>
      </c>
      <c r="G55" s="12">
        <v>44641</v>
      </c>
      <c r="H55" s="17">
        <v>5.31</v>
      </c>
      <c r="I55" s="18">
        <f>(H55/E55-1)</f>
        <v>1.3358778625954137E-2</v>
      </c>
      <c r="J55" s="53">
        <f>(H55-E55)/(E55-F55)</f>
        <v>7.8651685393257703E-2</v>
      </c>
    </row>
    <row r="56" spans="2:10" x14ac:dyDescent="0.25">
      <c r="B56" s="10">
        <v>44648</v>
      </c>
      <c r="C56" s="13" t="s">
        <v>306</v>
      </c>
      <c r="D56" s="128" t="s">
        <v>320</v>
      </c>
      <c r="E56" s="16">
        <v>6.09</v>
      </c>
      <c r="F56" s="16">
        <v>5.19</v>
      </c>
      <c r="G56" s="12">
        <v>44648</v>
      </c>
      <c r="H56" s="17">
        <v>5.14</v>
      </c>
      <c r="I56" s="18">
        <f t="shared" si="0"/>
        <v>-0.15599343185550085</v>
      </c>
      <c r="J56" s="53">
        <f t="shared" si="1"/>
        <v>-1.0555555555555565</v>
      </c>
    </row>
    <row r="57" spans="2:10" x14ac:dyDescent="0.25">
      <c r="B57" s="10">
        <v>44649</v>
      </c>
      <c r="C57" s="13" t="s">
        <v>326</v>
      </c>
      <c r="D57" s="128" t="s">
        <v>327</v>
      </c>
      <c r="E57" s="16">
        <v>3.59</v>
      </c>
      <c r="F57" s="16">
        <v>2.7</v>
      </c>
      <c r="G57" s="12">
        <v>44649</v>
      </c>
      <c r="H57" s="17">
        <v>3.49</v>
      </c>
      <c r="I57" s="18">
        <f t="shared" ref="I57:I97" si="2">(H57/E57-1)</f>
        <v>-2.7855153203342531E-2</v>
      </c>
      <c r="J57" s="53">
        <f t="shared" ref="J57:J97" si="3">(H57-E57)/(E57-F57)</f>
        <v>-0.11235955056179739</v>
      </c>
    </row>
    <row r="58" spans="2:10" x14ac:dyDescent="0.25">
      <c r="B58" s="10">
        <v>44651</v>
      </c>
      <c r="C58" s="13" t="s">
        <v>332</v>
      </c>
      <c r="D58" s="128" t="s">
        <v>331</v>
      </c>
      <c r="E58" s="16">
        <v>3.41</v>
      </c>
      <c r="F58" s="16">
        <v>2.58</v>
      </c>
      <c r="G58" s="12">
        <v>44651</v>
      </c>
      <c r="H58" s="17">
        <v>2.58</v>
      </c>
      <c r="I58" s="18">
        <f t="shared" si="2"/>
        <v>-0.24340175953079179</v>
      </c>
      <c r="J58" s="53">
        <f t="shared" si="3"/>
        <v>-1</v>
      </c>
    </row>
    <row r="59" spans="2:10" x14ac:dyDescent="0.25">
      <c r="B59" s="10">
        <v>44655</v>
      </c>
      <c r="C59" s="13" t="s">
        <v>336</v>
      </c>
      <c r="D59" s="128" t="s">
        <v>335</v>
      </c>
      <c r="E59" s="16">
        <v>6.72</v>
      </c>
      <c r="F59" s="16">
        <v>5.87</v>
      </c>
      <c r="G59" s="12">
        <v>44655</v>
      </c>
      <c r="H59" s="17">
        <v>7.24</v>
      </c>
      <c r="I59" s="18">
        <f t="shared" si="2"/>
        <v>7.738095238095255E-2</v>
      </c>
      <c r="J59" s="53">
        <f t="shared" si="3"/>
        <v>0.61176470588235377</v>
      </c>
    </row>
    <row r="60" spans="2:10" x14ac:dyDescent="0.25">
      <c r="B60" s="10">
        <v>44656</v>
      </c>
      <c r="C60" s="13" t="s">
        <v>345</v>
      </c>
      <c r="D60" s="128" t="s">
        <v>344</v>
      </c>
      <c r="E60" s="16">
        <v>7.44</v>
      </c>
      <c r="F60" s="16">
        <v>6.57</v>
      </c>
      <c r="G60" s="12">
        <v>44656</v>
      </c>
      <c r="H60" s="17">
        <v>6.97</v>
      </c>
      <c r="I60" s="18">
        <f t="shared" si="2"/>
        <v>-6.3172043010752743E-2</v>
      </c>
      <c r="J60" s="53">
        <f t="shared" si="3"/>
        <v>-0.54022988505747194</v>
      </c>
    </row>
    <row r="61" spans="2:10" x14ac:dyDescent="0.25">
      <c r="B61" s="10">
        <v>44656</v>
      </c>
      <c r="C61" s="13" t="s">
        <v>346</v>
      </c>
      <c r="D61" s="35" t="s">
        <v>347</v>
      </c>
      <c r="E61" s="16">
        <v>1.54</v>
      </c>
      <c r="F61" s="16">
        <v>0.71</v>
      </c>
      <c r="G61" s="12">
        <v>44657</v>
      </c>
      <c r="H61" s="17">
        <v>2.3199999999999998</v>
      </c>
      <c r="I61" s="18">
        <f t="shared" si="2"/>
        <v>0.50649350649350633</v>
      </c>
      <c r="J61" s="53">
        <f t="shared" si="3"/>
        <v>0.93975903614457801</v>
      </c>
    </row>
    <row r="62" spans="2:10" x14ac:dyDescent="0.25">
      <c r="B62" s="10">
        <v>44657</v>
      </c>
      <c r="C62" s="13" t="s">
        <v>351</v>
      </c>
      <c r="D62" s="35" t="s">
        <v>352</v>
      </c>
      <c r="E62" s="16">
        <v>2.02</v>
      </c>
      <c r="F62" s="16">
        <v>1.19</v>
      </c>
      <c r="G62" s="12">
        <v>44658</v>
      </c>
      <c r="H62" s="17">
        <v>1.81</v>
      </c>
      <c r="I62" s="18">
        <f t="shared" si="2"/>
        <v>-0.10396039603960394</v>
      </c>
      <c r="J62" s="53">
        <f t="shared" si="3"/>
        <v>-0.25301204819277101</v>
      </c>
    </row>
    <row r="63" spans="2:10" x14ac:dyDescent="0.25">
      <c r="B63" s="10">
        <v>44662</v>
      </c>
      <c r="C63" s="13" t="s">
        <v>361</v>
      </c>
      <c r="D63" s="128" t="s">
        <v>360</v>
      </c>
      <c r="E63" s="16">
        <v>5.16</v>
      </c>
      <c r="F63" s="16">
        <v>4.32</v>
      </c>
      <c r="G63" s="12">
        <v>44662</v>
      </c>
      <c r="H63" s="17">
        <v>4.32</v>
      </c>
      <c r="I63" s="18">
        <f t="shared" si="2"/>
        <v>-0.16279069767441856</v>
      </c>
      <c r="J63" s="53">
        <f t="shared" si="3"/>
        <v>-1</v>
      </c>
    </row>
    <row r="64" spans="2:10" x14ac:dyDescent="0.25">
      <c r="B64" s="10">
        <v>44663</v>
      </c>
      <c r="C64" s="13" t="s">
        <v>363</v>
      </c>
      <c r="D64" s="128" t="s">
        <v>364</v>
      </c>
      <c r="E64" s="16">
        <v>5.77</v>
      </c>
      <c r="F64" s="16">
        <v>4.97</v>
      </c>
      <c r="G64" s="12">
        <v>44664</v>
      </c>
      <c r="H64" s="17">
        <v>6.11</v>
      </c>
      <c r="I64" s="18">
        <f t="shared" si="2"/>
        <v>5.8925476603119753E-2</v>
      </c>
      <c r="J64" s="53">
        <f t="shared" si="3"/>
        <v>0.42500000000000104</v>
      </c>
    </row>
    <row r="65" spans="2:10" x14ac:dyDescent="0.25">
      <c r="B65" s="10">
        <v>44670</v>
      </c>
      <c r="C65" s="13" t="s">
        <v>371</v>
      </c>
      <c r="D65" s="128" t="s">
        <v>372</v>
      </c>
      <c r="E65" s="16">
        <v>3.86</v>
      </c>
      <c r="F65" s="16">
        <v>3.09</v>
      </c>
      <c r="G65" s="12">
        <v>44670</v>
      </c>
      <c r="H65" s="17">
        <v>3.06</v>
      </c>
      <c r="I65" s="18">
        <f t="shared" si="2"/>
        <v>-0.20725388601036265</v>
      </c>
      <c r="J65" s="53">
        <f t="shared" si="3"/>
        <v>-1.0389610389610386</v>
      </c>
    </row>
    <row r="66" spans="2:10" x14ac:dyDescent="0.25">
      <c r="B66" s="10">
        <v>44671</v>
      </c>
      <c r="C66" s="13" t="s">
        <v>374</v>
      </c>
      <c r="D66" s="128" t="s">
        <v>373</v>
      </c>
      <c r="E66" s="16">
        <v>4.79</v>
      </c>
      <c r="F66" s="16">
        <v>3.97</v>
      </c>
      <c r="G66" s="12">
        <v>44671</v>
      </c>
      <c r="H66" s="17">
        <v>5.95</v>
      </c>
      <c r="I66" s="18">
        <f t="shared" si="2"/>
        <v>0.24217118997912324</v>
      </c>
      <c r="J66" s="53">
        <f t="shared" si="3"/>
        <v>1.4146341463414638</v>
      </c>
    </row>
    <row r="67" spans="2:10" x14ac:dyDescent="0.25">
      <c r="B67" s="10">
        <v>44672</v>
      </c>
      <c r="C67" s="13" t="s">
        <v>377</v>
      </c>
      <c r="D67" s="128" t="s">
        <v>378</v>
      </c>
      <c r="E67" s="16">
        <v>5.84</v>
      </c>
      <c r="F67" s="16">
        <v>5.04</v>
      </c>
      <c r="G67" s="12">
        <v>44672</v>
      </c>
      <c r="H67" s="17">
        <v>5.01</v>
      </c>
      <c r="I67" s="18">
        <f t="shared" si="2"/>
        <v>-0.14212328767123295</v>
      </c>
      <c r="J67" s="53">
        <f t="shared" si="3"/>
        <v>-1.0375000000000003</v>
      </c>
    </row>
    <row r="68" spans="2:10" x14ac:dyDescent="0.25">
      <c r="B68" s="10">
        <v>44673</v>
      </c>
      <c r="C68" s="13" t="s">
        <v>385</v>
      </c>
      <c r="D68" s="128" t="s">
        <v>386</v>
      </c>
      <c r="E68" s="16">
        <v>3.04</v>
      </c>
      <c r="F68" s="16">
        <v>2.16</v>
      </c>
      <c r="G68" s="12">
        <v>44673</v>
      </c>
      <c r="H68" s="17">
        <v>3.34</v>
      </c>
      <c r="I68" s="18">
        <f t="shared" si="2"/>
        <v>9.8684210526315708E-2</v>
      </c>
      <c r="J68" s="53">
        <f t="shared" si="3"/>
        <v>0.34090909090909077</v>
      </c>
    </row>
    <row r="69" spans="2:10" x14ac:dyDescent="0.25">
      <c r="B69" s="10">
        <v>44676</v>
      </c>
      <c r="C69" s="13" t="s">
        <v>387</v>
      </c>
      <c r="D69" s="128" t="s">
        <v>388</v>
      </c>
      <c r="E69" s="16">
        <v>7.21</v>
      </c>
      <c r="F69" s="16">
        <v>6.27</v>
      </c>
      <c r="G69" s="12">
        <v>44676</v>
      </c>
      <c r="H69" s="17">
        <v>8.48</v>
      </c>
      <c r="I69" s="18">
        <f t="shared" si="2"/>
        <v>0.1761442441054093</v>
      </c>
      <c r="J69" s="53">
        <f t="shared" si="3"/>
        <v>1.3510638297872339</v>
      </c>
    </row>
    <row r="70" spans="2:10" x14ac:dyDescent="0.25">
      <c r="B70" s="10">
        <v>44676</v>
      </c>
      <c r="C70" s="13" t="s">
        <v>393</v>
      </c>
      <c r="D70" s="128" t="s">
        <v>394</v>
      </c>
      <c r="E70" s="16">
        <v>5.77</v>
      </c>
      <c r="F70" s="16">
        <v>4.8600000000000003</v>
      </c>
      <c r="G70" s="12">
        <v>44676</v>
      </c>
      <c r="H70" s="17">
        <v>4.8600000000000003</v>
      </c>
      <c r="I70" s="18">
        <f t="shared" si="2"/>
        <v>-0.15771230502599642</v>
      </c>
      <c r="J70" s="53">
        <f t="shared" si="3"/>
        <v>-1</v>
      </c>
    </row>
    <row r="71" spans="2:10" x14ac:dyDescent="0.25">
      <c r="B71" s="10">
        <v>44677</v>
      </c>
      <c r="C71" s="13" t="s">
        <v>401</v>
      </c>
      <c r="D71" s="128" t="s">
        <v>402</v>
      </c>
      <c r="E71" s="16">
        <v>7.01</v>
      </c>
      <c r="F71" s="16">
        <v>6.32</v>
      </c>
      <c r="G71" s="12">
        <v>44677</v>
      </c>
      <c r="H71" s="17">
        <v>7.4</v>
      </c>
      <c r="I71" s="18">
        <f t="shared" si="2"/>
        <v>5.5634807417974441E-2</v>
      </c>
      <c r="J71" s="53">
        <f t="shared" si="3"/>
        <v>0.565217391304349</v>
      </c>
    </row>
    <row r="72" spans="2:10" x14ac:dyDescent="0.25">
      <c r="B72" s="10">
        <v>44677</v>
      </c>
      <c r="C72" s="13" t="s">
        <v>403</v>
      </c>
      <c r="D72" s="35" t="s">
        <v>404</v>
      </c>
      <c r="E72" s="16">
        <v>1.86</v>
      </c>
      <c r="F72" s="16">
        <v>1.1499999999999999</v>
      </c>
      <c r="G72" s="12">
        <v>44678</v>
      </c>
      <c r="H72" s="17">
        <v>2.54</v>
      </c>
      <c r="I72" s="18">
        <f t="shared" si="2"/>
        <v>0.36559139784946226</v>
      </c>
      <c r="J72" s="53">
        <f t="shared" si="3"/>
        <v>0.95774647887323905</v>
      </c>
    </row>
    <row r="73" spans="2:10" x14ac:dyDescent="0.25">
      <c r="B73" s="10">
        <v>44678</v>
      </c>
      <c r="C73" s="13" t="s">
        <v>409</v>
      </c>
      <c r="D73" s="128" t="s">
        <v>410</v>
      </c>
      <c r="E73" s="16">
        <v>3.65</v>
      </c>
      <c r="F73" s="16">
        <v>2.75</v>
      </c>
      <c r="G73" s="12">
        <v>44678</v>
      </c>
      <c r="H73" s="17">
        <v>3.96</v>
      </c>
      <c r="I73" s="18">
        <f t="shared" si="2"/>
        <v>8.4931506849315053E-2</v>
      </c>
      <c r="J73" s="53">
        <f t="shared" si="3"/>
        <v>0.34444444444444455</v>
      </c>
    </row>
    <row r="74" spans="2:10" x14ac:dyDescent="0.25">
      <c r="B74" s="10">
        <v>44678</v>
      </c>
      <c r="C74" s="13" t="s">
        <v>412</v>
      </c>
      <c r="D74" s="128" t="s">
        <v>411</v>
      </c>
      <c r="E74" s="16">
        <v>6.86</v>
      </c>
      <c r="F74" s="16">
        <v>5.37</v>
      </c>
      <c r="G74" s="12">
        <v>44678</v>
      </c>
      <c r="H74" s="17">
        <v>7.24</v>
      </c>
      <c r="I74" s="18">
        <f t="shared" si="2"/>
        <v>5.5393586005830775E-2</v>
      </c>
      <c r="J74" s="53">
        <f t="shared" si="3"/>
        <v>0.25503355704697978</v>
      </c>
    </row>
    <row r="75" spans="2:10" x14ac:dyDescent="0.25">
      <c r="B75" s="10">
        <v>44678</v>
      </c>
      <c r="C75" s="13" t="s">
        <v>414</v>
      </c>
      <c r="D75" s="128" t="s">
        <v>413</v>
      </c>
      <c r="E75" s="16">
        <v>4.47</v>
      </c>
      <c r="F75" s="16">
        <v>3.59</v>
      </c>
      <c r="G75" s="12">
        <v>44678</v>
      </c>
      <c r="H75" s="17">
        <v>5.45</v>
      </c>
      <c r="I75" s="18">
        <f t="shared" si="2"/>
        <v>0.21923937360178991</v>
      </c>
      <c r="J75" s="53">
        <f t="shared" si="3"/>
        <v>1.1136363636363642</v>
      </c>
    </row>
    <row r="76" spans="2:10" x14ac:dyDescent="0.25">
      <c r="B76" s="10">
        <v>44679</v>
      </c>
      <c r="C76" s="13" t="s">
        <v>421</v>
      </c>
      <c r="D76" s="128" t="s">
        <v>422</v>
      </c>
      <c r="E76" s="16">
        <v>6.82</v>
      </c>
      <c r="F76" s="16">
        <v>5.89</v>
      </c>
      <c r="G76" s="12">
        <v>44679</v>
      </c>
      <c r="H76" s="17">
        <v>5.85</v>
      </c>
      <c r="I76" s="18">
        <f t="shared" si="2"/>
        <v>-0.14222873900293265</v>
      </c>
      <c r="J76" s="53">
        <f t="shared" si="3"/>
        <v>-1.043010752688172</v>
      </c>
    </row>
    <row r="77" spans="2:10" x14ac:dyDescent="0.25">
      <c r="B77" s="10">
        <v>44680</v>
      </c>
      <c r="C77" s="13" t="s">
        <v>425</v>
      </c>
      <c r="D77" s="128" t="s">
        <v>426</v>
      </c>
      <c r="E77" s="16">
        <v>5.95</v>
      </c>
      <c r="F77" s="16">
        <v>5.07</v>
      </c>
      <c r="G77" s="12">
        <v>44680</v>
      </c>
      <c r="H77" s="17">
        <v>5.48</v>
      </c>
      <c r="I77" s="18">
        <f t="shared" si="2"/>
        <v>-7.8991596638655404E-2</v>
      </c>
      <c r="J77" s="53">
        <f t="shared" si="3"/>
        <v>-0.53409090909090884</v>
      </c>
    </row>
    <row r="78" spans="2:10" x14ac:dyDescent="0.25">
      <c r="B78" s="10">
        <v>44683</v>
      </c>
      <c r="C78" s="13" t="s">
        <v>428</v>
      </c>
      <c r="D78" s="128" t="s">
        <v>427</v>
      </c>
      <c r="E78" s="16">
        <v>4.22</v>
      </c>
      <c r="F78" s="16">
        <v>3.35</v>
      </c>
      <c r="G78" s="12">
        <v>44683</v>
      </c>
      <c r="H78" s="17">
        <v>5.44</v>
      </c>
      <c r="I78" s="18">
        <f t="shared" si="2"/>
        <v>0.28909952606635092</v>
      </c>
      <c r="J78" s="53">
        <f t="shared" si="3"/>
        <v>1.4022988505747138</v>
      </c>
    </row>
    <row r="79" spans="2:10" x14ac:dyDescent="0.25">
      <c r="B79" s="10">
        <v>44684</v>
      </c>
      <c r="C79" s="13" t="s">
        <v>429</v>
      </c>
      <c r="D79" s="128" t="s">
        <v>430</v>
      </c>
      <c r="E79" s="16">
        <v>4.29</v>
      </c>
      <c r="F79" s="16">
        <v>3.33</v>
      </c>
      <c r="G79" s="12">
        <v>44684</v>
      </c>
      <c r="H79" s="17">
        <v>3.26</v>
      </c>
      <c r="I79" s="18">
        <f t="shared" si="2"/>
        <v>-0.24009324009324018</v>
      </c>
      <c r="J79" s="53">
        <f t="shared" si="3"/>
        <v>-1.072916666666667</v>
      </c>
    </row>
    <row r="80" spans="2:10" x14ac:dyDescent="0.25">
      <c r="B80" s="10">
        <v>44684</v>
      </c>
      <c r="C80" s="13" t="s">
        <v>434</v>
      </c>
      <c r="D80" s="128" t="s">
        <v>433</v>
      </c>
      <c r="E80" s="16">
        <v>5.13</v>
      </c>
      <c r="F80" s="16">
        <v>4.37</v>
      </c>
      <c r="G80" s="12">
        <v>44684</v>
      </c>
      <c r="H80" s="17">
        <v>4.3600000000000003</v>
      </c>
      <c r="I80" s="18">
        <f t="shared" si="2"/>
        <v>-0.15009746588693951</v>
      </c>
      <c r="J80" s="53">
        <f t="shared" si="3"/>
        <v>-1.0131578947368418</v>
      </c>
    </row>
    <row r="81" spans="2:10" x14ac:dyDescent="0.25">
      <c r="B81" s="10">
        <v>44686</v>
      </c>
      <c r="C81" s="13" t="s">
        <v>438</v>
      </c>
      <c r="D81" s="128" t="s">
        <v>439</v>
      </c>
      <c r="E81" s="16">
        <v>5.37</v>
      </c>
      <c r="F81" s="16">
        <v>4.53</v>
      </c>
      <c r="G81" s="12">
        <v>44686</v>
      </c>
      <c r="H81" s="17">
        <v>7.81</v>
      </c>
      <c r="I81" s="18">
        <f t="shared" si="2"/>
        <v>0.45437616387337054</v>
      </c>
      <c r="J81" s="53">
        <f t="shared" si="3"/>
        <v>2.9047619047619047</v>
      </c>
    </row>
    <row r="82" spans="2:10" x14ac:dyDescent="0.25">
      <c r="B82" s="10">
        <v>44687</v>
      </c>
      <c r="C82" s="13" t="s">
        <v>442</v>
      </c>
      <c r="D82" s="128" t="s">
        <v>443</v>
      </c>
      <c r="E82" s="16">
        <v>2.2999999999999998</v>
      </c>
      <c r="F82" s="16">
        <v>1.65</v>
      </c>
      <c r="G82" s="12">
        <v>44687</v>
      </c>
      <c r="H82" s="17">
        <v>2.2999999999999998</v>
      </c>
      <c r="I82" s="18">
        <f t="shared" si="2"/>
        <v>0</v>
      </c>
      <c r="J82" s="53">
        <f t="shared" si="3"/>
        <v>0</v>
      </c>
    </row>
    <row r="83" spans="2:10" x14ac:dyDescent="0.25">
      <c r="B83" s="10">
        <v>44690</v>
      </c>
      <c r="C83" s="13" t="s">
        <v>444</v>
      </c>
      <c r="D83" s="128" t="s">
        <v>445</v>
      </c>
      <c r="E83" s="16">
        <v>9.16</v>
      </c>
      <c r="F83" s="16">
        <v>8.3000000000000007</v>
      </c>
      <c r="G83" s="12">
        <v>44690</v>
      </c>
      <c r="H83" s="17">
        <v>8.3000000000000007</v>
      </c>
      <c r="I83" s="18">
        <f t="shared" si="2"/>
        <v>-9.3886462882096011E-2</v>
      </c>
      <c r="J83" s="53">
        <f t="shared" si="3"/>
        <v>-1</v>
      </c>
    </row>
    <row r="84" spans="2:10" x14ac:dyDescent="0.25">
      <c r="B84" s="10">
        <v>44690</v>
      </c>
      <c r="C84" s="13" t="s">
        <v>448</v>
      </c>
      <c r="D84" s="128" t="s">
        <v>449</v>
      </c>
      <c r="E84" s="16">
        <v>7</v>
      </c>
      <c r="F84" s="16">
        <v>6.15</v>
      </c>
      <c r="G84" s="12">
        <v>44690</v>
      </c>
      <c r="H84" s="17">
        <v>9.1999999999999993</v>
      </c>
      <c r="I84" s="18">
        <f t="shared" si="2"/>
        <v>0.31428571428571428</v>
      </c>
      <c r="J84" s="53">
        <f t="shared" si="3"/>
        <v>2.5882352941176472</v>
      </c>
    </row>
    <row r="85" spans="2:10" x14ac:dyDescent="0.25">
      <c r="B85" s="10">
        <v>44690</v>
      </c>
      <c r="C85" s="13" t="s">
        <v>450</v>
      </c>
      <c r="D85" s="128" t="s">
        <v>451</v>
      </c>
      <c r="E85" s="16">
        <v>8.1999999999999993</v>
      </c>
      <c r="F85" s="16">
        <v>7.35</v>
      </c>
      <c r="G85" s="12">
        <v>44690</v>
      </c>
      <c r="H85" s="17">
        <v>9.31</v>
      </c>
      <c r="I85" s="18">
        <f t="shared" si="2"/>
        <v>0.13536585365853671</v>
      </c>
      <c r="J85" s="53">
        <f t="shared" si="3"/>
        <v>1.3058823529411785</v>
      </c>
    </row>
    <row r="86" spans="2:10" x14ac:dyDescent="0.25">
      <c r="B86" s="10">
        <v>44691</v>
      </c>
      <c r="C86" s="13" t="s">
        <v>454</v>
      </c>
      <c r="D86" s="128" t="s">
        <v>453</v>
      </c>
      <c r="E86" s="16">
        <v>7.93</v>
      </c>
      <c r="F86" s="16">
        <v>6.94</v>
      </c>
      <c r="G86" s="12">
        <v>44691</v>
      </c>
      <c r="H86" s="17">
        <v>8.51</v>
      </c>
      <c r="I86" s="18">
        <f t="shared" si="2"/>
        <v>7.3139974779319106E-2</v>
      </c>
      <c r="J86" s="53">
        <f t="shared" si="3"/>
        <v>0.5858585858585863</v>
      </c>
    </row>
    <row r="87" spans="2:10" x14ac:dyDescent="0.25">
      <c r="B87" s="10">
        <v>44691</v>
      </c>
      <c r="C87" s="13" t="s">
        <v>425</v>
      </c>
      <c r="D87" s="128" t="s">
        <v>426</v>
      </c>
      <c r="E87" s="16">
        <v>6.31</v>
      </c>
      <c r="F87" s="16">
        <v>5.4</v>
      </c>
      <c r="G87" s="12">
        <v>44691</v>
      </c>
      <c r="H87" s="17">
        <v>5.29</v>
      </c>
      <c r="I87" s="18">
        <f t="shared" si="2"/>
        <v>-0.16164817749603799</v>
      </c>
      <c r="J87" s="53">
        <f t="shared" si="3"/>
        <v>-1.1208791208791213</v>
      </c>
    </row>
    <row r="88" spans="2:10" x14ac:dyDescent="0.25">
      <c r="B88" s="10">
        <v>44692</v>
      </c>
      <c r="C88" s="13" t="s">
        <v>459</v>
      </c>
      <c r="D88" s="128" t="s">
        <v>458</v>
      </c>
      <c r="E88" s="16">
        <v>4.21</v>
      </c>
      <c r="F88" s="16">
        <v>3.4</v>
      </c>
      <c r="G88" s="12">
        <v>44692</v>
      </c>
      <c r="H88" s="17">
        <v>5.64</v>
      </c>
      <c r="I88" s="18">
        <f t="shared" si="2"/>
        <v>0.33966745843230406</v>
      </c>
      <c r="J88" s="53">
        <f t="shared" si="3"/>
        <v>1.7654320987654317</v>
      </c>
    </row>
    <row r="89" spans="2:10" x14ac:dyDescent="0.25">
      <c r="B89" s="10">
        <v>44692</v>
      </c>
      <c r="C89" s="13" t="s">
        <v>466</v>
      </c>
      <c r="D89" s="128" t="s">
        <v>467</v>
      </c>
      <c r="E89" s="16">
        <v>5.93</v>
      </c>
      <c r="F89" s="16">
        <v>5.13</v>
      </c>
      <c r="G89" s="12">
        <v>44692</v>
      </c>
      <c r="H89" s="17">
        <v>5.15</v>
      </c>
      <c r="I89" s="18">
        <f t="shared" si="2"/>
        <v>-0.13153456998313651</v>
      </c>
      <c r="J89" s="53">
        <f t="shared" si="3"/>
        <v>-0.97499999999999942</v>
      </c>
    </row>
    <row r="90" spans="2:10" x14ac:dyDescent="0.25">
      <c r="B90" s="10">
        <v>44694</v>
      </c>
      <c r="C90" s="13" t="s">
        <v>473</v>
      </c>
      <c r="D90" s="35" t="s">
        <v>474</v>
      </c>
      <c r="E90" s="16">
        <v>7.3</v>
      </c>
      <c r="F90" s="16">
        <v>6.45</v>
      </c>
      <c r="G90" s="12">
        <v>44694</v>
      </c>
      <c r="H90" s="17">
        <v>7.8</v>
      </c>
      <c r="I90" s="18">
        <f t="shared" si="2"/>
        <v>6.8493150684931559E-2</v>
      </c>
      <c r="J90" s="53">
        <f t="shared" si="3"/>
        <v>0.5882352941176473</v>
      </c>
    </row>
    <row r="91" spans="2:10" x14ac:dyDescent="0.25">
      <c r="B91" s="10">
        <v>44713</v>
      </c>
      <c r="C91" s="13" t="s">
        <v>506</v>
      </c>
      <c r="D91" s="128" t="s">
        <v>505</v>
      </c>
      <c r="E91" s="16">
        <v>6.69</v>
      </c>
      <c r="F91" s="16">
        <v>5.92</v>
      </c>
      <c r="G91" s="12">
        <v>44713</v>
      </c>
      <c r="H91" s="17">
        <v>6.86</v>
      </c>
      <c r="I91" s="18">
        <f t="shared" si="2"/>
        <v>2.5411061285500747E-2</v>
      </c>
      <c r="J91" s="53">
        <f t="shared" si="3"/>
        <v>0.22077922077922055</v>
      </c>
    </row>
    <row r="92" spans="2:10" x14ac:dyDescent="0.25">
      <c r="B92" s="10">
        <v>44713</v>
      </c>
      <c r="C92" s="13" t="s">
        <v>512</v>
      </c>
      <c r="D92" s="128" t="s">
        <v>513</v>
      </c>
      <c r="E92" s="16">
        <v>4.53</v>
      </c>
      <c r="F92" s="16">
        <v>3.73</v>
      </c>
      <c r="G92" s="12">
        <v>44713</v>
      </c>
      <c r="H92" s="17">
        <v>3.74</v>
      </c>
      <c r="I92" s="18">
        <f t="shared" si="2"/>
        <v>-0.17439293598233996</v>
      </c>
      <c r="J92" s="53">
        <f t="shared" si="3"/>
        <v>-0.98749999999999971</v>
      </c>
    </row>
    <row r="93" spans="2:10" x14ac:dyDescent="0.25">
      <c r="B93" s="10">
        <v>44714</v>
      </c>
      <c r="C93" s="13" t="s">
        <v>515</v>
      </c>
      <c r="D93" s="128" t="s">
        <v>514</v>
      </c>
      <c r="E93" s="16">
        <v>6.35</v>
      </c>
      <c r="F93" s="16">
        <v>5.64</v>
      </c>
      <c r="G93" s="12">
        <v>44714</v>
      </c>
      <c r="H93" s="17">
        <v>7.2</v>
      </c>
      <c r="I93" s="18">
        <f t="shared" si="2"/>
        <v>0.13385826771653542</v>
      </c>
      <c r="J93" s="53">
        <f t="shared" si="3"/>
        <v>1.1971830985915501</v>
      </c>
    </row>
    <row r="94" spans="2:10" x14ac:dyDescent="0.25">
      <c r="B94" s="10">
        <v>44714</v>
      </c>
      <c r="C94" s="13" t="s">
        <v>516</v>
      </c>
      <c r="D94" s="35" t="s">
        <v>517</v>
      </c>
      <c r="E94" s="16">
        <v>3.14</v>
      </c>
      <c r="F94" s="16">
        <v>2.65</v>
      </c>
      <c r="G94" s="12">
        <v>44715</v>
      </c>
      <c r="H94" s="17">
        <v>4.1399999999999997</v>
      </c>
      <c r="I94" s="18">
        <f t="shared" si="2"/>
        <v>0.31847133757961776</v>
      </c>
      <c r="J94" s="53">
        <f t="shared" si="3"/>
        <v>2.0408163265306105</v>
      </c>
    </row>
    <row r="95" spans="2:10" x14ac:dyDescent="0.25">
      <c r="B95" s="10">
        <v>44719</v>
      </c>
      <c r="C95" s="13" t="s">
        <v>523</v>
      </c>
      <c r="D95" s="128" t="s">
        <v>522</v>
      </c>
      <c r="E95" s="16">
        <v>3.3</v>
      </c>
      <c r="F95" s="16">
        <v>2.5</v>
      </c>
      <c r="G95" s="12">
        <v>44719</v>
      </c>
      <c r="H95" s="17">
        <v>3.25</v>
      </c>
      <c r="I95" s="18">
        <f t="shared" si="2"/>
        <v>-1.5151515151515138E-2</v>
      </c>
      <c r="J95" s="53">
        <f t="shared" si="3"/>
        <v>-6.2499999999999792E-2</v>
      </c>
    </row>
    <row r="96" spans="2:10" x14ac:dyDescent="0.25">
      <c r="B96" s="10">
        <v>44720</v>
      </c>
      <c r="C96" s="13" t="s">
        <v>529</v>
      </c>
      <c r="D96" s="35" t="s">
        <v>530</v>
      </c>
      <c r="E96" s="16">
        <v>1.85</v>
      </c>
      <c r="F96" s="16">
        <v>0</v>
      </c>
      <c r="G96" s="12">
        <v>44721</v>
      </c>
      <c r="H96" s="17">
        <v>2.6</v>
      </c>
      <c r="I96" s="18">
        <f t="shared" si="2"/>
        <v>0.40540540540540548</v>
      </c>
      <c r="J96" s="53">
        <f t="shared" si="3"/>
        <v>0.40540540540540537</v>
      </c>
    </row>
    <row r="97" spans="2:10" x14ac:dyDescent="0.25">
      <c r="B97" s="10">
        <v>44721</v>
      </c>
      <c r="C97" s="13" t="s">
        <v>532</v>
      </c>
      <c r="D97" s="35" t="s">
        <v>533</v>
      </c>
      <c r="E97" s="16">
        <v>1.77</v>
      </c>
      <c r="F97" s="16">
        <v>0</v>
      </c>
      <c r="G97" s="12">
        <v>44721</v>
      </c>
      <c r="H97" s="17">
        <v>2.08</v>
      </c>
      <c r="I97" s="18">
        <f t="shared" si="2"/>
        <v>0.17514124293785316</v>
      </c>
      <c r="J97" s="53">
        <f t="shared" si="3"/>
        <v>0.17514124293785313</v>
      </c>
    </row>
    <row r="98" spans="2:10" x14ac:dyDescent="0.25">
      <c r="B98" s="10">
        <v>44722</v>
      </c>
      <c r="C98" s="13" t="s">
        <v>535</v>
      </c>
      <c r="D98" s="128" t="s">
        <v>534</v>
      </c>
      <c r="E98" s="16">
        <v>6.21</v>
      </c>
      <c r="F98" s="16">
        <v>5.36</v>
      </c>
      <c r="G98" s="12">
        <v>44722</v>
      </c>
      <c r="H98" s="17">
        <v>6.91</v>
      </c>
      <c r="I98" s="18">
        <f t="shared" ref="I98:I146" si="4">(H98/E98-1)</f>
        <v>0.11272141706924321</v>
      </c>
      <c r="J98" s="53">
        <f t="shared" ref="J98:J146" si="5">(H98-E98)/(E98-F98)</f>
        <v>0.8235294117647064</v>
      </c>
    </row>
    <row r="99" spans="2:10" x14ac:dyDescent="0.25">
      <c r="B99" s="10">
        <v>44725</v>
      </c>
      <c r="C99" s="13" t="s">
        <v>543</v>
      </c>
      <c r="D99" s="128" t="s">
        <v>542</v>
      </c>
      <c r="E99" s="16">
        <v>3.93</v>
      </c>
      <c r="F99" s="16">
        <v>3.13</v>
      </c>
      <c r="G99" s="12">
        <v>44725</v>
      </c>
      <c r="H99" s="17">
        <v>3.1</v>
      </c>
      <c r="I99" s="18">
        <f t="shared" si="4"/>
        <v>-0.21119592875318072</v>
      </c>
      <c r="J99" s="53">
        <f t="shared" si="5"/>
        <v>-1.0374999999999996</v>
      </c>
    </row>
    <row r="100" spans="2:10" x14ac:dyDescent="0.25">
      <c r="B100" s="10">
        <v>44726</v>
      </c>
      <c r="C100" s="13" t="s">
        <v>550</v>
      </c>
      <c r="D100" s="128" t="s">
        <v>551</v>
      </c>
      <c r="E100" s="16">
        <v>4.3099999999999996</v>
      </c>
      <c r="F100" s="16">
        <v>3.4</v>
      </c>
      <c r="G100" s="12">
        <v>44726</v>
      </c>
      <c r="H100" s="17">
        <v>3.39</v>
      </c>
      <c r="I100" s="18">
        <f t="shared" si="4"/>
        <v>-0.21345707656612523</v>
      </c>
      <c r="J100" s="53">
        <f t="shared" si="5"/>
        <v>-1.0109890109890107</v>
      </c>
    </row>
    <row r="101" spans="2:10" x14ac:dyDescent="0.25">
      <c r="B101" s="10">
        <v>44726</v>
      </c>
      <c r="C101" s="13" t="s">
        <v>425</v>
      </c>
      <c r="D101" s="128" t="s">
        <v>554</v>
      </c>
      <c r="E101" s="16">
        <v>2.79</v>
      </c>
      <c r="F101" s="16">
        <v>2.02</v>
      </c>
      <c r="G101" s="12">
        <v>44726</v>
      </c>
      <c r="H101" s="17">
        <v>2.0099999999999998</v>
      </c>
      <c r="I101" s="18">
        <f t="shared" si="4"/>
        <v>-0.27956989247311836</v>
      </c>
      <c r="J101" s="53">
        <f t="shared" si="5"/>
        <v>-1.0129870129870133</v>
      </c>
    </row>
    <row r="102" spans="2:10" x14ac:dyDescent="0.25">
      <c r="B102" s="10">
        <v>44733</v>
      </c>
      <c r="C102" s="13" t="s">
        <v>572</v>
      </c>
      <c r="D102" s="128" t="s">
        <v>571</v>
      </c>
      <c r="E102" s="16">
        <v>4.96</v>
      </c>
      <c r="F102" s="16">
        <v>4.05</v>
      </c>
      <c r="G102" s="12">
        <v>44733</v>
      </c>
      <c r="H102" s="17">
        <v>4</v>
      </c>
      <c r="I102" s="18">
        <f t="shared" si="4"/>
        <v>-0.19354838709677413</v>
      </c>
      <c r="J102" s="53">
        <f t="shared" si="5"/>
        <v>-1.0549450549450547</v>
      </c>
    </row>
    <row r="103" spans="2:10" x14ac:dyDescent="0.25">
      <c r="B103" s="10">
        <v>44734</v>
      </c>
      <c r="C103" s="13" t="s">
        <v>578</v>
      </c>
      <c r="D103" s="128" t="s">
        <v>577</v>
      </c>
      <c r="E103" s="16">
        <v>5.85</v>
      </c>
      <c r="F103" s="16">
        <v>4.96</v>
      </c>
      <c r="G103" s="12">
        <v>44735</v>
      </c>
      <c r="H103" s="17">
        <v>6.11</v>
      </c>
      <c r="I103" s="18">
        <f>(H103/E103-1)</f>
        <v>4.4444444444444509E-2</v>
      </c>
      <c r="J103" s="53">
        <f>(H103-E103)/(E103-F103)</f>
        <v>0.29213483146067504</v>
      </c>
    </row>
    <row r="104" spans="2:10" x14ac:dyDescent="0.25">
      <c r="B104" s="10">
        <v>44739</v>
      </c>
      <c r="C104" s="13" t="s">
        <v>591</v>
      </c>
      <c r="D104" s="128" t="s">
        <v>592</v>
      </c>
      <c r="E104" s="16">
        <v>4.4000000000000004</v>
      </c>
      <c r="F104" s="16">
        <v>3.6</v>
      </c>
      <c r="G104" s="12">
        <v>44739</v>
      </c>
      <c r="H104" s="17">
        <v>5.22</v>
      </c>
      <c r="I104" s="18">
        <f t="shared" si="4"/>
        <v>0.18636363636363629</v>
      </c>
      <c r="J104" s="53">
        <f t="shared" si="5"/>
        <v>1.0249999999999988</v>
      </c>
    </row>
    <row r="105" spans="2:10" x14ac:dyDescent="0.25">
      <c r="B105" s="10">
        <v>44739</v>
      </c>
      <c r="C105" s="13" t="s">
        <v>594</v>
      </c>
      <c r="D105" s="128" t="s">
        <v>593</v>
      </c>
      <c r="E105" s="16">
        <v>3.74</v>
      </c>
      <c r="F105" s="16">
        <v>2.94</v>
      </c>
      <c r="G105" s="12">
        <v>44739</v>
      </c>
      <c r="H105" s="17">
        <v>2.91</v>
      </c>
      <c r="I105" s="18">
        <f t="shared" si="4"/>
        <v>-0.22192513368983957</v>
      </c>
      <c r="J105" s="53">
        <f t="shared" si="5"/>
        <v>-1.0374999999999996</v>
      </c>
    </row>
    <row r="106" spans="2:10" x14ac:dyDescent="0.25">
      <c r="B106" s="10">
        <v>44739</v>
      </c>
      <c r="C106" s="13" t="s">
        <v>602</v>
      </c>
      <c r="D106" s="128" t="s">
        <v>601</v>
      </c>
      <c r="E106" s="16">
        <v>4.38</v>
      </c>
      <c r="F106" s="16">
        <v>3.27</v>
      </c>
      <c r="G106" s="12">
        <v>44740</v>
      </c>
      <c r="H106" s="17">
        <v>6.12</v>
      </c>
      <c r="I106" s="18">
        <f t="shared" si="4"/>
        <v>0.39726027397260277</v>
      </c>
      <c r="J106" s="53">
        <f t="shared" si="5"/>
        <v>1.567567567567568</v>
      </c>
    </row>
    <row r="107" spans="2:10" x14ac:dyDescent="0.25">
      <c r="B107" s="10">
        <v>44740</v>
      </c>
      <c r="C107" s="13" t="s">
        <v>603</v>
      </c>
      <c r="D107" s="35" t="s">
        <v>604</v>
      </c>
      <c r="E107" s="16">
        <v>1.37</v>
      </c>
      <c r="F107" s="16">
        <v>0</v>
      </c>
      <c r="G107" s="12">
        <v>44741</v>
      </c>
      <c r="H107" s="17">
        <v>0.71</v>
      </c>
      <c r="I107" s="18">
        <f t="shared" si="4"/>
        <v>-0.48175182481751833</v>
      </c>
      <c r="J107" s="53">
        <f t="shared" si="5"/>
        <v>-0.48175182481751833</v>
      </c>
    </row>
    <row r="108" spans="2:10" x14ac:dyDescent="0.25">
      <c r="B108" s="10">
        <v>44742</v>
      </c>
      <c r="C108" s="13" t="s">
        <v>200</v>
      </c>
      <c r="D108" s="128" t="s">
        <v>613</v>
      </c>
      <c r="E108" s="16">
        <v>3.65</v>
      </c>
      <c r="F108" s="16">
        <v>2.77</v>
      </c>
      <c r="G108" s="12">
        <v>44743</v>
      </c>
      <c r="H108" s="17">
        <v>3.44</v>
      </c>
      <c r="I108" s="18">
        <f t="shared" si="4"/>
        <v>-5.7534246575342451E-2</v>
      </c>
      <c r="J108" s="53">
        <f t="shared" si="5"/>
        <v>-0.23863636363636362</v>
      </c>
    </row>
    <row r="109" spans="2:10" x14ac:dyDescent="0.25">
      <c r="B109" s="10">
        <v>44743</v>
      </c>
      <c r="C109" s="13" t="s">
        <v>618</v>
      </c>
      <c r="D109" s="128" t="s">
        <v>617</v>
      </c>
      <c r="E109" s="16">
        <v>7.24</v>
      </c>
      <c r="F109" s="16">
        <v>6.72</v>
      </c>
      <c r="G109" s="12">
        <v>44743</v>
      </c>
      <c r="H109" s="17">
        <v>8.41</v>
      </c>
      <c r="I109" s="18">
        <f t="shared" si="4"/>
        <v>0.16160220994475138</v>
      </c>
      <c r="J109" s="53">
        <f t="shared" si="5"/>
        <v>2.2499999999999978</v>
      </c>
    </row>
    <row r="110" spans="2:10" x14ac:dyDescent="0.25">
      <c r="B110" s="10">
        <v>44746</v>
      </c>
      <c r="C110" s="13" t="s">
        <v>620</v>
      </c>
      <c r="D110" s="128" t="s">
        <v>619</v>
      </c>
      <c r="E110" s="16">
        <v>7.18</v>
      </c>
      <c r="F110" s="16">
        <v>6.34</v>
      </c>
      <c r="G110" s="12">
        <v>44746</v>
      </c>
      <c r="H110" s="17">
        <v>6.34</v>
      </c>
      <c r="I110" s="18">
        <f t="shared" si="4"/>
        <v>-0.11699164345403901</v>
      </c>
      <c r="J110" s="53">
        <f t="shared" si="5"/>
        <v>-1</v>
      </c>
    </row>
    <row r="111" spans="2:10" x14ac:dyDescent="0.25">
      <c r="B111" s="10">
        <v>44746</v>
      </c>
      <c r="C111" s="13" t="s">
        <v>625</v>
      </c>
      <c r="D111" s="35" t="s">
        <v>626</v>
      </c>
      <c r="E111" s="16">
        <v>2.78</v>
      </c>
      <c r="F111" s="16">
        <v>0</v>
      </c>
      <c r="G111" s="12">
        <v>44747</v>
      </c>
      <c r="H111" s="17">
        <v>1.81</v>
      </c>
      <c r="I111" s="18">
        <f t="shared" si="4"/>
        <v>-0.34892086330935246</v>
      </c>
      <c r="J111" s="53">
        <f t="shared" si="5"/>
        <v>-0.34892086330935246</v>
      </c>
    </row>
    <row r="112" spans="2:10" x14ac:dyDescent="0.25">
      <c r="B112" s="10">
        <v>44750</v>
      </c>
      <c r="C112" s="13" t="s">
        <v>648</v>
      </c>
      <c r="D112" s="128" t="s">
        <v>649</v>
      </c>
      <c r="E112" s="16">
        <v>7.36</v>
      </c>
      <c r="F112" s="16">
        <v>6.5</v>
      </c>
      <c r="G112" s="12">
        <v>44750</v>
      </c>
      <c r="H112" s="17">
        <v>8.34</v>
      </c>
      <c r="I112" s="18">
        <f t="shared" si="4"/>
        <v>0.13315217391304346</v>
      </c>
      <c r="J112" s="53">
        <f t="shared" si="5"/>
        <v>1.1395348837209294</v>
      </c>
    </row>
    <row r="113" spans="2:10" x14ac:dyDescent="0.25">
      <c r="B113" s="10">
        <v>44753</v>
      </c>
      <c r="C113" s="13" t="s">
        <v>654</v>
      </c>
      <c r="D113" s="128" t="s">
        <v>653</v>
      </c>
      <c r="E113" s="16">
        <v>5.52</v>
      </c>
      <c r="F113" s="16">
        <v>4.7</v>
      </c>
      <c r="G113" s="12">
        <v>44753</v>
      </c>
      <c r="H113" s="17">
        <v>5.86</v>
      </c>
      <c r="I113" s="18">
        <f t="shared" si="4"/>
        <v>6.1594202898550776E-2</v>
      </c>
      <c r="J113" s="53">
        <f t="shared" si="5"/>
        <v>0.41463414634146462</v>
      </c>
    </row>
    <row r="114" spans="2:10" x14ac:dyDescent="0.25">
      <c r="B114" s="10">
        <v>44753</v>
      </c>
      <c r="C114" s="13" t="s">
        <v>659</v>
      </c>
      <c r="D114" s="128" t="s">
        <v>658</v>
      </c>
      <c r="E114" s="16">
        <v>5.15</v>
      </c>
      <c r="F114" s="16">
        <v>4.29</v>
      </c>
      <c r="G114" s="12">
        <v>44754</v>
      </c>
      <c r="H114" s="17">
        <v>3.81</v>
      </c>
      <c r="I114" s="18">
        <f t="shared" si="4"/>
        <v>-0.26019417475728157</v>
      </c>
      <c r="J114" s="53">
        <f t="shared" si="5"/>
        <v>-1.5581395348837208</v>
      </c>
    </row>
    <row r="115" spans="2:10" x14ac:dyDescent="0.25">
      <c r="B115" s="10">
        <v>44754</v>
      </c>
      <c r="C115" s="13" t="s">
        <v>663</v>
      </c>
      <c r="D115" s="128" t="s">
        <v>662</v>
      </c>
      <c r="E115" s="16">
        <v>3.3</v>
      </c>
      <c r="F115" s="16">
        <v>2.5499999999999998</v>
      </c>
      <c r="G115" s="12">
        <v>44755</v>
      </c>
      <c r="H115" s="17">
        <v>3.07</v>
      </c>
      <c r="I115" s="18">
        <f t="shared" si="4"/>
        <v>-6.9696969696969702E-2</v>
      </c>
      <c r="J115" s="53">
        <f t="shared" si="5"/>
        <v>-0.30666666666666664</v>
      </c>
    </row>
    <row r="116" spans="2:10" x14ac:dyDescent="0.25">
      <c r="B116" s="10">
        <v>44755</v>
      </c>
      <c r="C116" s="13" t="s">
        <v>667</v>
      </c>
      <c r="D116" s="128" t="s">
        <v>668</v>
      </c>
      <c r="E116" s="16">
        <v>3.23</v>
      </c>
      <c r="F116" s="16">
        <v>2.42</v>
      </c>
      <c r="G116" s="12">
        <v>44756</v>
      </c>
      <c r="H116" s="17">
        <v>2.56</v>
      </c>
      <c r="I116" s="18">
        <f t="shared" si="4"/>
        <v>-0.20743034055727549</v>
      </c>
      <c r="J116" s="53">
        <f t="shared" si="5"/>
        <v>-0.82716049382716039</v>
      </c>
    </row>
    <row r="117" spans="2:10" x14ac:dyDescent="0.25">
      <c r="B117" s="10">
        <v>44760</v>
      </c>
      <c r="C117" s="13" t="s">
        <v>675</v>
      </c>
      <c r="D117" s="128" t="s">
        <v>674</v>
      </c>
      <c r="E117" s="16">
        <v>6.59</v>
      </c>
      <c r="F117" s="16">
        <v>5.76</v>
      </c>
      <c r="G117" s="12">
        <v>44760</v>
      </c>
      <c r="H117" s="17">
        <v>6.51</v>
      </c>
      <c r="I117" s="18">
        <f t="shared" si="4"/>
        <v>-1.2139605462822445E-2</v>
      </c>
      <c r="J117" s="53">
        <f t="shared" si="5"/>
        <v>-9.6385542168674773E-2</v>
      </c>
    </row>
    <row r="118" spans="2:10" x14ac:dyDescent="0.25">
      <c r="B118" s="10">
        <v>44761</v>
      </c>
      <c r="C118" s="13" t="s">
        <v>683</v>
      </c>
      <c r="D118" s="128" t="s">
        <v>682</v>
      </c>
      <c r="E118" s="16">
        <v>3.11</v>
      </c>
      <c r="F118" s="16">
        <v>2.31</v>
      </c>
      <c r="G118" s="12">
        <v>44761</v>
      </c>
      <c r="H118" s="17">
        <v>5.41</v>
      </c>
      <c r="I118" s="18">
        <f t="shared" si="4"/>
        <v>0.73954983922829598</v>
      </c>
      <c r="J118" s="53">
        <f t="shared" si="5"/>
        <v>2.8750000000000009</v>
      </c>
    </row>
    <row r="119" spans="2:10" x14ac:dyDescent="0.25">
      <c r="B119" s="10">
        <v>44762</v>
      </c>
      <c r="C119" s="13" t="s">
        <v>691</v>
      </c>
      <c r="D119" s="128" t="s">
        <v>690</v>
      </c>
      <c r="E119" s="16">
        <v>5</v>
      </c>
      <c r="F119" s="16">
        <v>4.1500000000000004</v>
      </c>
      <c r="G119" s="12">
        <v>44762</v>
      </c>
      <c r="H119" s="17">
        <v>3.97</v>
      </c>
      <c r="I119" s="18">
        <f t="shared" si="4"/>
        <v>-0.20599999999999996</v>
      </c>
      <c r="J119" s="53">
        <f t="shared" si="5"/>
        <v>-1.2117647058823533</v>
      </c>
    </row>
    <row r="120" spans="2:10" x14ac:dyDescent="0.25">
      <c r="B120" s="10">
        <v>44763</v>
      </c>
      <c r="C120" s="13" t="s">
        <v>701</v>
      </c>
      <c r="D120" s="128" t="s">
        <v>700</v>
      </c>
      <c r="E120" s="16">
        <v>3.91</v>
      </c>
      <c r="F120" s="16">
        <v>3.13</v>
      </c>
      <c r="G120" s="12">
        <v>44763</v>
      </c>
      <c r="H120" s="17">
        <v>4.5599999999999996</v>
      </c>
      <c r="I120" s="18">
        <f t="shared" si="4"/>
        <v>0.16624040920716099</v>
      </c>
      <c r="J120" s="53">
        <f t="shared" si="5"/>
        <v>0.83333333333333237</v>
      </c>
    </row>
    <row r="121" spans="2:10" x14ac:dyDescent="0.25">
      <c r="B121" s="10">
        <v>44764</v>
      </c>
      <c r="C121" s="13" t="s">
        <v>702</v>
      </c>
      <c r="D121" s="128" t="s">
        <v>703</v>
      </c>
      <c r="E121" s="16">
        <v>1.85</v>
      </c>
      <c r="F121" s="16">
        <v>1.01</v>
      </c>
      <c r="G121" s="12">
        <v>44764</v>
      </c>
      <c r="H121" s="17">
        <v>2.1800000000000002</v>
      </c>
      <c r="I121" s="18">
        <f t="shared" si="4"/>
        <v>0.17837837837837833</v>
      </c>
      <c r="J121" s="53">
        <f t="shared" si="5"/>
        <v>0.3928571428571429</v>
      </c>
    </row>
    <row r="122" spans="2:10" x14ac:dyDescent="0.25">
      <c r="B122" s="10">
        <v>44767</v>
      </c>
      <c r="C122" s="13" t="s">
        <v>705</v>
      </c>
      <c r="D122" s="128" t="s">
        <v>704</v>
      </c>
      <c r="E122" s="16">
        <v>5.85</v>
      </c>
      <c r="F122" s="16">
        <v>4.97</v>
      </c>
      <c r="G122" s="12">
        <v>44767</v>
      </c>
      <c r="H122" s="17">
        <v>4.95</v>
      </c>
      <c r="I122" s="18">
        <f t="shared" si="4"/>
        <v>-0.15384615384615374</v>
      </c>
      <c r="J122" s="53">
        <f t="shared" si="5"/>
        <v>-1.0227272727272723</v>
      </c>
    </row>
    <row r="123" spans="2:10" x14ac:dyDescent="0.25">
      <c r="B123" s="10">
        <v>44768</v>
      </c>
      <c r="C123" s="13" t="s">
        <v>707</v>
      </c>
      <c r="D123" s="128" t="s">
        <v>708</v>
      </c>
      <c r="E123" s="16">
        <v>2.4</v>
      </c>
      <c r="F123" s="16">
        <v>1.6</v>
      </c>
      <c r="G123" s="12">
        <v>44768</v>
      </c>
      <c r="H123" s="17">
        <v>2.2799999999999998</v>
      </c>
      <c r="I123" s="18">
        <f t="shared" si="4"/>
        <v>-5.0000000000000044E-2</v>
      </c>
      <c r="J123" s="53">
        <f t="shared" si="5"/>
        <v>-0.15000000000000016</v>
      </c>
    </row>
    <row r="124" spans="2:10" x14ac:dyDescent="0.25">
      <c r="B124" s="10">
        <v>44769</v>
      </c>
      <c r="C124" s="13" t="s">
        <v>712</v>
      </c>
      <c r="D124" s="128" t="s">
        <v>713</v>
      </c>
      <c r="E124" s="16">
        <v>5.74</v>
      </c>
      <c r="F124" s="16">
        <v>4.92</v>
      </c>
      <c r="G124" s="12">
        <v>44769</v>
      </c>
      <c r="H124" s="17">
        <v>5.95</v>
      </c>
      <c r="I124" s="18">
        <f t="shared" si="4"/>
        <v>3.6585365853658569E-2</v>
      </c>
      <c r="J124" s="53">
        <f t="shared" si="5"/>
        <v>0.25609756097560965</v>
      </c>
    </row>
    <row r="125" spans="2:10" x14ac:dyDescent="0.25">
      <c r="B125" s="10">
        <v>44770</v>
      </c>
      <c r="C125" s="13" t="s">
        <v>714</v>
      </c>
      <c r="D125" s="128" t="s">
        <v>715</v>
      </c>
      <c r="E125" s="16">
        <v>5.69</v>
      </c>
      <c r="F125" s="16">
        <v>4.78</v>
      </c>
      <c r="G125" s="12">
        <v>44770</v>
      </c>
      <c r="H125" s="17">
        <v>5.53</v>
      </c>
      <c r="I125" s="18">
        <f t="shared" si="4"/>
        <v>-2.8119507908611618E-2</v>
      </c>
      <c r="J125" s="53">
        <f t="shared" si="5"/>
        <v>-0.17582417582417595</v>
      </c>
    </row>
    <row r="126" spans="2:10" x14ac:dyDescent="0.25">
      <c r="B126" s="10">
        <v>44775</v>
      </c>
      <c r="C126" s="13" t="s">
        <v>722</v>
      </c>
      <c r="D126" s="128" t="s">
        <v>723</v>
      </c>
      <c r="E126" s="16">
        <v>4.8600000000000003</v>
      </c>
      <c r="F126" s="16">
        <v>4.01</v>
      </c>
      <c r="G126" s="12">
        <v>44775</v>
      </c>
      <c r="H126" s="17">
        <v>4.55</v>
      </c>
      <c r="I126" s="18">
        <f t="shared" si="4"/>
        <v>-6.3786008230452773E-2</v>
      </c>
      <c r="J126" s="53">
        <f t="shared" si="5"/>
        <v>-0.36470588235294155</v>
      </c>
    </row>
    <row r="127" spans="2:10" x14ac:dyDescent="0.25">
      <c r="B127" s="10">
        <v>44775</v>
      </c>
      <c r="C127" s="13" t="s">
        <v>728</v>
      </c>
      <c r="D127" s="128" t="s">
        <v>729</v>
      </c>
      <c r="E127" s="16">
        <v>6.3</v>
      </c>
      <c r="F127" s="16">
        <v>5.57</v>
      </c>
      <c r="G127" s="12">
        <v>44776</v>
      </c>
      <c r="H127" s="17">
        <v>6.17</v>
      </c>
      <c r="I127" s="18">
        <f t="shared" si="4"/>
        <v>-2.0634920634920673E-2</v>
      </c>
      <c r="J127" s="53">
        <f t="shared" si="5"/>
        <v>-0.17808219178082188</v>
      </c>
    </row>
    <row r="128" spans="2:10" x14ac:dyDescent="0.25">
      <c r="B128" s="10">
        <v>44777</v>
      </c>
      <c r="C128" s="13" t="s">
        <v>739</v>
      </c>
      <c r="D128" s="35" t="s">
        <v>746</v>
      </c>
      <c r="E128" s="16">
        <v>2.72</v>
      </c>
      <c r="F128" s="16">
        <v>0</v>
      </c>
      <c r="G128" s="12">
        <v>44778</v>
      </c>
      <c r="H128" s="17">
        <v>2.8</v>
      </c>
      <c r="I128" s="18">
        <f t="shared" si="4"/>
        <v>2.9411764705882248E-2</v>
      </c>
      <c r="J128" s="53">
        <f t="shared" si="5"/>
        <v>2.9411764705882214E-2</v>
      </c>
    </row>
    <row r="129" spans="2:10" x14ac:dyDescent="0.25">
      <c r="B129" s="10">
        <v>44782</v>
      </c>
      <c r="C129" s="13" t="s">
        <v>754</v>
      </c>
      <c r="D129" s="128" t="s">
        <v>755</v>
      </c>
      <c r="E129" s="16">
        <v>4.7</v>
      </c>
      <c r="F129" s="16">
        <v>3.86</v>
      </c>
      <c r="G129" s="12">
        <v>44783</v>
      </c>
      <c r="H129" s="17">
        <v>5.37</v>
      </c>
      <c r="I129" s="18">
        <f t="shared" si="4"/>
        <v>0.14255319148936163</v>
      </c>
      <c r="J129" s="53">
        <f t="shared" si="5"/>
        <v>0.79761904761904723</v>
      </c>
    </row>
    <row r="130" spans="2:10" x14ac:dyDescent="0.25">
      <c r="B130" s="10">
        <v>44784</v>
      </c>
      <c r="C130" s="13" t="s">
        <v>768</v>
      </c>
      <c r="D130" s="128" t="s">
        <v>767</v>
      </c>
      <c r="E130" s="16">
        <v>5.77</v>
      </c>
      <c r="F130" s="16">
        <v>4.93</v>
      </c>
      <c r="G130" s="12">
        <v>44785</v>
      </c>
      <c r="H130" s="17">
        <v>5.27</v>
      </c>
      <c r="I130" s="18">
        <f t="shared" si="4"/>
        <v>-8.6655112651646493E-2</v>
      </c>
      <c r="J130" s="53">
        <f t="shared" si="5"/>
        <v>-0.59523809523809534</v>
      </c>
    </row>
    <row r="131" spans="2:10" x14ac:dyDescent="0.25">
      <c r="B131" s="10">
        <v>44785</v>
      </c>
      <c r="C131" s="13" t="s">
        <v>776</v>
      </c>
      <c r="D131" s="35" t="s">
        <v>775</v>
      </c>
      <c r="E131" s="16">
        <v>1.88</v>
      </c>
      <c r="F131" s="16">
        <v>0</v>
      </c>
      <c r="G131" s="12">
        <v>44788</v>
      </c>
      <c r="H131" s="17">
        <v>1.34</v>
      </c>
      <c r="I131" s="18">
        <f t="shared" si="4"/>
        <v>-0.2872340425531914</v>
      </c>
      <c r="J131" s="53">
        <f t="shared" si="5"/>
        <v>-0.2872340425531914</v>
      </c>
    </row>
    <row r="132" spans="2:10" x14ac:dyDescent="0.25">
      <c r="B132" s="10">
        <v>44789</v>
      </c>
      <c r="C132" s="13" t="s">
        <v>785</v>
      </c>
      <c r="D132" s="128" t="s">
        <v>786</v>
      </c>
      <c r="E132" s="16">
        <v>3.25</v>
      </c>
      <c r="F132" s="16">
        <v>2.39</v>
      </c>
      <c r="G132" s="12">
        <v>44789</v>
      </c>
      <c r="H132" s="17">
        <v>2.4</v>
      </c>
      <c r="I132" s="18">
        <f t="shared" si="4"/>
        <v>-0.26153846153846161</v>
      </c>
      <c r="J132" s="53">
        <f t="shared" si="5"/>
        <v>-0.98837209302325602</v>
      </c>
    </row>
    <row r="133" spans="2:10" x14ac:dyDescent="0.25">
      <c r="B133" s="10">
        <v>44791</v>
      </c>
      <c r="C133" s="13" t="s">
        <v>796</v>
      </c>
      <c r="D133" s="128" t="s">
        <v>797</v>
      </c>
      <c r="E133" s="16">
        <v>2.02</v>
      </c>
      <c r="F133" s="16">
        <v>1.21</v>
      </c>
      <c r="G133" s="12">
        <v>44791</v>
      </c>
      <c r="H133" s="17">
        <v>2.5499999999999998</v>
      </c>
      <c r="I133" s="18">
        <f t="shared" si="4"/>
        <v>0.26237623762376239</v>
      </c>
      <c r="J133" s="53">
        <f t="shared" si="5"/>
        <v>0.65432098765432067</v>
      </c>
    </row>
    <row r="134" spans="2:10" x14ac:dyDescent="0.25">
      <c r="B134" s="10">
        <v>44792</v>
      </c>
      <c r="C134" s="13" t="s">
        <v>800</v>
      </c>
      <c r="D134" s="128" t="s">
        <v>799</v>
      </c>
      <c r="E134" s="16">
        <v>5.12</v>
      </c>
      <c r="F134" s="16">
        <v>4.3499999999999996</v>
      </c>
      <c r="G134" s="12">
        <v>44792</v>
      </c>
      <c r="H134" s="17">
        <v>5.89</v>
      </c>
      <c r="I134" s="18">
        <f t="shared" si="4"/>
        <v>0.150390625</v>
      </c>
      <c r="J134" s="53">
        <f t="shared" si="5"/>
        <v>0.99999999999999889</v>
      </c>
    </row>
    <row r="135" spans="2:10" x14ac:dyDescent="0.25">
      <c r="B135" s="10">
        <v>44792</v>
      </c>
      <c r="C135" s="13" t="s">
        <v>801</v>
      </c>
      <c r="D135" s="35" t="s">
        <v>802</v>
      </c>
      <c r="E135" s="16">
        <v>3.25</v>
      </c>
      <c r="F135" s="16">
        <v>0</v>
      </c>
      <c r="G135" s="12">
        <v>44795</v>
      </c>
      <c r="H135" s="17">
        <v>4.9000000000000004</v>
      </c>
      <c r="I135" s="18">
        <f>(H135/E135-1)</f>
        <v>0.50769230769230789</v>
      </c>
      <c r="J135" s="53">
        <f>(H135-E135)/(E135-F135)</f>
        <v>0.50769230769230778</v>
      </c>
    </row>
    <row r="136" spans="2:10" x14ac:dyDescent="0.25">
      <c r="B136" s="10">
        <v>44792</v>
      </c>
      <c r="C136" s="13" t="s">
        <v>803</v>
      </c>
      <c r="D136" s="35" t="s">
        <v>804</v>
      </c>
      <c r="E136" s="16">
        <v>3.56</v>
      </c>
      <c r="F136" s="16">
        <v>0</v>
      </c>
      <c r="G136" s="12">
        <v>44795</v>
      </c>
      <c r="H136" s="17">
        <v>4.0999999999999996</v>
      </c>
      <c r="I136" s="18">
        <f t="shared" si="4"/>
        <v>0.15168539325842678</v>
      </c>
      <c r="J136" s="53">
        <f t="shared" si="5"/>
        <v>0.15168539325842684</v>
      </c>
    </row>
    <row r="137" spans="2:10" x14ac:dyDescent="0.25">
      <c r="B137" s="10">
        <v>44797</v>
      </c>
      <c r="C137" s="13" t="s">
        <v>814</v>
      </c>
      <c r="D137" s="128" t="s">
        <v>813</v>
      </c>
      <c r="E137" s="16">
        <v>2.13</v>
      </c>
      <c r="F137" s="16">
        <v>1.45</v>
      </c>
      <c r="G137" s="12">
        <v>44797</v>
      </c>
      <c r="H137" s="17">
        <v>2.67</v>
      </c>
      <c r="I137" s="18">
        <f t="shared" si="4"/>
        <v>0.25352112676056349</v>
      </c>
      <c r="J137" s="53">
        <f t="shared" si="5"/>
        <v>0.79411764705882371</v>
      </c>
    </row>
    <row r="138" spans="2:10" x14ac:dyDescent="0.25">
      <c r="B138" s="10">
        <v>44797</v>
      </c>
      <c r="C138" s="13" t="s">
        <v>818</v>
      </c>
      <c r="D138" s="35" t="s">
        <v>817</v>
      </c>
      <c r="E138" s="16">
        <v>1.33</v>
      </c>
      <c r="F138" s="16">
        <v>0</v>
      </c>
      <c r="G138" s="12">
        <v>44798</v>
      </c>
      <c r="H138" s="17">
        <v>0.96</v>
      </c>
      <c r="I138" s="18">
        <f t="shared" si="4"/>
        <v>-0.27819548872180455</v>
      </c>
      <c r="J138" s="53">
        <f t="shared" si="5"/>
        <v>-0.27819548872180455</v>
      </c>
    </row>
    <row r="139" spans="2:10" x14ac:dyDescent="0.25">
      <c r="B139" s="10">
        <v>44798</v>
      </c>
      <c r="C139" s="13" t="s">
        <v>820</v>
      </c>
      <c r="D139" s="128" t="s">
        <v>819</v>
      </c>
      <c r="E139" s="16">
        <v>2.99</v>
      </c>
      <c r="F139" s="16">
        <v>2.12</v>
      </c>
      <c r="G139" s="12">
        <v>44798</v>
      </c>
      <c r="H139" s="17">
        <v>2.08</v>
      </c>
      <c r="I139" s="18">
        <f t="shared" si="4"/>
        <v>-0.30434782608695654</v>
      </c>
      <c r="J139" s="53">
        <f t="shared" si="5"/>
        <v>-1.0459770114942528</v>
      </c>
    </row>
    <row r="140" spans="2:10" x14ac:dyDescent="0.25">
      <c r="B140" s="10">
        <v>44802</v>
      </c>
      <c r="C140" s="13" t="s">
        <v>832</v>
      </c>
      <c r="D140" s="128" t="s">
        <v>827</v>
      </c>
      <c r="E140" s="16">
        <v>6.89</v>
      </c>
      <c r="F140" s="16">
        <v>5.98</v>
      </c>
      <c r="G140" s="12">
        <v>44802</v>
      </c>
      <c r="H140" s="17">
        <v>6.4</v>
      </c>
      <c r="I140" s="18">
        <f t="shared" si="4"/>
        <v>-7.1117561683599284E-2</v>
      </c>
      <c r="J140" s="53">
        <f t="shared" si="5"/>
        <v>-0.53846153846153821</v>
      </c>
    </row>
    <row r="141" spans="2:10" x14ac:dyDescent="0.25">
      <c r="B141" s="10">
        <v>44802</v>
      </c>
      <c r="C141" s="13" t="s">
        <v>833</v>
      </c>
      <c r="D141" s="128" t="s">
        <v>834</v>
      </c>
      <c r="E141" s="16">
        <v>5.63</v>
      </c>
      <c r="F141" s="16">
        <v>4.7699999999999996</v>
      </c>
      <c r="G141" s="12">
        <v>44802</v>
      </c>
      <c r="H141" s="17">
        <v>4.76</v>
      </c>
      <c r="I141" s="18">
        <f t="shared" si="4"/>
        <v>-0.15452930728241565</v>
      </c>
      <c r="J141" s="53">
        <f t="shared" si="5"/>
        <v>-1.011627906976744</v>
      </c>
    </row>
    <row r="142" spans="2:10" x14ac:dyDescent="0.25">
      <c r="B142" s="10">
        <v>44803</v>
      </c>
      <c r="C142" s="13" t="s">
        <v>838</v>
      </c>
      <c r="D142" s="128" t="s">
        <v>837</v>
      </c>
      <c r="E142" s="16">
        <v>5.16</v>
      </c>
      <c r="F142" s="16">
        <v>4.42</v>
      </c>
      <c r="G142" s="12">
        <v>44803</v>
      </c>
      <c r="H142" s="17">
        <v>4.72</v>
      </c>
      <c r="I142" s="18">
        <f t="shared" si="4"/>
        <v>-8.5271317829457405E-2</v>
      </c>
      <c r="J142" s="53">
        <f t="shared" si="5"/>
        <v>-0.59459459459459496</v>
      </c>
    </row>
    <row r="143" spans="2:10" x14ac:dyDescent="0.25">
      <c r="B143" s="10">
        <v>44803</v>
      </c>
      <c r="C143" s="13" t="s">
        <v>841</v>
      </c>
      <c r="D143" s="35" t="s">
        <v>842</v>
      </c>
      <c r="E143" s="16">
        <v>3.89</v>
      </c>
      <c r="F143" s="16">
        <v>2.7</v>
      </c>
      <c r="G143" s="12">
        <v>44803</v>
      </c>
      <c r="H143" s="17">
        <v>4.6399999999999997</v>
      </c>
      <c r="I143" s="18">
        <f t="shared" si="4"/>
        <v>0.19280205655526972</v>
      </c>
      <c r="J143" s="53">
        <f t="shared" si="5"/>
        <v>0.63025210084033578</v>
      </c>
    </row>
    <row r="144" spans="2:10" x14ac:dyDescent="0.25">
      <c r="B144" s="10">
        <v>44804</v>
      </c>
      <c r="C144" s="13" t="s">
        <v>683</v>
      </c>
      <c r="D144" s="128" t="s">
        <v>846</v>
      </c>
      <c r="E144" s="16">
        <v>2.77</v>
      </c>
      <c r="F144" s="16">
        <v>1.91</v>
      </c>
      <c r="G144" s="12">
        <v>44804</v>
      </c>
      <c r="H144" s="17">
        <v>1.9</v>
      </c>
      <c r="I144" s="18">
        <f t="shared" si="4"/>
        <v>-0.3140794223826715</v>
      </c>
      <c r="J144" s="53">
        <f t="shared" si="5"/>
        <v>-1.0116279069767442</v>
      </c>
    </row>
    <row r="145" spans="2:10" x14ac:dyDescent="0.25">
      <c r="B145" s="10">
        <v>44805</v>
      </c>
      <c r="C145" s="13" t="s">
        <v>855</v>
      </c>
      <c r="D145" s="128" t="s">
        <v>856</v>
      </c>
      <c r="E145" s="16">
        <v>4.26</v>
      </c>
      <c r="F145" s="16">
        <v>3.38</v>
      </c>
      <c r="G145" s="12">
        <v>44806</v>
      </c>
      <c r="H145" s="17">
        <v>4.45</v>
      </c>
      <c r="I145" s="18">
        <f t="shared" si="4"/>
        <v>4.4600938967136239E-2</v>
      </c>
      <c r="J145" s="53">
        <f t="shared" si="5"/>
        <v>0.21590909090909138</v>
      </c>
    </row>
    <row r="146" spans="2:10" x14ac:dyDescent="0.25">
      <c r="B146" s="10">
        <v>44806</v>
      </c>
      <c r="C146" s="13" t="s">
        <v>864</v>
      </c>
      <c r="D146" s="128" t="s">
        <v>865</v>
      </c>
      <c r="E146" s="16">
        <v>2.67</v>
      </c>
      <c r="F146" s="16">
        <v>1.81</v>
      </c>
      <c r="G146" s="12">
        <v>44806</v>
      </c>
      <c r="H146" s="17">
        <v>1.81</v>
      </c>
      <c r="I146" s="18">
        <f t="shared" si="4"/>
        <v>-0.32209737827715357</v>
      </c>
      <c r="J146" s="53">
        <f t="shared" si="5"/>
        <v>-1</v>
      </c>
    </row>
    <row r="147" spans="2:10" x14ac:dyDescent="0.25">
      <c r="B147" s="10">
        <v>44806</v>
      </c>
      <c r="C147" s="13" t="s">
        <v>866</v>
      </c>
      <c r="D147" s="128" t="s">
        <v>867</v>
      </c>
      <c r="E147" s="16">
        <v>2.5099999999999998</v>
      </c>
      <c r="F147" s="16">
        <v>1.66</v>
      </c>
      <c r="G147" s="12">
        <v>44806</v>
      </c>
      <c r="H147" s="17">
        <v>1.66</v>
      </c>
      <c r="I147" s="18">
        <f t="shared" ref="I147:I169" si="6">(H147/E147-1)</f>
        <v>-0.33864541832669315</v>
      </c>
      <c r="J147" s="53">
        <f t="shared" ref="J147:J152" si="7">(H147-E147)/(E147-F147)</f>
        <v>-1</v>
      </c>
    </row>
    <row r="148" spans="2:10" x14ac:dyDescent="0.25">
      <c r="B148" s="10">
        <v>44809</v>
      </c>
      <c r="C148" s="13" t="s">
        <v>869</v>
      </c>
      <c r="D148" s="128" t="s">
        <v>868</v>
      </c>
      <c r="E148" s="16">
        <v>5.9</v>
      </c>
      <c r="F148" s="16">
        <v>5.03</v>
      </c>
      <c r="G148" s="12">
        <v>44809</v>
      </c>
      <c r="H148" s="17">
        <v>6.55</v>
      </c>
      <c r="I148" s="18">
        <f t="shared" si="6"/>
        <v>0.11016949152542366</v>
      </c>
      <c r="J148" s="53">
        <f t="shared" si="7"/>
        <v>0.74712643678160851</v>
      </c>
    </row>
    <row r="149" spans="2:10" x14ac:dyDescent="0.25">
      <c r="B149" s="10">
        <v>44809</v>
      </c>
      <c r="C149" s="13" t="s">
        <v>872</v>
      </c>
      <c r="D149" s="35" t="s">
        <v>873</v>
      </c>
      <c r="E149" s="16">
        <v>3.14</v>
      </c>
      <c r="F149" s="16">
        <v>0</v>
      </c>
      <c r="G149" s="12">
        <v>44810</v>
      </c>
      <c r="H149" s="17">
        <v>2.69</v>
      </c>
      <c r="I149" s="18">
        <f t="shared" si="6"/>
        <v>-0.1433121019108281</v>
      </c>
      <c r="J149" s="53">
        <f t="shared" si="7"/>
        <v>-0.14331210191082808</v>
      </c>
    </row>
    <row r="150" spans="2:10" x14ac:dyDescent="0.25">
      <c r="B150" s="10">
        <v>44810</v>
      </c>
      <c r="C150" s="13" t="s">
        <v>880</v>
      </c>
      <c r="D150" s="128" t="s">
        <v>879</v>
      </c>
      <c r="E150" s="16">
        <v>5.2</v>
      </c>
      <c r="F150" s="16">
        <v>4.38</v>
      </c>
      <c r="G150" s="12">
        <v>44811</v>
      </c>
      <c r="H150" s="17">
        <v>4.2300000000000004</v>
      </c>
      <c r="I150" s="18">
        <f t="shared" si="6"/>
        <v>-0.18653846153846143</v>
      </c>
      <c r="J150" s="53">
        <f t="shared" si="7"/>
        <v>-1.182926829268292</v>
      </c>
    </row>
    <row r="151" spans="2:10" x14ac:dyDescent="0.25">
      <c r="B151" s="10">
        <v>44811</v>
      </c>
      <c r="C151" s="13" t="s">
        <v>881</v>
      </c>
      <c r="D151" s="128" t="s">
        <v>882</v>
      </c>
      <c r="E151" s="16">
        <v>5.15</v>
      </c>
      <c r="F151" s="16">
        <v>4.41</v>
      </c>
      <c r="G151" s="12">
        <v>44811</v>
      </c>
      <c r="H151" s="17">
        <v>5.49</v>
      </c>
      <c r="I151" s="18">
        <f t="shared" si="6"/>
        <v>6.6019417475728037E-2</v>
      </c>
      <c r="J151" s="53">
        <f t="shared" si="7"/>
        <v>0.45945945945945915</v>
      </c>
    </row>
    <row r="152" spans="2:10" x14ac:dyDescent="0.25">
      <c r="B152" s="10">
        <v>44812</v>
      </c>
      <c r="C152" s="13" t="s">
        <v>888</v>
      </c>
      <c r="D152" s="128" t="s">
        <v>649</v>
      </c>
      <c r="E152" s="16">
        <v>6.05</v>
      </c>
      <c r="F152" s="16">
        <v>5.15</v>
      </c>
      <c r="G152" s="12">
        <v>44812</v>
      </c>
      <c r="H152" s="17">
        <v>8.1199999999999992</v>
      </c>
      <c r="I152" s="18">
        <f t="shared" si="6"/>
        <v>0.34214876033057839</v>
      </c>
      <c r="J152" s="53">
        <f t="shared" si="7"/>
        <v>2.3000000000000007</v>
      </c>
    </row>
    <row r="153" spans="2:10" x14ac:dyDescent="0.25">
      <c r="B153" s="10">
        <v>44813</v>
      </c>
      <c r="C153" s="13" t="s">
        <v>896</v>
      </c>
      <c r="D153" s="128" t="s">
        <v>895</v>
      </c>
      <c r="E153" s="83">
        <v>2.5</v>
      </c>
      <c r="F153" s="16">
        <v>1.08</v>
      </c>
      <c r="G153" s="12">
        <v>44816</v>
      </c>
      <c r="H153" s="17">
        <v>3.73</v>
      </c>
      <c r="I153" s="18">
        <f t="shared" si="6"/>
        <v>0.49199999999999999</v>
      </c>
      <c r="J153" s="53">
        <f>(H153-E153)/(E153-F153)/2</f>
        <v>0.43309859154929581</v>
      </c>
    </row>
    <row r="154" spans="2:10" x14ac:dyDescent="0.25">
      <c r="B154" s="10">
        <v>44817</v>
      </c>
      <c r="C154" s="13" t="s">
        <v>880</v>
      </c>
      <c r="D154" s="128" t="s">
        <v>905</v>
      </c>
      <c r="E154" s="16">
        <v>2.5099999999999998</v>
      </c>
      <c r="F154" s="16">
        <v>1.67</v>
      </c>
      <c r="G154" s="12">
        <v>44817</v>
      </c>
      <c r="H154" s="17">
        <v>1.64</v>
      </c>
      <c r="I154" s="18">
        <f t="shared" si="6"/>
        <v>-0.34661354581673309</v>
      </c>
      <c r="J154" s="53">
        <f t="shared" ref="J154:J164" si="8">(H154-E154)/(E154-F154)</f>
        <v>-1.0357142857142858</v>
      </c>
    </row>
    <row r="155" spans="2:10" x14ac:dyDescent="0.25">
      <c r="B155" s="10">
        <v>44818</v>
      </c>
      <c r="C155" s="13" t="s">
        <v>916</v>
      </c>
      <c r="D155" s="128" t="s">
        <v>910</v>
      </c>
      <c r="E155" s="16">
        <v>3.27</v>
      </c>
      <c r="F155" s="16">
        <v>2.4500000000000002</v>
      </c>
      <c r="G155" s="12">
        <v>44818</v>
      </c>
      <c r="H155" s="17">
        <v>3.49</v>
      </c>
      <c r="I155" s="18">
        <f t="shared" si="6"/>
        <v>6.7278287461773667E-2</v>
      </c>
      <c r="J155" s="53">
        <f t="shared" si="8"/>
        <v>0.26829268292682956</v>
      </c>
    </row>
    <row r="156" spans="2:10" x14ac:dyDescent="0.25">
      <c r="B156" s="10">
        <v>44818</v>
      </c>
      <c r="C156" s="13" t="s">
        <v>917</v>
      </c>
      <c r="D156" s="128" t="s">
        <v>915</v>
      </c>
      <c r="E156" s="16">
        <v>3.51</v>
      </c>
      <c r="F156" s="16">
        <v>2.67</v>
      </c>
      <c r="G156" s="12">
        <v>44818</v>
      </c>
      <c r="H156" s="17">
        <v>4.24</v>
      </c>
      <c r="I156" s="18">
        <f t="shared" si="6"/>
        <v>0.2079772079772082</v>
      </c>
      <c r="J156" s="53">
        <f t="shared" si="8"/>
        <v>0.86904761904761973</v>
      </c>
    </row>
    <row r="157" spans="2:10" x14ac:dyDescent="0.25">
      <c r="B157" s="10">
        <v>44818</v>
      </c>
      <c r="C157" s="13" t="s">
        <v>919</v>
      </c>
      <c r="D157" s="35" t="s">
        <v>920</v>
      </c>
      <c r="E157" s="16">
        <v>1.9</v>
      </c>
      <c r="F157" s="16">
        <v>0</v>
      </c>
      <c r="G157" s="12">
        <v>44819</v>
      </c>
      <c r="H157" s="17">
        <v>2.04</v>
      </c>
      <c r="I157" s="18">
        <f t="shared" si="6"/>
        <v>7.3684210526315796E-2</v>
      </c>
      <c r="J157" s="53">
        <f t="shared" si="8"/>
        <v>7.3684210526315852E-2</v>
      </c>
    </row>
    <row r="158" spans="2:10" x14ac:dyDescent="0.25">
      <c r="B158" s="10">
        <v>44819</v>
      </c>
      <c r="C158" s="13" t="s">
        <v>917</v>
      </c>
      <c r="D158" s="128" t="s">
        <v>921</v>
      </c>
      <c r="E158" s="16">
        <v>3.72</v>
      </c>
      <c r="F158" s="16">
        <v>3.02</v>
      </c>
      <c r="G158" s="12">
        <v>44819</v>
      </c>
      <c r="H158" s="17">
        <v>3.32</v>
      </c>
      <c r="I158" s="18">
        <f t="shared" si="6"/>
        <v>-0.10752688172043023</v>
      </c>
      <c r="J158" s="53">
        <f t="shared" si="8"/>
        <v>-0.57142857142857184</v>
      </c>
    </row>
    <row r="159" spans="2:10" x14ac:dyDescent="0.25">
      <c r="B159" s="10">
        <v>44820</v>
      </c>
      <c r="C159" s="13" t="s">
        <v>924</v>
      </c>
      <c r="D159" s="128" t="s">
        <v>925</v>
      </c>
      <c r="E159" s="16">
        <v>5.81</v>
      </c>
      <c r="F159" s="16">
        <v>4.99</v>
      </c>
      <c r="G159" s="12">
        <v>44820</v>
      </c>
      <c r="H159" s="17">
        <v>5.96</v>
      </c>
      <c r="I159" s="18">
        <f t="shared" si="6"/>
        <v>2.5817555938038028E-2</v>
      </c>
      <c r="J159" s="53">
        <f t="shared" si="8"/>
        <v>0.18292682926829326</v>
      </c>
    </row>
    <row r="160" spans="2:10" x14ac:dyDescent="0.25">
      <c r="B160" s="10">
        <v>44820</v>
      </c>
      <c r="C160" s="13" t="s">
        <v>926</v>
      </c>
      <c r="D160" s="128" t="s">
        <v>927</v>
      </c>
      <c r="E160" s="16">
        <v>3.4</v>
      </c>
      <c r="F160" s="16">
        <v>2.5</v>
      </c>
      <c r="G160" s="12">
        <v>44823</v>
      </c>
      <c r="H160" s="17">
        <v>4.18</v>
      </c>
      <c r="I160" s="18">
        <f t="shared" si="6"/>
        <v>0.2294117647058822</v>
      </c>
      <c r="J160" s="53">
        <f t="shared" si="8"/>
        <v>0.86666666666666659</v>
      </c>
    </row>
    <row r="161" spans="2:10" x14ac:dyDescent="0.25">
      <c r="B161" s="10">
        <v>44823</v>
      </c>
      <c r="C161" s="13" t="s">
        <v>931</v>
      </c>
      <c r="D161" s="35" t="s">
        <v>932</v>
      </c>
      <c r="E161" s="16">
        <v>3.91</v>
      </c>
      <c r="F161" s="16">
        <v>2.87</v>
      </c>
      <c r="G161" s="12">
        <v>44824</v>
      </c>
      <c r="H161" s="17">
        <v>2.87</v>
      </c>
      <c r="I161" s="18">
        <f t="shared" si="6"/>
        <v>-0.26598465473145783</v>
      </c>
      <c r="J161" s="53">
        <f t="shared" si="8"/>
        <v>-1</v>
      </c>
    </row>
    <row r="162" spans="2:10" x14ac:dyDescent="0.25">
      <c r="B162" s="10">
        <v>44824</v>
      </c>
      <c r="C162" s="13" t="s">
        <v>935</v>
      </c>
      <c r="D162" s="128" t="s">
        <v>934</v>
      </c>
      <c r="E162" s="16">
        <v>4.29</v>
      </c>
      <c r="F162" s="16">
        <v>3.35</v>
      </c>
      <c r="G162" s="12">
        <v>44825</v>
      </c>
      <c r="H162" s="17">
        <v>5.31</v>
      </c>
      <c r="I162" s="18">
        <f t="shared" si="6"/>
        <v>0.2377622377622377</v>
      </c>
      <c r="J162" s="53">
        <f t="shared" si="8"/>
        <v>1.0851063829787231</v>
      </c>
    </row>
    <row r="163" spans="2:10" x14ac:dyDescent="0.25">
      <c r="B163" s="10">
        <v>44826</v>
      </c>
      <c r="C163" s="13" t="s">
        <v>943</v>
      </c>
      <c r="D163" s="128" t="s">
        <v>942</v>
      </c>
      <c r="E163" s="16">
        <v>10.69</v>
      </c>
      <c r="F163" s="16">
        <v>9.82</v>
      </c>
      <c r="G163" s="12">
        <v>44826</v>
      </c>
      <c r="H163" s="17">
        <v>9.76</v>
      </c>
      <c r="I163" s="18">
        <f t="shared" si="6"/>
        <v>-8.6997193638914894E-2</v>
      </c>
      <c r="J163" s="53">
        <f t="shared" si="8"/>
        <v>-1.0689655172413799</v>
      </c>
    </row>
    <row r="164" spans="2:10" x14ac:dyDescent="0.25">
      <c r="B164" s="10">
        <v>44826</v>
      </c>
      <c r="C164" s="13" t="s">
        <v>950</v>
      </c>
      <c r="D164" s="128" t="s">
        <v>951</v>
      </c>
      <c r="E164" s="16">
        <v>3.11</v>
      </c>
      <c r="F164" s="16">
        <v>2.4700000000000002</v>
      </c>
      <c r="G164" s="12">
        <v>44826</v>
      </c>
      <c r="H164" s="17">
        <v>2.4300000000000002</v>
      </c>
      <c r="I164" s="18">
        <f t="shared" si="6"/>
        <v>-0.21864951768488738</v>
      </c>
      <c r="J164" s="53">
        <f t="shared" si="8"/>
        <v>-1.0625</v>
      </c>
    </row>
    <row r="165" spans="2:10" x14ac:dyDescent="0.25">
      <c r="B165" s="10">
        <v>44827</v>
      </c>
      <c r="C165" s="13" t="s">
        <v>953</v>
      </c>
      <c r="D165" s="128" t="s">
        <v>952</v>
      </c>
      <c r="E165" s="83">
        <v>4.96</v>
      </c>
      <c r="F165" s="16">
        <v>3.76</v>
      </c>
      <c r="G165" s="12">
        <v>44827</v>
      </c>
      <c r="H165" s="17">
        <v>6.16</v>
      </c>
      <c r="I165" s="18">
        <f t="shared" si="6"/>
        <v>0.24193548387096775</v>
      </c>
      <c r="J165" s="53">
        <f>(H165-E165)/(E165-F165)/2</f>
        <v>0.5</v>
      </c>
    </row>
    <row r="166" spans="2:10" x14ac:dyDescent="0.25">
      <c r="B166" s="10">
        <v>44827</v>
      </c>
      <c r="C166" s="13" t="s">
        <v>954</v>
      </c>
      <c r="D166" s="35" t="s">
        <v>955</v>
      </c>
      <c r="E166" s="16">
        <v>2.27</v>
      </c>
      <c r="F166" s="16">
        <v>1.67</v>
      </c>
      <c r="G166" s="12">
        <v>44830</v>
      </c>
      <c r="H166" s="17">
        <v>2.84</v>
      </c>
      <c r="I166" s="18">
        <f t="shared" si="6"/>
        <v>0.25110132158590304</v>
      </c>
      <c r="J166" s="53">
        <f t="shared" ref="J166:J172" si="9">(H166-E166)/(E166-F166)</f>
        <v>0.94999999999999962</v>
      </c>
    </row>
    <row r="167" spans="2:10" x14ac:dyDescent="0.25">
      <c r="B167" s="10">
        <v>44830</v>
      </c>
      <c r="C167" s="13" t="s">
        <v>967</v>
      </c>
      <c r="D167" s="128" t="s">
        <v>966</v>
      </c>
      <c r="E167" s="16">
        <v>1.94</v>
      </c>
      <c r="F167" s="16">
        <v>1.18</v>
      </c>
      <c r="G167" s="12">
        <v>44831</v>
      </c>
      <c r="H167" s="17">
        <v>3.31</v>
      </c>
      <c r="I167" s="18">
        <f t="shared" si="6"/>
        <v>0.70618556701030943</v>
      </c>
      <c r="J167" s="53">
        <f t="shared" si="9"/>
        <v>1.8026315789473686</v>
      </c>
    </row>
    <row r="168" spans="2:10" x14ac:dyDescent="0.25">
      <c r="B168" s="10">
        <v>44831</v>
      </c>
      <c r="C168" s="13" t="s">
        <v>971</v>
      </c>
      <c r="D168" s="35" t="s">
        <v>970</v>
      </c>
      <c r="E168" s="16">
        <v>1.9</v>
      </c>
      <c r="F168" s="16">
        <v>0</v>
      </c>
      <c r="G168" s="12">
        <v>44832</v>
      </c>
      <c r="H168" s="17">
        <v>0.7</v>
      </c>
      <c r="I168" s="18">
        <f t="shared" si="6"/>
        <v>-0.63157894736842102</v>
      </c>
      <c r="J168" s="53">
        <f t="shared" si="9"/>
        <v>-0.63157894736842102</v>
      </c>
    </row>
    <row r="169" spans="2:10" x14ac:dyDescent="0.25">
      <c r="B169" s="10">
        <v>44832</v>
      </c>
      <c r="C169" s="13" t="s">
        <v>973</v>
      </c>
      <c r="D169" s="128" t="s">
        <v>972</v>
      </c>
      <c r="E169" s="16">
        <v>4.54</v>
      </c>
      <c r="F169" s="16">
        <v>3.64</v>
      </c>
      <c r="G169" s="12">
        <v>44832</v>
      </c>
      <c r="H169" s="17">
        <v>3.64</v>
      </c>
      <c r="I169" s="18">
        <f t="shared" si="6"/>
        <v>-0.19823788546255505</v>
      </c>
      <c r="J169" s="53">
        <f t="shared" si="9"/>
        <v>-1</v>
      </c>
    </row>
    <row r="170" spans="2:10" x14ac:dyDescent="0.25">
      <c r="B170" s="10">
        <v>44833</v>
      </c>
      <c r="C170" s="13" t="s">
        <v>983</v>
      </c>
      <c r="D170" s="128" t="s">
        <v>982</v>
      </c>
      <c r="E170" s="16">
        <v>3.76</v>
      </c>
      <c r="F170" s="16">
        <v>2.94</v>
      </c>
      <c r="G170" s="12">
        <v>44833</v>
      </c>
      <c r="H170" s="17">
        <v>2.89</v>
      </c>
      <c r="I170" s="18">
        <f>(H170/E170-1)</f>
        <v>-0.23138297872340419</v>
      </c>
      <c r="J170" s="53">
        <f t="shared" si="9"/>
        <v>-1.0609756097560974</v>
      </c>
    </row>
    <row r="171" spans="2:10" x14ac:dyDescent="0.25">
      <c r="B171" s="10">
        <v>44833</v>
      </c>
      <c r="C171" s="13" t="s">
        <v>986</v>
      </c>
      <c r="D171" s="128" t="s">
        <v>987</v>
      </c>
      <c r="E171" s="16">
        <v>3.93</v>
      </c>
      <c r="F171" s="16">
        <v>3.1</v>
      </c>
      <c r="G171" s="12">
        <v>44833</v>
      </c>
      <c r="H171" s="17">
        <v>3.05</v>
      </c>
      <c r="I171" s="18">
        <f>(H171/E171-1)</f>
        <v>-0.22391857506361335</v>
      </c>
      <c r="J171" s="53">
        <f t="shared" si="9"/>
        <v>-1.060240963855422</v>
      </c>
    </row>
    <row r="172" spans="2:10" x14ac:dyDescent="0.25">
      <c r="B172" s="10">
        <v>44839</v>
      </c>
      <c r="C172" s="13" t="s">
        <v>1010</v>
      </c>
      <c r="D172" s="128" t="s">
        <v>1011</v>
      </c>
      <c r="E172" s="16">
        <v>2.61</v>
      </c>
      <c r="F172" s="16">
        <v>1.7</v>
      </c>
      <c r="G172" s="12">
        <v>44839</v>
      </c>
      <c r="H172" s="17">
        <v>3.61</v>
      </c>
      <c r="I172" s="18">
        <f>(H172/E172-1)</f>
        <v>0.3831417624521074</v>
      </c>
      <c r="J172" s="53">
        <f t="shared" si="9"/>
        <v>1.098901098901099</v>
      </c>
    </row>
    <row r="173" spans="2:10" x14ac:dyDescent="0.25">
      <c r="B173" s="10">
        <v>44840</v>
      </c>
      <c r="C173" s="13" t="s">
        <v>1015</v>
      </c>
      <c r="D173" s="128" t="s">
        <v>1016</v>
      </c>
      <c r="E173" s="16">
        <v>6.35</v>
      </c>
      <c r="F173" s="16">
        <v>5.45</v>
      </c>
      <c r="G173" s="12">
        <v>44841</v>
      </c>
      <c r="H173" s="17">
        <v>5.58</v>
      </c>
      <c r="I173" s="18">
        <f t="shared" ref="I173:I195" si="10">(H173/E173-1)</f>
        <v>-0.12125984251968502</v>
      </c>
      <c r="J173" s="53">
        <f t="shared" ref="J173:J202" si="11">(H173-E173)/(E173-F173)</f>
        <v>-0.85555555555555562</v>
      </c>
    </row>
    <row r="174" spans="2:10" x14ac:dyDescent="0.25">
      <c r="B174" s="10">
        <v>44845</v>
      </c>
      <c r="C174" s="13" t="s">
        <v>1022</v>
      </c>
      <c r="D174" s="128" t="s">
        <v>1021</v>
      </c>
      <c r="E174" s="16">
        <v>3.02</v>
      </c>
      <c r="F174" s="16">
        <v>2.35</v>
      </c>
      <c r="G174" s="12">
        <v>44845</v>
      </c>
      <c r="H174" s="17">
        <v>2.75</v>
      </c>
      <c r="I174" s="18">
        <f t="shared" si="10"/>
        <v>-8.9403973509933787E-2</v>
      </c>
      <c r="J174" s="53">
        <f t="shared" si="11"/>
        <v>-0.40298507462686572</v>
      </c>
    </row>
    <row r="175" spans="2:10" x14ac:dyDescent="0.25">
      <c r="B175" s="10">
        <v>44846</v>
      </c>
      <c r="C175" s="13" t="s">
        <v>1026</v>
      </c>
      <c r="D175" s="35" t="s">
        <v>1027</v>
      </c>
      <c r="E175" s="16">
        <v>6.34</v>
      </c>
      <c r="F175" s="16">
        <v>5.46</v>
      </c>
      <c r="G175" s="12">
        <v>44846</v>
      </c>
      <c r="H175" s="17">
        <v>6.55</v>
      </c>
      <c r="I175" s="18">
        <f t="shared" si="10"/>
        <v>3.3123028391167209E-2</v>
      </c>
      <c r="J175" s="53">
        <f t="shared" si="11"/>
        <v>0.23863636363636362</v>
      </c>
    </row>
    <row r="176" spans="2:10" x14ac:dyDescent="0.25">
      <c r="B176" s="10">
        <v>44847</v>
      </c>
      <c r="C176" s="13" t="s">
        <v>1036</v>
      </c>
      <c r="D176" s="35" t="s">
        <v>1037</v>
      </c>
      <c r="E176" s="16">
        <v>3.63</v>
      </c>
      <c r="F176" s="16">
        <v>2.54</v>
      </c>
      <c r="G176" s="12">
        <v>44847</v>
      </c>
      <c r="H176" s="17">
        <v>5.83</v>
      </c>
      <c r="I176" s="18">
        <f t="shared" si="10"/>
        <v>0.60606060606060619</v>
      </c>
      <c r="J176" s="53">
        <f t="shared" si="11"/>
        <v>2.0183486238532113</v>
      </c>
    </row>
    <row r="177" spans="2:10" x14ac:dyDescent="0.25">
      <c r="B177" s="10">
        <v>44858</v>
      </c>
      <c r="C177" s="13" t="s">
        <v>1041</v>
      </c>
      <c r="D177" s="128" t="s">
        <v>1042</v>
      </c>
      <c r="E177" s="16">
        <v>7.8049999999999997</v>
      </c>
      <c r="F177" s="16">
        <v>6.2</v>
      </c>
      <c r="G177" s="12">
        <v>44858</v>
      </c>
      <c r="H177" s="17">
        <v>7.18</v>
      </c>
      <c r="I177" s="18">
        <f t="shared" si="10"/>
        <v>-8.007687379884687E-2</v>
      </c>
      <c r="J177" s="53">
        <f t="shared" si="11"/>
        <v>-0.38940809968847362</v>
      </c>
    </row>
    <row r="178" spans="2:10" x14ac:dyDescent="0.25">
      <c r="B178" s="10">
        <v>44859</v>
      </c>
      <c r="C178" s="13" t="s">
        <v>1048</v>
      </c>
      <c r="D178" s="128" t="s">
        <v>1049</v>
      </c>
      <c r="E178" s="16">
        <v>2.98</v>
      </c>
      <c r="F178" s="16">
        <v>2.13</v>
      </c>
      <c r="G178" s="12">
        <v>44859</v>
      </c>
      <c r="H178" s="17">
        <v>2.48</v>
      </c>
      <c r="I178" s="18">
        <f t="shared" si="10"/>
        <v>-0.16778523489932884</v>
      </c>
      <c r="J178" s="53">
        <f t="shared" si="11"/>
        <v>-0.58823529411764697</v>
      </c>
    </row>
    <row r="179" spans="2:10" x14ac:dyDescent="0.25">
      <c r="B179" s="10">
        <v>44860</v>
      </c>
      <c r="C179" s="13" t="s">
        <v>1056</v>
      </c>
      <c r="D179" s="128" t="s">
        <v>1057</v>
      </c>
      <c r="E179" s="16">
        <v>3.34</v>
      </c>
      <c r="F179" s="16">
        <v>2.5299999999999998</v>
      </c>
      <c r="G179" s="12">
        <v>44860</v>
      </c>
      <c r="H179" s="17">
        <v>4.3899999999999997</v>
      </c>
      <c r="I179" s="18">
        <f t="shared" si="10"/>
        <v>0.31437125748502992</v>
      </c>
      <c r="J179" s="53">
        <f t="shared" si="11"/>
        <v>1.2962962962962961</v>
      </c>
    </row>
    <row r="180" spans="2:10" x14ac:dyDescent="0.25">
      <c r="B180" s="10">
        <v>44862</v>
      </c>
      <c r="C180" s="13" t="s">
        <v>1065</v>
      </c>
      <c r="D180" s="128" t="s">
        <v>1066</v>
      </c>
      <c r="E180" s="16">
        <v>4.6900000000000004</v>
      </c>
      <c r="F180" s="16">
        <v>3.86</v>
      </c>
      <c r="G180" s="12">
        <v>44862</v>
      </c>
      <c r="H180" s="17">
        <v>5.01</v>
      </c>
      <c r="I180" s="18">
        <f t="shared" si="10"/>
        <v>6.8230277185501009E-2</v>
      </c>
      <c r="J180" s="53">
        <f t="shared" si="11"/>
        <v>0.38554216867469782</v>
      </c>
    </row>
    <row r="181" spans="2:10" x14ac:dyDescent="0.25">
      <c r="B181" s="10">
        <v>44868</v>
      </c>
      <c r="C181" s="13" t="s">
        <v>1072</v>
      </c>
      <c r="D181" s="128" t="s">
        <v>1071</v>
      </c>
      <c r="E181" s="16">
        <v>5.7</v>
      </c>
      <c r="F181" s="16">
        <v>4.96</v>
      </c>
      <c r="G181" s="12">
        <v>44868</v>
      </c>
      <c r="H181" s="17">
        <v>5.98</v>
      </c>
      <c r="I181" s="18">
        <f t="shared" si="10"/>
        <v>4.9122807017544012E-2</v>
      </c>
      <c r="J181" s="53">
        <f t="shared" si="11"/>
        <v>0.37837837837837862</v>
      </c>
    </row>
    <row r="182" spans="2:10" x14ac:dyDescent="0.25">
      <c r="B182" s="10">
        <v>44868</v>
      </c>
      <c r="C182" s="13" t="s">
        <v>1073</v>
      </c>
      <c r="D182" s="35" t="s">
        <v>1074</v>
      </c>
      <c r="E182" s="16">
        <v>2</v>
      </c>
      <c r="F182" s="16">
        <v>1.4</v>
      </c>
      <c r="G182" s="12">
        <v>44868</v>
      </c>
      <c r="H182" s="17">
        <v>2.4</v>
      </c>
      <c r="I182" s="18">
        <f t="shared" si="10"/>
        <v>0.19999999999999996</v>
      </c>
      <c r="J182" s="53">
        <f t="shared" si="11"/>
        <v>0.66666666666666641</v>
      </c>
    </row>
    <row r="183" spans="2:10" x14ac:dyDescent="0.25">
      <c r="B183" s="10">
        <v>44869</v>
      </c>
      <c r="C183" s="13" t="s">
        <v>1077</v>
      </c>
      <c r="D183" s="35" t="s">
        <v>1078</v>
      </c>
      <c r="E183" s="16">
        <v>2.7</v>
      </c>
      <c r="F183" s="16">
        <v>0</v>
      </c>
      <c r="G183" s="12">
        <v>44869</v>
      </c>
      <c r="H183" s="17">
        <v>1.72</v>
      </c>
      <c r="I183" s="18">
        <f t="shared" si="10"/>
        <v>-0.36296296296296304</v>
      </c>
      <c r="J183" s="53">
        <f t="shared" si="11"/>
        <v>-0.36296296296296299</v>
      </c>
    </row>
    <row r="184" spans="2:10" x14ac:dyDescent="0.25">
      <c r="B184" s="10">
        <v>44874</v>
      </c>
      <c r="C184" s="13" t="s">
        <v>1093</v>
      </c>
      <c r="D184" s="128" t="s">
        <v>1094</v>
      </c>
      <c r="E184" s="16">
        <v>4.7300000000000004</v>
      </c>
      <c r="F184" s="16">
        <v>3.93</v>
      </c>
      <c r="G184" s="12">
        <v>44874</v>
      </c>
      <c r="H184" s="17">
        <v>5.0999999999999996</v>
      </c>
      <c r="I184" s="18">
        <f t="shared" si="10"/>
        <v>7.8224101479915209E-2</v>
      </c>
      <c r="J184" s="53">
        <f t="shared" si="11"/>
        <v>0.46249999999999886</v>
      </c>
    </row>
    <row r="185" spans="2:10" x14ac:dyDescent="0.25">
      <c r="B185" s="10">
        <v>44875</v>
      </c>
      <c r="C185" s="13" t="s">
        <v>1103</v>
      </c>
      <c r="D185" s="128" t="s">
        <v>1104</v>
      </c>
      <c r="E185" s="16">
        <v>5.85</v>
      </c>
      <c r="F185" s="16">
        <v>5.05</v>
      </c>
      <c r="G185" s="12">
        <v>44876</v>
      </c>
      <c r="H185" s="17">
        <v>4.5199999999999996</v>
      </c>
      <c r="I185" s="18">
        <f t="shared" si="10"/>
        <v>-0.22735042735042743</v>
      </c>
      <c r="J185" s="53">
        <f t="shared" si="11"/>
        <v>-1.6625000000000005</v>
      </c>
    </row>
    <row r="186" spans="2:10" x14ac:dyDescent="0.25">
      <c r="B186" s="10">
        <v>44879</v>
      </c>
      <c r="C186" s="13" t="s">
        <v>1115</v>
      </c>
      <c r="D186" s="128" t="s">
        <v>1112</v>
      </c>
      <c r="E186" s="16">
        <v>3.62</v>
      </c>
      <c r="F186" s="16">
        <v>2.76</v>
      </c>
      <c r="G186" s="12">
        <v>44880</v>
      </c>
      <c r="H186" s="17">
        <v>3.25</v>
      </c>
      <c r="I186" s="18">
        <f t="shared" si="10"/>
        <v>-0.10220994475138123</v>
      </c>
      <c r="J186" s="53">
        <f t="shared" si="11"/>
        <v>-0.43023255813953487</v>
      </c>
    </row>
    <row r="187" spans="2:10" x14ac:dyDescent="0.25">
      <c r="B187" s="10">
        <v>44880</v>
      </c>
      <c r="C187" s="13" t="s">
        <v>1117</v>
      </c>
      <c r="D187" s="35" t="s">
        <v>1116</v>
      </c>
      <c r="E187" s="16">
        <v>1.69</v>
      </c>
      <c r="F187" s="16">
        <v>0</v>
      </c>
      <c r="G187" s="12">
        <v>44881</v>
      </c>
      <c r="H187" s="17">
        <v>1.44</v>
      </c>
      <c r="I187" s="18">
        <f t="shared" si="10"/>
        <v>-0.14792899408284022</v>
      </c>
      <c r="J187" s="53">
        <f t="shared" si="11"/>
        <v>-0.14792899408284024</v>
      </c>
    </row>
    <row r="188" spans="2:10" x14ac:dyDescent="0.25">
      <c r="B188" s="10">
        <v>44881</v>
      </c>
      <c r="C188" s="13" t="s">
        <v>1120</v>
      </c>
      <c r="D188" s="128" t="s">
        <v>1119</v>
      </c>
      <c r="E188" s="16">
        <v>8.15</v>
      </c>
      <c r="F188" s="16">
        <v>7.32</v>
      </c>
      <c r="G188" s="12">
        <v>44882</v>
      </c>
      <c r="H188" s="17">
        <v>7.73</v>
      </c>
      <c r="I188" s="18">
        <f t="shared" si="10"/>
        <v>-5.1533742331288379E-2</v>
      </c>
      <c r="J188" s="53">
        <f t="shared" si="11"/>
        <v>-0.50602409638554202</v>
      </c>
    </row>
    <row r="189" spans="2:10" x14ac:dyDescent="0.25">
      <c r="B189" s="10">
        <v>44882</v>
      </c>
      <c r="C189" s="13" t="s">
        <v>1123</v>
      </c>
      <c r="D189" s="35" t="s">
        <v>1122</v>
      </c>
      <c r="E189" s="16">
        <v>3.63</v>
      </c>
      <c r="F189" s="16">
        <v>0</v>
      </c>
      <c r="G189" s="12">
        <v>44883</v>
      </c>
      <c r="H189" s="17">
        <v>3.07</v>
      </c>
      <c r="I189" s="18">
        <f t="shared" si="10"/>
        <v>-0.15426997245179064</v>
      </c>
      <c r="J189" s="53">
        <f t="shared" si="11"/>
        <v>-0.15426997245179067</v>
      </c>
    </row>
    <row r="190" spans="2:10" x14ac:dyDescent="0.25">
      <c r="B190" s="10">
        <v>44886</v>
      </c>
      <c r="C190" s="13" t="s">
        <v>1132</v>
      </c>
      <c r="D190" s="128" t="s">
        <v>1131</v>
      </c>
      <c r="E190" s="16">
        <v>2.9</v>
      </c>
      <c r="F190" s="16">
        <v>2.04</v>
      </c>
      <c r="G190" s="12">
        <v>44887</v>
      </c>
      <c r="H190" s="17">
        <v>2.54</v>
      </c>
      <c r="I190" s="18">
        <f t="shared" si="10"/>
        <v>-0.12413793103448267</v>
      </c>
      <c r="J190" s="53">
        <f t="shared" si="11"/>
        <v>-0.41860465116279061</v>
      </c>
    </row>
    <row r="191" spans="2:10" x14ac:dyDescent="0.25">
      <c r="B191" s="10">
        <v>44890</v>
      </c>
      <c r="C191" s="13" t="s">
        <v>1145</v>
      </c>
      <c r="D191" s="35" t="s">
        <v>1146</v>
      </c>
      <c r="E191" s="16">
        <v>2.84</v>
      </c>
      <c r="F191" s="16">
        <v>0</v>
      </c>
      <c r="G191" s="12">
        <v>44893</v>
      </c>
      <c r="H191" s="17">
        <v>3.15</v>
      </c>
      <c r="I191" s="18">
        <f t="shared" si="10"/>
        <v>0.10915492957746475</v>
      </c>
      <c r="J191" s="53">
        <f t="shared" si="11"/>
        <v>0.10915492957746481</v>
      </c>
    </row>
    <row r="192" spans="2:10" x14ac:dyDescent="0.25">
      <c r="B192" s="10">
        <v>44894</v>
      </c>
      <c r="C192" s="13" t="s">
        <v>1152</v>
      </c>
      <c r="D192" s="128" t="s">
        <v>1151</v>
      </c>
      <c r="E192" s="16">
        <v>4.55</v>
      </c>
      <c r="F192" s="16">
        <v>3.88</v>
      </c>
      <c r="G192" s="12">
        <v>44894</v>
      </c>
      <c r="H192" s="17">
        <v>3.88</v>
      </c>
      <c r="I192" s="18">
        <f t="shared" si="10"/>
        <v>-0.14725274725274728</v>
      </c>
      <c r="J192" s="53">
        <f t="shared" si="11"/>
        <v>-1</v>
      </c>
    </row>
    <row r="193" spans="2:10" x14ac:dyDescent="0.25">
      <c r="B193" s="10">
        <v>44894</v>
      </c>
      <c r="C193" s="13" t="s">
        <v>1155</v>
      </c>
      <c r="D193" s="35" t="s">
        <v>1156</v>
      </c>
      <c r="E193" s="16">
        <v>2.41</v>
      </c>
      <c r="F193" s="16">
        <v>0</v>
      </c>
      <c r="G193" s="12">
        <v>44895</v>
      </c>
      <c r="H193" s="17">
        <v>2.08</v>
      </c>
      <c r="I193" s="18">
        <f t="shared" si="10"/>
        <v>-0.13692946058091293</v>
      </c>
      <c r="J193" s="53">
        <f t="shared" si="11"/>
        <v>-0.13692946058091288</v>
      </c>
    </row>
    <row r="194" spans="2:10" x14ac:dyDescent="0.25">
      <c r="B194" s="10">
        <v>44897</v>
      </c>
      <c r="C194" s="13" t="s">
        <v>1159</v>
      </c>
      <c r="D194" s="35" t="s">
        <v>1158</v>
      </c>
      <c r="E194" s="16">
        <v>2.25</v>
      </c>
      <c r="F194" s="16">
        <v>0</v>
      </c>
      <c r="G194" s="12">
        <v>44900</v>
      </c>
      <c r="H194" s="17">
        <v>1.93</v>
      </c>
      <c r="I194" s="18">
        <f t="shared" si="10"/>
        <v>-0.14222222222222225</v>
      </c>
      <c r="J194" s="53">
        <f t="shared" si="11"/>
        <v>-0.14222222222222225</v>
      </c>
    </row>
    <row r="195" spans="2:10" x14ac:dyDescent="0.25">
      <c r="B195" s="10">
        <v>44900</v>
      </c>
      <c r="C195" s="13" t="s">
        <v>1172</v>
      </c>
      <c r="D195" s="128" t="s">
        <v>1171</v>
      </c>
      <c r="E195" s="16">
        <v>4.1100000000000003</v>
      </c>
      <c r="F195" s="16">
        <v>3.33</v>
      </c>
      <c r="G195" s="12">
        <v>44901</v>
      </c>
      <c r="H195" s="17">
        <v>4.08</v>
      </c>
      <c r="I195" s="18">
        <f t="shared" si="10"/>
        <v>-7.2992700729928028E-3</v>
      </c>
      <c r="J195" s="53">
        <f t="shared" si="11"/>
        <v>-3.8461538461538769E-2</v>
      </c>
    </row>
    <row r="196" spans="2:10" x14ac:dyDescent="0.25">
      <c r="B196" s="10">
        <v>44902</v>
      </c>
      <c r="C196" s="13" t="s">
        <v>1179</v>
      </c>
      <c r="D196" s="128" t="s">
        <v>1180</v>
      </c>
      <c r="E196" s="16">
        <v>3.11</v>
      </c>
      <c r="F196" s="16">
        <v>2.2599999999999998</v>
      </c>
      <c r="G196" s="12">
        <v>44902</v>
      </c>
      <c r="H196" s="17">
        <v>3.15</v>
      </c>
      <c r="I196" s="18">
        <f>(H196/E196-1)</f>
        <v>1.2861736334405238E-2</v>
      </c>
      <c r="J196" s="53">
        <f t="shared" si="11"/>
        <v>4.7058823529411799E-2</v>
      </c>
    </row>
    <row r="197" spans="2:10" x14ac:dyDescent="0.25">
      <c r="B197" s="10">
        <v>44903</v>
      </c>
      <c r="C197" s="13" t="s">
        <v>1185</v>
      </c>
      <c r="D197" s="35" t="s">
        <v>1186</v>
      </c>
      <c r="E197" s="16">
        <v>0.52</v>
      </c>
      <c r="F197" s="16">
        <v>0</v>
      </c>
      <c r="G197" s="12">
        <v>44904</v>
      </c>
      <c r="H197" s="17">
        <v>1.27</v>
      </c>
      <c r="I197" s="18">
        <f t="shared" ref="I197:I199" si="12">(H197/E197-1)</f>
        <v>1.4423076923076921</v>
      </c>
      <c r="J197" s="53">
        <f t="shared" si="11"/>
        <v>1.4423076923076923</v>
      </c>
    </row>
    <row r="198" spans="2:10" x14ac:dyDescent="0.25">
      <c r="B198" s="10">
        <v>44910</v>
      </c>
      <c r="C198" s="13" t="s">
        <v>1190</v>
      </c>
      <c r="D198" s="128" t="s">
        <v>1189</v>
      </c>
      <c r="E198" s="16">
        <v>3.73</v>
      </c>
      <c r="F198" s="16">
        <v>2.88</v>
      </c>
      <c r="G198" s="12">
        <v>44910</v>
      </c>
      <c r="H198" s="17">
        <v>3.2</v>
      </c>
      <c r="I198" s="18">
        <f t="shared" si="12"/>
        <v>-0.14209115281501339</v>
      </c>
      <c r="J198" s="53">
        <f t="shared" si="11"/>
        <v>-0.62352941176470555</v>
      </c>
    </row>
    <row r="199" spans="2:10" x14ac:dyDescent="0.25">
      <c r="B199" s="10">
        <v>44911</v>
      </c>
      <c r="C199" s="13" t="s">
        <v>1195</v>
      </c>
      <c r="D199" s="128" t="s">
        <v>1196</v>
      </c>
      <c r="E199" s="16">
        <v>2.21</v>
      </c>
      <c r="F199" s="16">
        <v>1.45</v>
      </c>
      <c r="G199" s="12">
        <v>44911</v>
      </c>
      <c r="H199" s="17">
        <v>1.43</v>
      </c>
      <c r="I199" s="18">
        <f t="shared" si="12"/>
        <v>-0.3529411764705882</v>
      </c>
      <c r="J199" s="53">
        <f t="shared" si="11"/>
        <v>-1.0263157894736843</v>
      </c>
    </row>
    <row r="200" spans="2:10" x14ac:dyDescent="0.25">
      <c r="B200" s="10">
        <v>44914</v>
      </c>
      <c r="C200" s="13" t="s">
        <v>1204</v>
      </c>
      <c r="D200" s="128" t="s">
        <v>1203</v>
      </c>
      <c r="E200" s="16">
        <v>3.58</v>
      </c>
      <c r="F200" s="16">
        <v>2.78</v>
      </c>
      <c r="G200" s="12">
        <v>44914</v>
      </c>
      <c r="H200" s="17">
        <v>3.25</v>
      </c>
      <c r="I200" s="18">
        <f>(H200/E200-1)</f>
        <v>-9.2178770949720712E-2</v>
      </c>
      <c r="J200" s="53">
        <f t="shared" si="11"/>
        <v>-0.41249999999999998</v>
      </c>
    </row>
    <row r="201" spans="2:10" x14ac:dyDescent="0.25">
      <c r="B201" s="10">
        <v>44915</v>
      </c>
      <c r="C201" s="13" t="s">
        <v>1209</v>
      </c>
      <c r="D201" s="128" t="s">
        <v>1210</v>
      </c>
      <c r="E201" s="16">
        <v>4.46</v>
      </c>
      <c r="F201" s="16">
        <v>3.63</v>
      </c>
      <c r="G201" s="12">
        <v>44916</v>
      </c>
      <c r="H201" s="17">
        <v>5.49</v>
      </c>
      <c r="I201" s="18">
        <f>(H201/E201-1)</f>
        <v>0.23094170403587455</v>
      </c>
      <c r="J201" s="53">
        <f t="shared" si="11"/>
        <v>1.2409638554216869</v>
      </c>
    </row>
    <row r="202" spans="2:10" x14ac:dyDescent="0.25">
      <c r="B202" s="10">
        <v>44916</v>
      </c>
      <c r="C202" s="13" t="s">
        <v>1216</v>
      </c>
      <c r="D202" s="128" t="s">
        <v>1215</v>
      </c>
      <c r="E202" s="16">
        <v>4.1900000000000004</v>
      </c>
      <c r="F202" s="16">
        <v>3.43</v>
      </c>
      <c r="G202" s="12">
        <v>44916</v>
      </c>
      <c r="H202" s="17">
        <v>5.17</v>
      </c>
      <c r="I202" s="18">
        <f t="shared" ref="I202" si="13">(H202/E202-1)</f>
        <v>0.23389021479713601</v>
      </c>
      <c r="J202" s="53">
        <f t="shared" si="11"/>
        <v>1.2894736842105252</v>
      </c>
    </row>
    <row r="203" spans="2:10" ht="18.600000000000001" customHeight="1" x14ac:dyDescent="0.25">
      <c r="B203" s="10" t="s">
        <v>0</v>
      </c>
      <c r="C203" s="13" t="s">
        <v>0</v>
      </c>
      <c r="D203" s="35"/>
      <c r="E203" s="16" t="s">
        <v>0</v>
      </c>
      <c r="F203" s="16" t="s">
        <v>0</v>
      </c>
      <c r="G203" s="12" t="s">
        <v>0</v>
      </c>
      <c r="H203" s="17" t="s">
        <v>0</v>
      </c>
      <c r="I203" s="18" t="s">
        <v>0</v>
      </c>
      <c r="J203" s="53" t="s">
        <v>0</v>
      </c>
    </row>
    <row r="204" spans="2:10" x14ac:dyDescent="0.25">
      <c r="B204" s="10"/>
      <c r="C204" s="21" t="s">
        <v>40</v>
      </c>
      <c r="D204" s="15"/>
      <c r="E204" s="13"/>
      <c r="F204" s="13"/>
      <c r="G204" s="22" t="s">
        <v>0</v>
      </c>
      <c r="H204" s="51" t="s">
        <v>10</v>
      </c>
      <c r="I204" s="52" t="s">
        <v>8</v>
      </c>
      <c r="J204" s="56">
        <f>SUM(J11:J203)</f>
        <v>17.801264352947928</v>
      </c>
    </row>
    <row r="205" spans="2:10" x14ac:dyDescent="0.25">
      <c r="B205" s="10"/>
      <c r="C205" s="21"/>
      <c r="D205" s="15"/>
      <c r="E205" s="13"/>
      <c r="F205" s="13"/>
      <c r="G205" s="22"/>
      <c r="H205" s="51"/>
      <c r="I205" s="52"/>
      <c r="J205" s="49"/>
    </row>
    <row r="206" spans="2:10" ht="15.75" thickBot="1" x14ac:dyDescent="0.3">
      <c r="B206" s="24"/>
      <c r="C206" s="26" t="s">
        <v>0</v>
      </c>
      <c r="D206" s="118"/>
      <c r="E206" s="26"/>
      <c r="F206" s="26"/>
      <c r="G206" s="39"/>
      <c r="H206" s="26"/>
      <c r="I206" s="40" t="s">
        <v>0</v>
      </c>
      <c r="J206" s="28"/>
    </row>
    <row r="207" spans="2:10" x14ac:dyDescent="0.25">
      <c r="B207" s="5"/>
      <c r="C207" s="46"/>
      <c r="D207" s="116"/>
      <c r="E207" s="6"/>
      <c r="F207" s="6"/>
      <c r="G207" s="7"/>
      <c r="H207" s="8"/>
      <c r="I207" s="8"/>
      <c r="J207" s="9"/>
    </row>
    <row r="208" spans="2:10" x14ac:dyDescent="0.25">
      <c r="B208" s="10"/>
      <c r="C208" s="50" t="s">
        <v>18</v>
      </c>
      <c r="D208" s="117"/>
      <c r="E208" s="13"/>
      <c r="F208" s="13"/>
      <c r="G208" s="22"/>
      <c r="H208" s="11"/>
      <c r="I208" s="23"/>
      <c r="J208" s="14"/>
    </row>
    <row r="209" spans="1:10" x14ac:dyDescent="0.25">
      <c r="B209" s="47" t="s">
        <v>1</v>
      </c>
      <c r="C209" s="15" t="s">
        <v>2</v>
      </c>
      <c r="D209" s="15" t="s">
        <v>37</v>
      </c>
      <c r="E209" s="15" t="s">
        <v>1</v>
      </c>
      <c r="F209" s="15" t="s">
        <v>15</v>
      </c>
      <c r="G209" s="48" t="s">
        <v>3</v>
      </c>
      <c r="H209" s="15" t="s">
        <v>3</v>
      </c>
      <c r="I209" s="15" t="s">
        <v>4</v>
      </c>
      <c r="J209" s="36" t="s">
        <v>4</v>
      </c>
    </row>
    <row r="210" spans="1:10" x14ac:dyDescent="0.25">
      <c r="B210" s="47" t="s">
        <v>5</v>
      </c>
      <c r="C210" s="35"/>
      <c r="D210" s="35"/>
      <c r="E210" s="15" t="s">
        <v>6</v>
      </c>
      <c r="F210" s="15" t="s">
        <v>16</v>
      </c>
      <c r="G210" s="48" t="s">
        <v>5</v>
      </c>
      <c r="H210" s="15" t="s">
        <v>7</v>
      </c>
      <c r="I210" s="15" t="s">
        <v>9</v>
      </c>
      <c r="J210" s="36" t="s">
        <v>17</v>
      </c>
    </row>
    <row r="211" spans="1:10" x14ac:dyDescent="0.25">
      <c r="A211" s="10" t="s">
        <v>0</v>
      </c>
      <c r="B211" s="47"/>
      <c r="C211" s="15" t="s">
        <v>24</v>
      </c>
      <c r="D211" s="15"/>
      <c r="E211" s="15"/>
      <c r="F211" s="15"/>
      <c r="G211" s="48"/>
      <c r="H211" s="15"/>
      <c r="I211" s="15"/>
      <c r="J211" s="36"/>
    </row>
    <row r="212" spans="1:10" x14ac:dyDescent="0.25">
      <c r="B212" s="47"/>
      <c r="C212" s="15"/>
      <c r="D212" s="15"/>
      <c r="E212" s="15"/>
      <c r="F212" s="15"/>
      <c r="G212" s="48"/>
      <c r="H212" s="15"/>
      <c r="I212" s="15"/>
      <c r="J212" s="36"/>
    </row>
    <row r="213" spans="1:10" x14ac:dyDescent="0.25">
      <c r="A213" s="10" t="s">
        <v>0</v>
      </c>
      <c r="B213" s="10">
        <v>44564</v>
      </c>
      <c r="C213" s="13" t="s">
        <v>57</v>
      </c>
      <c r="D213" s="35" t="s">
        <v>58</v>
      </c>
      <c r="E213" s="16">
        <v>9.6</v>
      </c>
      <c r="F213" s="16">
        <v>5.75</v>
      </c>
      <c r="G213" s="12">
        <v>44566</v>
      </c>
      <c r="H213" s="17">
        <v>11.56</v>
      </c>
      <c r="I213" s="18">
        <f t="shared" ref="I213:I220" si="14">(H213/E213-1)</f>
        <v>0.20416666666666683</v>
      </c>
      <c r="J213" s="53">
        <f t="shared" ref="J213:J222" si="15">(H213-E213)/(E213-F213)</f>
        <v>0.50909090909090937</v>
      </c>
    </row>
    <row r="214" spans="1:10" x14ac:dyDescent="0.25">
      <c r="A214" s="10" t="s">
        <v>0</v>
      </c>
      <c r="B214" s="10">
        <v>44575</v>
      </c>
      <c r="C214" s="13" t="s">
        <v>113</v>
      </c>
      <c r="D214" s="35" t="s">
        <v>114</v>
      </c>
      <c r="E214" s="16">
        <v>5.99</v>
      </c>
      <c r="F214" s="16">
        <v>3.61</v>
      </c>
      <c r="G214" s="12">
        <v>44575</v>
      </c>
      <c r="H214" s="17">
        <v>7.41</v>
      </c>
      <c r="I214" s="18">
        <f t="shared" si="14"/>
        <v>0.23706176961602665</v>
      </c>
      <c r="J214" s="53">
        <f t="shared" si="15"/>
        <v>0.59663865546218475</v>
      </c>
    </row>
    <row r="215" spans="1:10" x14ac:dyDescent="0.25">
      <c r="B215" s="10">
        <v>44601</v>
      </c>
      <c r="C215" s="13" t="s">
        <v>193</v>
      </c>
      <c r="D215" s="128" t="s">
        <v>227</v>
      </c>
      <c r="E215" s="16">
        <v>1.46</v>
      </c>
      <c r="F215" s="16">
        <v>1.08</v>
      </c>
      <c r="G215" s="12">
        <v>44602</v>
      </c>
      <c r="H215" s="17">
        <v>1.82</v>
      </c>
      <c r="I215" s="18">
        <f t="shared" si="14"/>
        <v>0.24657534246575352</v>
      </c>
      <c r="J215" s="53">
        <f t="shared" si="15"/>
        <v>0.94736842105263208</v>
      </c>
    </row>
    <row r="216" spans="1:10" x14ac:dyDescent="0.25">
      <c r="B216" s="10">
        <v>44645</v>
      </c>
      <c r="C216" s="13" t="s">
        <v>319</v>
      </c>
      <c r="D216" s="128" t="s">
        <v>318</v>
      </c>
      <c r="E216" s="16">
        <v>0.79</v>
      </c>
      <c r="F216" s="16">
        <v>0.18</v>
      </c>
      <c r="G216" s="12">
        <v>44645</v>
      </c>
      <c r="H216" s="17">
        <v>0.92</v>
      </c>
      <c r="I216" s="18">
        <f t="shared" si="14"/>
        <v>0.16455696202531644</v>
      </c>
      <c r="J216" s="53">
        <f t="shared" si="15"/>
        <v>0.21311475409836064</v>
      </c>
    </row>
    <row r="217" spans="1:10" x14ac:dyDescent="0.25">
      <c r="B217" s="10">
        <v>44648</v>
      </c>
      <c r="C217" s="13" t="s">
        <v>323</v>
      </c>
      <c r="D217" s="35" t="s">
        <v>324</v>
      </c>
      <c r="E217" s="16">
        <v>1.43</v>
      </c>
      <c r="F217" s="16">
        <v>0.89</v>
      </c>
      <c r="G217" s="12">
        <v>44649</v>
      </c>
      <c r="H217" s="17">
        <v>0.89</v>
      </c>
      <c r="I217" s="18">
        <f t="shared" si="14"/>
        <v>-0.3776223776223776</v>
      </c>
      <c r="J217" s="53">
        <f t="shared" si="15"/>
        <v>-1</v>
      </c>
    </row>
    <row r="218" spans="1:10" x14ac:dyDescent="0.25">
      <c r="B218" s="10">
        <v>44671</v>
      </c>
      <c r="C218" s="13" t="s">
        <v>375</v>
      </c>
      <c r="D218" s="128" t="s">
        <v>376</v>
      </c>
      <c r="E218" s="16">
        <v>0.99</v>
      </c>
      <c r="F218" s="16">
        <v>0.57999999999999996</v>
      </c>
      <c r="G218" s="12">
        <v>44671</v>
      </c>
      <c r="H218" s="17">
        <v>1.01</v>
      </c>
      <c r="I218" s="18">
        <f t="shared" si="14"/>
        <v>2.020202020202011E-2</v>
      </c>
      <c r="J218" s="53">
        <f t="shared" si="15"/>
        <v>4.8780487804878085E-2</v>
      </c>
    </row>
    <row r="219" spans="1:10" x14ac:dyDescent="0.25">
      <c r="B219" s="10">
        <v>44677</v>
      </c>
      <c r="C219" s="13" t="s">
        <v>406</v>
      </c>
      <c r="D219" s="35" t="s">
        <v>405</v>
      </c>
      <c r="E219" s="16">
        <v>1.22</v>
      </c>
      <c r="F219" s="16">
        <v>0.79</v>
      </c>
      <c r="G219" s="12">
        <v>44678</v>
      </c>
      <c r="H219" s="17">
        <v>1.45</v>
      </c>
      <c r="I219" s="18">
        <f t="shared" si="14"/>
        <v>0.18852459016393452</v>
      </c>
      <c r="J219" s="53">
        <f t="shared" si="15"/>
        <v>0.53488372093023262</v>
      </c>
    </row>
    <row r="220" spans="1:10" x14ac:dyDescent="0.25">
      <c r="B220" s="10">
        <v>44683</v>
      </c>
      <c r="C220" s="13" t="s">
        <v>406</v>
      </c>
      <c r="D220" s="35" t="s">
        <v>405</v>
      </c>
      <c r="E220" s="16">
        <v>1.57</v>
      </c>
      <c r="F220" s="16">
        <v>1.1499999999999999</v>
      </c>
      <c r="G220" s="12">
        <v>44683</v>
      </c>
      <c r="H220" s="17">
        <v>1.52</v>
      </c>
      <c r="I220" s="18">
        <f t="shared" si="14"/>
        <v>-3.1847133757961776E-2</v>
      </c>
      <c r="J220" s="53">
        <f t="shared" si="15"/>
        <v>-0.11904761904761911</v>
      </c>
    </row>
    <row r="221" spans="1:10" x14ac:dyDescent="0.25">
      <c r="A221" s="10" t="s">
        <v>0</v>
      </c>
      <c r="B221" s="10">
        <v>44686</v>
      </c>
      <c r="C221" s="13" t="s">
        <v>440</v>
      </c>
      <c r="D221" s="35" t="s">
        <v>441</v>
      </c>
      <c r="E221" s="16">
        <v>2.81</v>
      </c>
      <c r="F221" s="16">
        <v>2.2599999999999998</v>
      </c>
      <c r="G221" s="12">
        <v>44687</v>
      </c>
      <c r="H221" s="17">
        <v>3.6</v>
      </c>
      <c r="I221" s="18">
        <f>(H221/E221-1)</f>
        <v>0.28113879003558728</v>
      </c>
      <c r="J221" s="53">
        <f t="shared" si="15"/>
        <v>1.4363636363636358</v>
      </c>
    </row>
    <row r="222" spans="1:10" x14ac:dyDescent="0.25">
      <c r="A222" s="10" t="s">
        <v>0</v>
      </c>
      <c r="B222" s="10">
        <v>44690</v>
      </c>
      <c r="C222" s="13" t="s">
        <v>447</v>
      </c>
      <c r="D222" s="35" t="s">
        <v>446</v>
      </c>
      <c r="E222" s="16">
        <v>2.09</v>
      </c>
      <c r="F222" s="16">
        <v>1.55</v>
      </c>
      <c r="G222" s="12">
        <v>44690</v>
      </c>
      <c r="H222" s="17">
        <v>2.8</v>
      </c>
      <c r="I222" s="18">
        <f>(H222/E222-1)</f>
        <v>0.33971291866028719</v>
      </c>
      <c r="J222" s="53">
        <f t="shared" si="15"/>
        <v>1.3148148148148151</v>
      </c>
    </row>
    <row r="223" spans="1:10" x14ac:dyDescent="0.25">
      <c r="A223" s="10" t="s">
        <v>0</v>
      </c>
      <c r="B223" s="10">
        <v>44719</v>
      </c>
      <c r="C223" s="13" t="s">
        <v>526</v>
      </c>
      <c r="D223" s="35" t="s">
        <v>527</v>
      </c>
      <c r="E223" s="16">
        <v>10.63</v>
      </c>
      <c r="F223" s="16">
        <v>6.64</v>
      </c>
      <c r="G223" s="12">
        <v>44719</v>
      </c>
      <c r="H223" s="17">
        <v>8.48</v>
      </c>
      <c r="I223" s="18">
        <f t="shared" ref="I223:I230" si="16">(H223/E223-1)</f>
        <v>-0.20225776105362181</v>
      </c>
      <c r="J223" s="53">
        <f t="shared" ref="J223:J234" si="17">(H223-E223)/(E223-F223)</f>
        <v>-0.53884711779448613</v>
      </c>
    </row>
    <row r="224" spans="1:10" x14ac:dyDescent="0.25">
      <c r="B224" s="10">
        <v>44725</v>
      </c>
      <c r="C224" s="13" t="s">
        <v>555</v>
      </c>
      <c r="D224" s="35" t="s">
        <v>549</v>
      </c>
      <c r="E224" s="16">
        <v>1.31</v>
      </c>
      <c r="F224" s="16">
        <v>0.6</v>
      </c>
      <c r="G224" s="12">
        <v>44726</v>
      </c>
      <c r="H224" s="17">
        <v>1.1200000000000001</v>
      </c>
      <c r="I224" s="18">
        <f t="shared" si="16"/>
        <v>-0.14503816793893121</v>
      </c>
      <c r="J224" s="53">
        <f t="shared" si="17"/>
        <v>-0.26760563380281682</v>
      </c>
    </row>
    <row r="225" spans="1:10" x14ac:dyDescent="0.25">
      <c r="B225" s="10">
        <v>44742</v>
      </c>
      <c r="C225" s="13" t="s">
        <v>614</v>
      </c>
      <c r="D225" s="128" t="s">
        <v>709</v>
      </c>
      <c r="E225" s="16">
        <v>7.47</v>
      </c>
      <c r="F225" s="16">
        <v>5.41</v>
      </c>
      <c r="G225" s="12">
        <v>44749</v>
      </c>
      <c r="H225" s="17">
        <v>10.78</v>
      </c>
      <c r="I225" s="18">
        <f t="shared" si="16"/>
        <v>0.44310575635876837</v>
      </c>
      <c r="J225" s="53">
        <f t="shared" si="17"/>
        <v>1.6067961165048545</v>
      </c>
    </row>
    <row r="226" spans="1:10" x14ac:dyDescent="0.25">
      <c r="B226" s="10">
        <v>44816</v>
      </c>
      <c r="C226" s="13" t="s">
        <v>901</v>
      </c>
      <c r="D226" s="35" t="s">
        <v>902</v>
      </c>
      <c r="E226" s="16">
        <v>3.15</v>
      </c>
      <c r="F226" s="16">
        <v>1.44</v>
      </c>
      <c r="G226" s="12">
        <v>44817</v>
      </c>
      <c r="H226" s="17">
        <v>4.18</v>
      </c>
      <c r="I226" s="18">
        <f t="shared" si="16"/>
        <v>0.32698412698412693</v>
      </c>
      <c r="J226" s="53">
        <f t="shared" si="17"/>
        <v>0.60233918128654962</v>
      </c>
    </row>
    <row r="227" spans="1:10" x14ac:dyDescent="0.25">
      <c r="B227" s="10">
        <v>44817</v>
      </c>
      <c r="C227" s="13" t="s">
        <v>903</v>
      </c>
      <c r="D227" s="35" t="s">
        <v>904</v>
      </c>
      <c r="E227" s="16">
        <v>3.49</v>
      </c>
      <c r="F227" s="16">
        <v>1.32</v>
      </c>
      <c r="G227" s="12">
        <v>44817</v>
      </c>
      <c r="H227" s="17">
        <v>1.29</v>
      </c>
      <c r="I227" s="18">
        <f t="shared" si="16"/>
        <v>-0.63037249283667629</v>
      </c>
      <c r="J227" s="53">
        <f t="shared" si="17"/>
        <v>-1.0138248847926268</v>
      </c>
    </row>
    <row r="228" spans="1:10" x14ac:dyDescent="0.25">
      <c r="A228" s="10" t="s">
        <v>0</v>
      </c>
      <c r="B228" s="10">
        <v>44858</v>
      </c>
      <c r="C228" s="13" t="s">
        <v>1043</v>
      </c>
      <c r="D228" s="35" t="s">
        <v>1044</v>
      </c>
      <c r="E228" s="16">
        <v>12.63</v>
      </c>
      <c r="F228" s="16">
        <v>6.41</v>
      </c>
      <c r="G228" s="12">
        <v>44859</v>
      </c>
      <c r="H228" s="17">
        <v>9.92</v>
      </c>
      <c r="I228" s="18">
        <f t="shared" si="16"/>
        <v>-0.21456848772763271</v>
      </c>
      <c r="J228" s="53">
        <f t="shared" si="17"/>
        <v>-0.43569131832797436</v>
      </c>
    </row>
    <row r="229" spans="1:10" x14ac:dyDescent="0.25">
      <c r="B229" s="10">
        <v>44869</v>
      </c>
      <c r="C229" s="13" t="s">
        <v>1075</v>
      </c>
      <c r="D229" s="35" t="s">
        <v>1076</v>
      </c>
      <c r="E229" s="16">
        <v>1.1200000000000001</v>
      </c>
      <c r="F229" s="16">
        <v>0.59</v>
      </c>
      <c r="G229" s="12">
        <v>44869</v>
      </c>
      <c r="H229" s="17">
        <v>0.9</v>
      </c>
      <c r="I229" s="18">
        <f t="shared" si="16"/>
        <v>-0.19642857142857151</v>
      </c>
      <c r="J229" s="53">
        <f t="shared" si="17"/>
        <v>-0.41509433962264158</v>
      </c>
    </row>
    <row r="230" spans="1:10" x14ac:dyDescent="0.25">
      <c r="B230" s="10">
        <v>44880</v>
      </c>
      <c r="C230" s="13" t="s">
        <v>1165</v>
      </c>
      <c r="D230" s="35" t="s">
        <v>1118</v>
      </c>
      <c r="E230" s="16">
        <v>1.08</v>
      </c>
      <c r="F230" s="16">
        <v>0.54</v>
      </c>
      <c r="G230" s="12">
        <v>44880</v>
      </c>
      <c r="H230" s="17">
        <v>1.39</v>
      </c>
      <c r="I230" s="18">
        <f t="shared" si="16"/>
        <v>0.28703703703703676</v>
      </c>
      <c r="J230" s="53">
        <f t="shared" si="17"/>
        <v>0.57407407407407374</v>
      </c>
    </row>
    <row r="231" spans="1:10" x14ac:dyDescent="0.25">
      <c r="A231" s="10" t="s">
        <v>0</v>
      </c>
      <c r="B231" s="10">
        <v>44882</v>
      </c>
      <c r="C231" s="13" t="s">
        <v>1124</v>
      </c>
      <c r="D231" s="35" t="s">
        <v>1125</v>
      </c>
      <c r="E231" s="16">
        <v>18.23</v>
      </c>
      <c r="F231" s="16">
        <v>10.02</v>
      </c>
      <c r="G231" s="12">
        <v>44883</v>
      </c>
      <c r="H231" s="17">
        <v>15.71</v>
      </c>
      <c r="I231" s="18">
        <f>(H231/E231-1)</f>
        <v>-0.13823368074602305</v>
      </c>
      <c r="J231" s="53">
        <f t="shared" si="17"/>
        <v>-0.30694275274056021</v>
      </c>
    </row>
    <row r="232" spans="1:10" x14ac:dyDescent="0.25">
      <c r="A232" s="10" t="s">
        <v>0</v>
      </c>
      <c r="B232" s="10">
        <v>44886</v>
      </c>
      <c r="C232" s="13" t="s">
        <v>1129</v>
      </c>
      <c r="D232" s="35" t="s">
        <v>1130</v>
      </c>
      <c r="E232" s="16">
        <v>3.15</v>
      </c>
      <c r="F232" s="16">
        <v>1.93</v>
      </c>
      <c r="G232" s="12">
        <v>44888</v>
      </c>
      <c r="H232" s="17">
        <v>2.58</v>
      </c>
      <c r="I232" s="18">
        <f t="shared" ref="I232:I236" si="18">(H232/E232-1)</f>
        <v>-0.18095238095238086</v>
      </c>
      <c r="J232" s="53">
        <f t="shared" si="17"/>
        <v>-0.46721311475409821</v>
      </c>
    </row>
    <row r="233" spans="1:10" x14ac:dyDescent="0.25">
      <c r="B233" s="10">
        <v>44897</v>
      </c>
      <c r="C233" s="13" t="s">
        <v>1166</v>
      </c>
      <c r="D233" s="35" t="s">
        <v>1164</v>
      </c>
      <c r="E233" s="16">
        <v>0.6</v>
      </c>
      <c r="F233" s="16">
        <v>0.37</v>
      </c>
      <c r="G233" s="12">
        <v>44897</v>
      </c>
      <c r="H233" s="17">
        <v>0.37</v>
      </c>
      <c r="I233" s="18">
        <f t="shared" si="18"/>
        <v>-0.3833333333333333</v>
      </c>
      <c r="J233" s="53">
        <f t="shared" si="17"/>
        <v>-1</v>
      </c>
    </row>
    <row r="234" spans="1:10" x14ac:dyDescent="0.25">
      <c r="B234" s="10">
        <v>44900</v>
      </c>
      <c r="C234" s="13" t="s">
        <v>1173</v>
      </c>
      <c r="D234" s="35" t="s">
        <v>1174</v>
      </c>
      <c r="E234" s="16">
        <v>0.82</v>
      </c>
      <c r="F234" s="16">
        <v>0.45</v>
      </c>
      <c r="G234" s="12">
        <v>44900</v>
      </c>
      <c r="H234" s="17">
        <v>0.92</v>
      </c>
      <c r="I234" s="18">
        <f t="shared" si="18"/>
        <v>0.12195121951219523</v>
      </c>
      <c r="J234" s="53">
        <f t="shared" si="17"/>
        <v>0.27027027027027056</v>
      </c>
    </row>
    <row r="235" spans="1:10" x14ac:dyDescent="0.25">
      <c r="B235" s="10" t="s">
        <v>1194</v>
      </c>
      <c r="C235" s="13" t="s">
        <v>1188</v>
      </c>
      <c r="D235" s="35" t="s">
        <v>1187</v>
      </c>
      <c r="E235" s="16">
        <v>6.0750000000000002</v>
      </c>
      <c r="F235" s="16">
        <v>3.1</v>
      </c>
      <c r="G235" s="12">
        <v>44910</v>
      </c>
      <c r="H235" s="17">
        <v>6.7</v>
      </c>
      <c r="I235" s="18">
        <f t="shared" si="18"/>
        <v>0.10288065843621408</v>
      </c>
      <c r="J235" s="53">
        <f>(H235-E235)/(E235-F235)</f>
        <v>0.21008403361344538</v>
      </c>
    </row>
    <row r="236" spans="1:10" x14ac:dyDescent="0.25">
      <c r="B236" s="10">
        <v>44911</v>
      </c>
      <c r="C236" s="13" t="s">
        <v>1198</v>
      </c>
      <c r="D236" s="35" t="s">
        <v>1197</v>
      </c>
      <c r="E236" s="16">
        <v>4</v>
      </c>
      <c r="F236" s="16">
        <v>2.61</v>
      </c>
      <c r="G236" s="12">
        <v>44914</v>
      </c>
      <c r="H236" s="17">
        <v>4.18</v>
      </c>
      <c r="I236" s="18">
        <f t="shared" si="18"/>
        <v>4.4999999999999929E-2</v>
      </c>
      <c r="J236" s="53">
        <f>(H236-E236)/(E236-F236)</f>
        <v>0.12949640287769762</v>
      </c>
    </row>
    <row r="237" spans="1:10" x14ac:dyDescent="0.25">
      <c r="B237" s="10"/>
      <c r="C237" s="13"/>
      <c r="D237" s="35"/>
      <c r="E237" s="17"/>
      <c r="F237" s="17"/>
      <c r="G237" s="12"/>
      <c r="H237" s="20" t="s">
        <v>0</v>
      </c>
      <c r="I237" s="18"/>
      <c r="J237" s="14"/>
    </row>
    <row r="238" spans="1:10" x14ac:dyDescent="0.25">
      <c r="B238" s="10"/>
      <c r="C238" s="21" t="s">
        <v>40</v>
      </c>
      <c r="D238" s="15"/>
      <c r="E238" s="13"/>
      <c r="F238" s="13"/>
      <c r="G238" s="22" t="s">
        <v>0</v>
      </c>
      <c r="H238" s="51" t="s">
        <v>10</v>
      </c>
      <c r="I238" s="52" t="s">
        <v>8</v>
      </c>
      <c r="J238" s="57">
        <f>SUM(J212:J237)</f>
        <v>3.4298486973617162</v>
      </c>
    </row>
    <row r="239" spans="1:10" ht="15.75" thickBot="1" x14ac:dyDescent="0.3">
      <c r="B239" s="10"/>
      <c r="C239" s="21"/>
      <c r="D239" s="15"/>
      <c r="E239" s="13"/>
      <c r="F239" s="13"/>
      <c r="G239" s="22"/>
      <c r="H239" s="51"/>
      <c r="I239" s="52"/>
      <c r="J239" s="49"/>
    </row>
    <row r="240" spans="1:10" x14ac:dyDescent="0.25">
      <c r="B240" s="5"/>
      <c r="C240" s="46"/>
      <c r="D240" s="116"/>
      <c r="E240" s="6"/>
      <c r="F240" s="6"/>
      <c r="G240" s="7"/>
      <c r="H240" s="8"/>
      <c r="I240" s="8"/>
      <c r="J240" s="9"/>
    </row>
    <row r="241" spans="1:10" x14ac:dyDescent="0.25">
      <c r="B241" s="10"/>
      <c r="C241" s="50" t="s">
        <v>19</v>
      </c>
      <c r="D241" s="117"/>
      <c r="E241" s="13"/>
      <c r="F241" s="13"/>
      <c r="G241" s="22"/>
      <c r="H241" s="11"/>
      <c r="I241" s="23"/>
      <c r="J241" s="14"/>
    </row>
    <row r="242" spans="1:10" x14ac:dyDescent="0.25">
      <c r="B242" s="47" t="s">
        <v>1</v>
      </c>
      <c r="C242" s="15" t="s">
        <v>2</v>
      </c>
      <c r="D242" s="15" t="s">
        <v>37</v>
      </c>
      <c r="E242" s="15" t="s">
        <v>1</v>
      </c>
      <c r="F242" s="15" t="s">
        <v>15</v>
      </c>
      <c r="G242" s="48" t="s">
        <v>3</v>
      </c>
      <c r="H242" s="15" t="s">
        <v>3</v>
      </c>
      <c r="I242" s="15" t="s">
        <v>4</v>
      </c>
      <c r="J242" s="36" t="s">
        <v>4</v>
      </c>
    </row>
    <row r="243" spans="1:10" x14ac:dyDescent="0.25">
      <c r="B243" s="47" t="s">
        <v>5</v>
      </c>
      <c r="C243" s="35"/>
      <c r="D243" s="35"/>
      <c r="E243" s="15" t="s">
        <v>6</v>
      </c>
      <c r="F243" s="15" t="s">
        <v>16</v>
      </c>
      <c r="G243" s="48" t="s">
        <v>5</v>
      </c>
      <c r="H243" s="15" t="s">
        <v>7</v>
      </c>
      <c r="I243" s="15" t="s">
        <v>9</v>
      </c>
      <c r="J243" s="36" t="s">
        <v>17</v>
      </c>
    </row>
    <row r="244" spans="1:10" x14ac:dyDescent="0.25">
      <c r="B244" s="47"/>
      <c r="C244" s="15" t="s">
        <v>24</v>
      </c>
      <c r="D244" s="15"/>
      <c r="E244" s="15"/>
      <c r="F244" s="15"/>
      <c r="G244" s="48"/>
      <c r="H244" s="15"/>
      <c r="I244" s="15"/>
      <c r="J244" s="36"/>
    </row>
    <row r="245" spans="1:10" x14ac:dyDescent="0.25">
      <c r="B245" s="47"/>
      <c r="C245" s="15"/>
      <c r="D245" s="15"/>
      <c r="E245" s="15"/>
      <c r="F245" s="15"/>
      <c r="G245" s="48"/>
      <c r="H245" s="15"/>
      <c r="I245" s="15"/>
      <c r="J245" s="36"/>
    </row>
    <row r="246" spans="1:10" x14ac:dyDescent="0.25">
      <c r="B246" s="10">
        <v>44588</v>
      </c>
      <c r="C246" s="13" t="s">
        <v>178</v>
      </c>
      <c r="D246" s="128" t="s">
        <v>179</v>
      </c>
      <c r="E246" s="16">
        <v>4.62</v>
      </c>
      <c r="F246" s="16">
        <v>3.56</v>
      </c>
      <c r="G246" s="12">
        <v>44589</v>
      </c>
      <c r="H246" s="17">
        <v>4.75</v>
      </c>
      <c r="I246" s="18">
        <f t="shared" ref="I246:I252" si="19">(H246/E246-1)</f>
        <v>2.8138528138528018E-2</v>
      </c>
      <c r="J246" s="53">
        <f t="shared" ref="J246:J252" si="20">(H246-E246)/(E246-F246)</f>
        <v>0.12264150943396215</v>
      </c>
    </row>
    <row r="247" spans="1:10" x14ac:dyDescent="0.25">
      <c r="A247" s="10" t="s">
        <v>0</v>
      </c>
      <c r="B247" s="10">
        <v>44589</v>
      </c>
      <c r="C247" s="13" t="s">
        <v>874</v>
      </c>
      <c r="D247" s="35" t="s">
        <v>109</v>
      </c>
      <c r="E247" s="16">
        <v>7.1</v>
      </c>
      <c r="F247" s="16">
        <v>4.0599999999999996</v>
      </c>
      <c r="G247" s="12">
        <v>44595</v>
      </c>
      <c r="H247" s="17">
        <v>6.5</v>
      </c>
      <c r="I247" s="18">
        <f t="shared" si="19"/>
        <v>-8.4507042253521125E-2</v>
      </c>
      <c r="J247" s="53">
        <f t="shared" si="20"/>
        <v>-0.19736842105263147</v>
      </c>
    </row>
    <row r="248" spans="1:10" x14ac:dyDescent="0.25">
      <c r="B248" s="10">
        <v>44736</v>
      </c>
      <c r="C248" s="13" t="s">
        <v>589</v>
      </c>
      <c r="D248" s="128" t="s">
        <v>590</v>
      </c>
      <c r="E248" s="16">
        <v>6.25</v>
      </c>
      <c r="F248" s="16">
        <v>5.03</v>
      </c>
      <c r="G248" s="12">
        <v>44736</v>
      </c>
      <c r="H248" s="17">
        <v>7.02</v>
      </c>
      <c r="I248" s="18">
        <f t="shared" si="19"/>
        <v>0.12319999999999998</v>
      </c>
      <c r="J248" s="53">
        <f t="shared" si="20"/>
        <v>0.63114754098360637</v>
      </c>
    </row>
    <row r="249" spans="1:10" x14ac:dyDescent="0.25">
      <c r="B249" s="10">
        <v>44739</v>
      </c>
      <c r="C249" s="13" t="s">
        <v>599</v>
      </c>
      <c r="D249" s="128" t="s">
        <v>600</v>
      </c>
      <c r="E249" s="16">
        <v>4.87</v>
      </c>
      <c r="F249" s="16">
        <v>3.65</v>
      </c>
      <c r="G249" s="12">
        <v>44740</v>
      </c>
      <c r="H249" s="17">
        <v>3.65</v>
      </c>
      <c r="I249" s="18">
        <f t="shared" si="19"/>
        <v>-0.25051334702258732</v>
      </c>
      <c r="J249" s="53">
        <f t="shared" si="20"/>
        <v>-1</v>
      </c>
    </row>
    <row r="250" spans="1:10" x14ac:dyDescent="0.25">
      <c r="B250" s="10">
        <v>44777</v>
      </c>
      <c r="C250" s="13" t="s">
        <v>740</v>
      </c>
      <c r="D250" s="128" t="s">
        <v>741</v>
      </c>
      <c r="E250" s="16">
        <v>3.39</v>
      </c>
      <c r="F250" s="16">
        <v>2.36</v>
      </c>
      <c r="G250" s="12">
        <v>44778</v>
      </c>
      <c r="H250" s="17">
        <v>4.0599999999999996</v>
      </c>
      <c r="I250" s="18">
        <f t="shared" si="19"/>
        <v>0.19764011799410008</v>
      </c>
      <c r="J250" s="53">
        <f t="shared" si="20"/>
        <v>0.65048543689320326</v>
      </c>
    </row>
    <row r="251" spans="1:10" x14ac:dyDescent="0.25">
      <c r="B251" s="10">
        <v>44783</v>
      </c>
      <c r="C251" s="13" t="s">
        <v>761</v>
      </c>
      <c r="D251" s="128" t="s">
        <v>762</v>
      </c>
      <c r="E251" s="16">
        <v>3.27</v>
      </c>
      <c r="F251" s="16">
        <v>2.4500000000000002</v>
      </c>
      <c r="G251" s="12">
        <v>44784</v>
      </c>
      <c r="H251" s="17">
        <v>3.55</v>
      </c>
      <c r="I251" s="18">
        <f t="shared" si="19"/>
        <v>8.5626911314984566E-2</v>
      </c>
      <c r="J251" s="53">
        <f t="shared" si="20"/>
        <v>0.34146341463414615</v>
      </c>
    </row>
    <row r="252" spans="1:10" x14ac:dyDescent="0.25">
      <c r="A252" s="10" t="s">
        <v>0</v>
      </c>
      <c r="B252" s="10">
        <v>44888</v>
      </c>
      <c r="C252" s="13" t="s">
        <v>1136</v>
      </c>
      <c r="D252" s="35" t="s">
        <v>1137</v>
      </c>
      <c r="E252" s="16">
        <v>3.87</v>
      </c>
      <c r="F252" s="16">
        <v>3.31</v>
      </c>
      <c r="G252" s="12">
        <v>44889</v>
      </c>
      <c r="H252" s="17">
        <v>4.8600000000000003</v>
      </c>
      <c r="I252" s="18">
        <f t="shared" si="19"/>
        <v>0.2558139534883721</v>
      </c>
      <c r="J252" s="53">
        <f t="shared" si="20"/>
        <v>1.767857142857143</v>
      </c>
    </row>
    <row r="253" spans="1:10" x14ac:dyDescent="0.25">
      <c r="B253" s="10"/>
      <c r="C253" s="13"/>
      <c r="D253" s="35"/>
      <c r="E253" s="16"/>
      <c r="F253" s="16"/>
      <c r="G253" s="12"/>
      <c r="H253" s="17"/>
      <c r="I253" s="18"/>
      <c r="J253" s="53"/>
    </row>
    <row r="254" spans="1:10" x14ac:dyDescent="0.25">
      <c r="B254" s="10"/>
      <c r="C254" s="21" t="s">
        <v>40</v>
      </c>
      <c r="D254" s="15"/>
      <c r="E254" s="13"/>
      <c r="F254" s="13"/>
      <c r="G254" s="22" t="s">
        <v>0</v>
      </c>
      <c r="H254" s="51" t="s">
        <v>10</v>
      </c>
      <c r="I254" s="52" t="s">
        <v>8</v>
      </c>
      <c r="J254" s="57">
        <f>SUM(J245:J253)</f>
        <v>2.3162266237494293</v>
      </c>
    </row>
    <row r="255" spans="1:10" x14ac:dyDescent="0.25">
      <c r="B255" s="10"/>
      <c r="C255" s="21"/>
      <c r="D255" s="15"/>
      <c r="E255" s="13"/>
      <c r="F255" s="13"/>
      <c r="G255" s="22"/>
      <c r="H255" s="51"/>
      <c r="I255" s="52"/>
      <c r="J255" s="49"/>
    </row>
    <row r="256" spans="1:10" ht="15.75" thickBot="1" x14ac:dyDescent="0.3">
      <c r="B256" s="24"/>
      <c r="C256" s="26" t="s">
        <v>0</v>
      </c>
      <c r="D256" s="118"/>
      <c r="E256" s="26"/>
      <c r="F256" s="26"/>
      <c r="G256" s="39"/>
      <c r="H256" s="26"/>
      <c r="I256" s="40" t="s">
        <v>0</v>
      </c>
      <c r="J256" s="28"/>
    </row>
    <row r="257" spans="1:12" x14ac:dyDescent="0.25">
      <c r="B257" s="5"/>
      <c r="C257" s="46"/>
      <c r="D257" s="116"/>
      <c r="E257" s="6"/>
      <c r="F257" s="6"/>
      <c r="G257" s="7"/>
      <c r="H257" s="8"/>
      <c r="I257" s="8"/>
      <c r="J257" s="9"/>
    </row>
    <row r="258" spans="1:12" x14ac:dyDescent="0.25">
      <c r="A258" s="10" t="s">
        <v>0</v>
      </c>
      <c r="B258" s="10"/>
      <c r="C258" s="50" t="s">
        <v>20</v>
      </c>
      <c r="D258" s="117"/>
      <c r="E258" s="13"/>
      <c r="F258" s="13"/>
      <c r="G258" s="22"/>
      <c r="H258" s="11"/>
      <c r="I258" s="23"/>
      <c r="J258" s="14"/>
    </row>
    <row r="259" spans="1:12" x14ac:dyDescent="0.25">
      <c r="B259" s="47" t="s">
        <v>1</v>
      </c>
      <c r="C259" s="15" t="s">
        <v>2</v>
      </c>
      <c r="D259" s="15" t="s">
        <v>37</v>
      </c>
      <c r="E259" s="15" t="s">
        <v>1</v>
      </c>
      <c r="F259" s="15" t="s">
        <v>15</v>
      </c>
      <c r="G259" s="48" t="s">
        <v>3</v>
      </c>
      <c r="H259" s="15" t="s">
        <v>3</v>
      </c>
      <c r="I259" s="15" t="s">
        <v>4</v>
      </c>
      <c r="J259" s="36" t="s">
        <v>4</v>
      </c>
      <c r="K259" s="124" t="s">
        <v>0</v>
      </c>
      <c r="L259" t="s">
        <v>0</v>
      </c>
    </row>
    <row r="260" spans="1:12" x14ac:dyDescent="0.25">
      <c r="A260" s="10" t="s">
        <v>0</v>
      </c>
      <c r="B260" s="47" t="s">
        <v>5</v>
      </c>
      <c r="C260" s="35"/>
      <c r="D260" s="35"/>
      <c r="E260" s="15" t="s">
        <v>6</v>
      </c>
      <c r="F260" s="15" t="s">
        <v>16</v>
      </c>
      <c r="G260" s="48" t="s">
        <v>5</v>
      </c>
      <c r="H260" s="15" t="s">
        <v>7</v>
      </c>
      <c r="I260" s="15" t="s">
        <v>9</v>
      </c>
      <c r="J260" s="36" t="s">
        <v>17</v>
      </c>
    </row>
    <row r="261" spans="1:12" x14ac:dyDescent="0.25">
      <c r="B261" s="47"/>
      <c r="C261" s="15" t="s">
        <v>24</v>
      </c>
      <c r="D261" s="15"/>
      <c r="E261" s="15"/>
      <c r="F261" s="15"/>
      <c r="G261" s="48"/>
      <c r="H261" s="15"/>
      <c r="I261" s="15"/>
      <c r="J261" s="36"/>
    </row>
    <row r="262" spans="1:12" x14ac:dyDescent="0.25">
      <c r="A262" s="10" t="s">
        <v>0</v>
      </c>
      <c r="B262" s="47"/>
      <c r="C262" s="15"/>
      <c r="D262" s="15"/>
      <c r="E262" s="15"/>
      <c r="F262" s="15"/>
      <c r="G262" s="48"/>
      <c r="H262" s="15"/>
      <c r="I262" s="15"/>
      <c r="J262" s="36"/>
    </row>
    <row r="263" spans="1:12" x14ac:dyDescent="0.25">
      <c r="B263" s="10">
        <v>44575</v>
      </c>
      <c r="C263" s="13" t="s">
        <v>117</v>
      </c>
      <c r="D263" s="35" t="s">
        <v>118</v>
      </c>
      <c r="E263" s="16">
        <v>3.43</v>
      </c>
      <c r="F263" s="16">
        <v>2.25</v>
      </c>
      <c r="G263" s="12">
        <v>44579</v>
      </c>
      <c r="H263" s="17">
        <v>2.61</v>
      </c>
      <c r="I263" s="18">
        <f t="shared" ref="I263:I269" si="21">(H263/E263-1)</f>
        <v>-0.23906705539358608</v>
      </c>
      <c r="J263" s="53">
        <f t="shared" ref="J263:J269" si="22">(H263-E263)/(E263-F263)</f>
        <v>-0.69491525423728828</v>
      </c>
    </row>
    <row r="264" spans="1:12" x14ac:dyDescent="0.25">
      <c r="B264" s="10">
        <v>44644</v>
      </c>
      <c r="C264" s="13" t="s">
        <v>315</v>
      </c>
      <c r="D264" s="128" t="s">
        <v>314</v>
      </c>
      <c r="E264" s="16">
        <v>1.67</v>
      </c>
      <c r="F264" s="16">
        <v>0.44</v>
      </c>
      <c r="G264" s="12">
        <v>44650</v>
      </c>
      <c r="H264" s="17">
        <v>0.85</v>
      </c>
      <c r="I264" s="18">
        <f t="shared" si="21"/>
        <v>-0.49101796407185627</v>
      </c>
      <c r="J264" s="53">
        <f t="shared" si="22"/>
        <v>-0.66666666666666663</v>
      </c>
    </row>
    <row r="265" spans="1:12" x14ac:dyDescent="0.25">
      <c r="B265" s="10">
        <v>44665</v>
      </c>
      <c r="C265" s="13" t="s">
        <v>368</v>
      </c>
      <c r="D265" s="35" t="s">
        <v>367</v>
      </c>
      <c r="E265" s="16">
        <v>4.3499999999999996</v>
      </c>
      <c r="F265" s="16">
        <v>3.2</v>
      </c>
      <c r="G265" s="12">
        <v>44665</v>
      </c>
      <c r="H265" s="17">
        <v>3.21</v>
      </c>
      <c r="I265" s="18">
        <f t="shared" si="21"/>
        <v>-0.26206896551724135</v>
      </c>
      <c r="J265" s="53">
        <f t="shared" si="22"/>
        <v>-0.99130434782608712</v>
      </c>
    </row>
    <row r="266" spans="1:12" x14ac:dyDescent="0.25">
      <c r="B266" s="10">
        <v>44692</v>
      </c>
      <c r="C266" s="13" t="s">
        <v>561</v>
      </c>
      <c r="D266" s="35" t="s">
        <v>468</v>
      </c>
      <c r="E266" s="16">
        <v>1.1499999999999999</v>
      </c>
      <c r="F266" s="16">
        <v>0.38</v>
      </c>
      <c r="G266" s="12">
        <v>44693</v>
      </c>
      <c r="H266" s="17">
        <v>0.37</v>
      </c>
      <c r="I266" s="18">
        <f t="shared" si="21"/>
        <v>-0.67826086956521736</v>
      </c>
      <c r="J266" s="53">
        <f t="shared" si="22"/>
        <v>-1.0129870129870131</v>
      </c>
    </row>
    <row r="267" spans="1:12" x14ac:dyDescent="0.25">
      <c r="B267" s="10">
        <v>44697</v>
      </c>
      <c r="C267" s="13" t="s">
        <v>483</v>
      </c>
      <c r="D267" s="35" t="s">
        <v>367</v>
      </c>
      <c r="E267" s="16">
        <v>1.84</v>
      </c>
      <c r="F267" s="16">
        <v>0.82</v>
      </c>
      <c r="G267" s="12">
        <v>44699</v>
      </c>
      <c r="H267" s="17">
        <v>2.35</v>
      </c>
      <c r="I267" s="18">
        <f t="shared" si="21"/>
        <v>0.27717391304347827</v>
      </c>
      <c r="J267" s="53">
        <f t="shared" si="22"/>
        <v>0.5</v>
      </c>
    </row>
    <row r="268" spans="1:12" x14ac:dyDescent="0.25">
      <c r="B268" s="10">
        <v>44707</v>
      </c>
      <c r="C268" s="13" t="s">
        <v>510</v>
      </c>
      <c r="D268" s="35" t="s">
        <v>497</v>
      </c>
      <c r="E268" s="16">
        <v>2.97</v>
      </c>
      <c r="F268" s="16">
        <v>1.08</v>
      </c>
      <c r="G268" s="12">
        <v>44711</v>
      </c>
      <c r="H268" s="17">
        <v>3.44</v>
      </c>
      <c r="I268" s="18">
        <f t="shared" si="21"/>
        <v>0.15824915824915808</v>
      </c>
      <c r="J268" s="53">
        <f t="shared" si="22"/>
        <v>0.24867724867724852</v>
      </c>
    </row>
    <row r="269" spans="1:12" x14ac:dyDescent="0.25">
      <c r="B269" s="10">
        <v>44713</v>
      </c>
      <c r="C269" s="13" t="s">
        <v>509</v>
      </c>
      <c r="D269" s="35" t="s">
        <v>511</v>
      </c>
      <c r="E269" s="16">
        <v>3.09</v>
      </c>
      <c r="F269" s="16">
        <v>2.4900000000000002</v>
      </c>
      <c r="G269" s="12">
        <v>44715</v>
      </c>
      <c r="H269" s="17">
        <v>3.56</v>
      </c>
      <c r="I269" s="18">
        <f t="shared" si="21"/>
        <v>0.15210355987055024</v>
      </c>
      <c r="J269" s="53">
        <f t="shared" si="22"/>
        <v>0.7833333333333341</v>
      </c>
    </row>
    <row r="270" spans="1:12" x14ac:dyDescent="0.25">
      <c r="B270" s="10">
        <v>44715</v>
      </c>
      <c r="C270" s="13" t="s">
        <v>521</v>
      </c>
      <c r="D270" s="35" t="s">
        <v>520</v>
      </c>
      <c r="E270" s="16">
        <v>2.0699999999999998</v>
      </c>
      <c r="F270" s="16">
        <v>1.3</v>
      </c>
      <c r="G270" s="12">
        <v>44719</v>
      </c>
      <c r="H270" s="17">
        <v>1.88</v>
      </c>
      <c r="I270" s="18">
        <f t="shared" ref="I270:I282" si="23">(H270/E270-1)</f>
        <v>-9.1787439613526534E-2</v>
      </c>
      <c r="J270" s="53">
        <f t="shared" ref="J270:J282" si="24">(H270-E270)/(E270-F270)</f>
        <v>-0.24675324675324675</v>
      </c>
    </row>
    <row r="271" spans="1:12" x14ac:dyDescent="0.25">
      <c r="B271" s="10">
        <v>44721</v>
      </c>
      <c r="C271" s="13" t="s">
        <v>521</v>
      </c>
      <c r="D271" s="35" t="s">
        <v>531</v>
      </c>
      <c r="E271" s="16">
        <v>2.31</v>
      </c>
      <c r="F271" s="16">
        <v>1.93</v>
      </c>
      <c r="G271" s="12">
        <v>44721</v>
      </c>
      <c r="H271" s="17">
        <v>2.09</v>
      </c>
      <c r="I271" s="18">
        <f t="shared" si="23"/>
        <v>-9.5238095238095344E-2</v>
      </c>
      <c r="J271" s="53">
        <f t="shared" si="24"/>
        <v>-0.57894736842105299</v>
      </c>
    </row>
    <row r="272" spans="1:12" x14ac:dyDescent="0.25">
      <c r="B272" s="10">
        <v>44732</v>
      </c>
      <c r="C272" s="13" t="s">
        <v>564</v>
      </c>
      <c r="D272" s="35" t="s">
        <v>563</v>
      </c>
      <c r="E272" s="16">
        <v>4.33</v>
      </c>
      <c r="F272" s="16">
        <v>2.7</v>
      </c>
      <c r="G272" s="12">
        <v>44735</v>
      </c>
      <c r="H272" s="17">
        <v>3.93</v>
      </c>
      <c r="I272" s="18">
        <f t="shared" si="23"/>
        <v>-9.2378752886836057E-2</v>
      </c>
      <c r="J272" s="53">
        <f t="shared" si="24"/>
        <v>-0.24539877300613494</v>
      </c>
    </row>
    <row r="273" spans="2:10" x14ac:dyDescent="0.25">
      <c r="B273" s="10">
        <v>44736</v>
      </c>
      <c r="C273" s="13" t="s">
        <v>584</v>
      </c>
      <c r="D273" s="35" t="s">
        <v>585</v>
      </c>
      <c r="E273" s="16">
        <v>4.17</v>
      </c>
      <c r="F273" s="16">
        <v>2.63</v>
      </c>
      <c r="G273" s="12">
        <v>44741</v>
      </c>
      <c r="H273" s="17">
        <v>3.76</v>
      </c>
      <c r="I273" s="18">
        <f t="shared" si="23"/>
        <v>-9.8321342925659527E-2</v>
      </c>
      <c r="J273" s="53">
        <f t="shared" si="24"/>
        <v>-0.26623376623376632</v>
      </c>
    </row>
    <row r="274" spans="2:10" x14ac:dyDescent="0.25">
      <c r="B274" s="10">
        <v>44742</v>
      </c>
      <c r="C274" s="13" t="s">
        <v>611</v>
      </c>
      <c r="D274" s="35" t="s">
        <v>612</v>
      </c>
      <c r="E274" s="16">
        <v>2.21</v>
      </c>
      <c r="F274" s="16">
        <v>1.37</v>
      </c>
      <c r="G274" s="12">
        <v>44743</v>
      </c>
      <c r="H274" s="17">
        <v>1.78</v>
      </c>
      <c r="I274" s="18">
        <f t="shared" si="23"/>
        <v>-0.19457013574660631</v>
      </c>
      <c r="J274" s="53">
        <f t="shared" si="24"/>
        <v>-0.51190476190476186</v>
      </c>
    </row>
    <row r="275" spans="2:10" x14ac:dyDescent="0.25">
      <c r="B275" s="10">
        <v>44749</v>
      </c>
      <c r="C275" s="13" t="s">
        <v>644</v>
      </c>
      <c r="D275" s="35" t="s">
        <v>645</v>
      </c>
      <c r="E275" s="16">
        <v>2.27</v>
      </c>
      <c r="F275" s="16">
        <v>1.64</v>
      </c>
      <c r="G275" s="12">
        <v>44750</v>
      </c>
      <c r="H275" s="17">
        <v>1.61</v>
      </c>
      <c r="I275" s="18">
        <f t="shared" si="23"/>
        <v>-0.29074889867841403</v>
      </c>
      <c r="J275" s="53">
        <f t="shared" si="24"/>
        <v>-1.0476190476190472</v>
      </c>
    </row>
    <row r="276" spans="2:10" x14ac:dyDescent="0.25">
      <c r="B276" s="10">
        <v>44777</v>
      </c>
      <c r="C276" s="13" t="s">
        <v>737</v>
      </c>
      <c r="D276" s="35" t="s">
        <v>738</v>
      </c>
      <c r="E276" s="16">
        <v>4.3899999999999997</v>
      </c>
      <c r="F276" s="16">
        <v>1.67</v>
      </c>
      <c r="G276" s="12">
        <v>44778</v>
      </c>
      <c r="H276" s="17">
        <v>4.0199999999999996</v>
      </c>
      <c r="I276" s="18">
        <f t="shared" si="23"/>
        <v>-8.4282460136674286E-2</v>
      </c>
      <c r="J276" s="53">
        <f t="shared" si="24"/>
        <v>-0.13602941176470593</v>
      </c>
    </row>
    <row r="277" spans="2:10" x14ac:dyDescent="0.25">
      <c r="B277" s="10">
        <v>44785</v>
      </c>
      <c r="C277" s="13" t="s">
        <v>777</v>
      </c>
      <c r="D277" s="35" t="s">
        <v>778</v>
      </c>
      <c r="E277" s="16">
        <v>2.84</v>
      </c>
      <c r="F277" s="16">
        <v>0.88</v>
      </c>
      <c r="G277" s="12">
        <v>44788</v>
      </c>
      <c r="H277" s="17">
        <v>2.56</v>
      </c>
      <c r="I277" s="18">
        <f t="shared" si="23"/>
        <v>-9.8591549295774628E-2</v>
      </c>
      <c r="J277" s="53">
        <f t="shared" si="24"/>
        <v>-0.14285714285714277</v>
      </c>
    </row>
    <row r="278" spans="2:10" x14ac:dyDescent="0.25">
      <c r="B278" s="10">
        <v>44789</v>
      </c>
      <c r="C278" s="13" t="s">
        <v>787</v>
      </c>
      <c r="D278" s="35" t="s">
        <v>788</v>
      </c>
      <c r="E278" s="16">
        <v>2.94</v>
      </c>
      <c r="F278" s="16">
        <v>1.9</v>
      </c>
      <c r="G278" s="12">
        <v>44790</v>
      </c>
      <c r="H278" s="17">
        <v>3.66</v>
      </c>
      <c r="I278" s="18">
        <f t="shared" si="23"/>
        <v>0.24489795918367352</v>
      </c>
      <c r="J278" s="53">
        <f t="shared" si="24"/>
        <v>0.69230769230769251</v>
      </c>
    </row>
    <row r="279" spans="2:10" x14ac:dyDescent="0.25">
      <c r="B279" s="10">
        <v>44831</v>
      </c>
      <c r="C279" s="13" t="s">
        <v>968</v>
      </c>
      <c r="D279" s="35" t="s">
        <v>969</v>
      </c>
      <c r="E279" s="16">
        <v>2.81</v>
      </c>
      <c r="F279" s="16">
        <v>1.26</v>
      </c>
      <c r="G279" s="12">
        <v>44834</v>
      </c>
      <c r="H279" s="17">
        <v>4.54</v>
      </c>
      <c r="I279" s="18">
        <f t="shared" si="23"/>
        <v>0.61565836298932375</v>
      </c>
      <c r="J279" s="53">
        <f t="shared" si="24"/>
        <v>1.1161290322580644</v>
      </c>
    </row>
    <row r="280" spans="2:10" x14ac:dyDescent="0.25">
      <c r="B280" s="10" t="s">
        <v>1033</v>
      </c>
      <c r="C280" s="13" t="s">
        <v>1032</v>
      </c>
      <c r="D280" s="35" t="s">
        <v>1023</v>
      </c>
      <c r="E280" s="16">
        <v>3.9</v>
      </c>
      <c r="F280" s="16">
        <v>1.0900000000000001</v>
      </c>
      <c r="G280" s="12">
        <v>44854</v>
      </c>
      <c r="H280" s="17">
        <v>4.6100000000000003</v>
      </c>
      <c r="I280" s="18">
        <f t="shared" si="23"/>
        <v>0.18205128205128207</v>
      </c>
      <c r="J280" s="53">
        <f t="shared" si="24"/>
        <v>0.25266903914590766</v>
      </c>
    </row>
    <row r="281" spans="2:10" x14ac:dyDescent="0.25">
      <c r="B281" s="10">
        <v>44902</v>
      </c>
      <c r="C281" s="13" t="s">
        <v>1182</v>
      </c>
      <c r="D281" s="35" t="s">
        <v>1181</v>
      </c>
      <c r="E281" s="16">
        <v>2.5499999999999998</v>
      </c>
      <c r="F281" s="16">
        <v>1.1000000000000001</v>
      </c>
      <c r="G281" s="12">
        <v>44904</v>
      </c>
      <c r="H281" s="17">
        <v>3.09</v>
      </c>
      <c r="I281" s="18">
        <f t="shared" si="23"/>
        <v>0.21176470588235308</v>
      </c>
      <c r="J281" s="53">
        <f t="shared" si="24"/>
        <v>0.37241379310344835</v>
      </c>
    </row>
    <row r="282" spans="2:10" x14ac:dyDescent="0.25">
      <c r="B282" s="10">
        <v>44910</v>
      </c>
      <c r="C282" s="13" t="s">
        <v>1192</v>
      </c>
      <c r="D282" s="35" t="s">
        <v>1193</v>
      </c>
      <c r="E282" s="16">
        <v>3.3</v>
      </c>
      <c r="F282" s="16">
        <v>1.4</v>
      </c>
      <c r="G282" s="12">
        <v>44914</v>
      </c>
      <c r="H282" s="17">
        <v>3.48</v>
      </c>
      <c r="I282" s="18">
        <f t="shared" si="23"/>
        <v>5.4545454545454675E-2</v>
      </c>
      <c r="J282" s="53">
        <f t="shared" si="24"/>
        <v>9.4736842105263244E-2</v>
      </c>
    </row>
    <row r="283" spans="2:10" x14ac:dyDescent="0.25">
      <c r="B283" s="10"/>
      <c r="C283" s="13"/>
      <c r="D283" s="35"/>
      <c r="E283" s="17"/>
      <c r="F283" s="17"/>
      <c r="G283" s="12"/>
      <c r="H283" s="20" t="s">
        <v>0</v>
      </c>
      <c r="I283" s="18"/>
      <c r="J283" s="14"/>
    </row>
    <row r="284" spans="2:10" x14ac:dyDescent="0.25">
      <c r="B284" s="10"/>
      <c r="C284" s="21" t="s">
        <v>40</v>
      </c>
      <c r="D284" s="15"/>
      <c r="E284" s="13"/>
      <c r="F284" s="13"/>
      <c r="G284" s="22" t="s">
        <v>0</v>
      </c>
      <c r="H284" s="51" t="s">
        <v>10</v>
      </c>
      <c r="I284" s="52" t="s">
        <v>8</v>
      </c>
      <c r="J284" s="57">
        <f>SUM(J262:J283)</f>
        <v>-2.481349819345954</v>
      </c>
    </row>
    <row r="285" spans="2:10" x14ac:dyDescent="0.25">
      <c r="B285" s="10"/>
      <c r="C285" s="21"/>
      <c r="D285" s="15"/>
      <c r="E285" s="13"/>
      <c r="F285" s="13"/>
      <c r="G285" s="22"/>
      <c r="H285" s="51"/>
      <c r="I285" s="52"/>
      <c r="J285" s="49"/>
    </row>
    <row r="286" spans="2:10" ht="15.75" thickBot="1" x14ac:dyDescent="0.3">
      <c r="B286" s="24"/>
      <c r="C286" s="26" t="s">
        <v>0</v>
      </c>
      <c r="D286" s="118"/>
      <c r="E286" s="26"/>
      <c r="F286" s="26"/>
      <c r="G286" s="39"/>
      <c r="H286" s="26"/>
      <c r="I286" s="40" t="s">
        <v>0</v>
      </c>
      <c r="J286" s="28"/>
    </row>
    <row r="287" spans="2:10" x14ac:dyDescent="0.25">
      <c r="B287" s="5"/>
      <c r="C287" s="46"/>
      <c r="D287" s="116"/>
      <c r="E287" s="6"/>
      <c r="F287" s="6"/>
      <c r="G287" s="7"/>
      <c r="H287" s="8"/>
      <c r="I287" s="8"/>
      <c r="J287" s="9"/>
    </row>
    <row r="288" spans="2:10" x14ac:dyDescent="0.25">
      <c r="B288" s="10"/>
      <c r="C288" s="50" t="s">
        <v>31</v>
      </c>
      <c r="D288" s="117"/>
      <c r="E288" s="13"/>
      <c r="F288" s="13"/>
      <c r="G288" s="22"/>
      <c r="H288" s="11"/>
      <c r="I288" s="23"/>
      <c r="J288" s="14"/>
    </row>
    <row r="289" spans="2:10" x14ac:dyDescent="0.25">
      <c r="B289" s="47" t="s">
        <v>1</v>
      </c>
      <c r="C289" s="15" t="s">
        <v>2</v>
      </c>
      <c r="D289" s="15" t="s">
        <v>37</v>
      </c>
      <c r="E289" s="15" t="s">
        <v>1</v>
      </c>
      <c r="F289" s="15" t="s">
        <v>15</v>
      </c>
      <c r="G289" s="48" t="s">
        <v>3</v>
      </c>
      <c r="H289" s="15" t="s">
        <v>3</v>
      </c>
      <c r="I289" s="15" t="s">
        <v>4</v>
      </c>
      <c r="J289" s="36" t="s">
        <v>4</v>
      </c>
    </row>
    <row r="290" spans="2:10" x14ac:dyDescent="0.25">
      <c r="B290" s="47" t="s">
        <v>5</v>
      </c>
      <c r="C290" s="35"/>
      <c r="D290" s="35"/>
      <c r="E290" s="15" t="s">
        <v>6</v>
      </c>
      <c r="F290" s="15" t="s">
        <v>16</v>
      </c>
      <c r="G290" s="48" t="s">
        <v>5</v>
      </c>
      <c r="H290" s="15" t="s">
        <v>7</v>
      </c>
      <c r="I290" s="15" t="s">
        <v>9</v>
      </c>
      <c r="J290" s="36" t="s">
        <v>17</v>
      </c>
    </row>
    <row r="291" spans="2:10" x14ac:dyDescent="0.25">
      <c r="B291" s="47"/>
      <c r="C291" s="15" t="s">
        <v>24</v>
      </c>
      <c r="D291" s="15"/>
      <c r="E291" s="15"/>
      <c r="F291" s="15"/>
      <c r="G291" s="48"/>
      <c r="H291" s="15"/>
      <c r="I291" s="15"/>
      <c r="J291" s="36"/>
    </row>
    <row r="292" spans="2:10" x14ac:dyDescent="0.25">
      <c r="B292" s="47"/>
      <c r="C292" s="15" t="s">
        <v>0</v>
      </c>
      <c r="D292" s="15"/>
      <c r="E292" s="15"/>
      <c r="F292" s="15"/>
      <c r="G292" s="48"/>
      <c r="H292" s="15"/>
      <c r="I292" s="15"/>
      <c r="J292" s="36"/>
    </row>
    <row r="293" spans="2:10" x14ac:dyDescent="0.25">
      <c r="B293" s="10">
        <v>44566</v>
      </c>
      <c r="C293" s="13" t="s">
        <v>68</v>
      </c>
      <c r="D293" s="35" t="s">
        <v>69</v>
      </c>
      <c r="E293" s="16">
        <v>1.96</v>
      </c>
      <c r="F293" s="16">
        <v>1.38</v>
      </c>
      <c r="G293" s="12">
        <v>44566</v>
      </c>
      <c r="H293" s="17">
        <v>1.76</v>
      </c>
      <c r="I293" s="18">
        <f t="shared" ref="I293:I299" si="25">(H293/E293-1)</f>
        <v>-0.10204081632653061</v>
      </c>
      <c r="J293" s="53">
        <f t="shared" ref="J293:J299" si="26">(H293-E293)/(E293-F293)</f>
        <v>-0.34482758620689641</v>
      </c>
    </row>
    <row r="294" spans="2:10" x14ac:dyDescent="0.25">
      <c r="B294" s="10">
        <v>44580</v>
      </c>
      <c r="C294" s="13" t="s">
        <v>134</v>
      </c>
      <c r="D294" s="35" t="s">
        <v>135</v>
      </c>
      <c r="E294" s="16">
        <v>1.72</v>
      </c>
      <c r="F294" s="16">
        <v>1</v>
      </c>
      <c r="G294" s="12">
        <v>44581</v>
      </c>
      <c r="H294" s="17">
        <v>2.5</v>
      </c>
      <c r="I294" s="18">
        <f t="shared" si="25"/>
        <v>0.45348837209302317</v>
      </c>
      <c r="J294" s="53">
        <f t="shared" si="26"/>
        <v>1.0833333333333335</v>
      </c>
    </row>
    <row r="295" spans="2:10" x14ac:dyDescent="0.25">
      <c r="B295" s="10">
        <v>44602</v>
      </c>
      <c r="C295" s="13" t="s">
        <v>236</v>
      </c>
      <c r="D295" s="35" t="s">
        <v>172</v>
      </c>
      <c r="E295" s="16">
        <v>9.5350000000000001</v>
      </c>
      <c r="F295" s="16">
        <v>5.4</v>
      </c>
      <c r="G295" s="12">
        <v>44603</v>
      </c>
      <c r="H295" s="17">
        <v>9.51</v>
      </c>
      <c r="I295" s="18">
        <f t="shared" si="25"/>
        <v>-2.6219192448873052E-3</v>
      </c>
      <c r="J295" s="53">
        <f t="shared" si="26"/>
        <v>-6.045949214026688E-3</v>
      </c>
    </row>
    <row r="296" spans="2:10" x14ac:dyDescent="0.25">
      <c r="B296" s="10">
        <v>44603</v>
      </c>
      <c r="C296" s="13" t="s">
        <v>239</v>
      </c>
      <c r="D296" s="35" t="s">
        <v>240</v>
      </c>
      <c r="E296" s="16">
        <v>5.94</v>
      </c>
      <c r="F296" s="16">
        <v>3.22</v>
      </c>
      <c r="G296" s="12">
        <v>44606</v>
      </c>
      <c r="H296" s="17">
        <v>7.66</v>
      </c>
      <c r="I296" s="18">
        <f t="shared" si="25"/>
        <v>0.28956228956228958</v>
      </c>
      <c r="J296" s="53">
        <f t="shared" si="26"/>
        <v>0.63235294117647045</v>
      </c>
    </row>
    <row r="297" spans="2:10" x14ac:dyDescent="0.25">
      <c r="B297" s="10">
        <v>44603</v>
      </c>
      <c r="C297" s="13" t="s">
        <v>241</v>
      </c>
      <c r="D297" s="35" t="s">
        <v>242</v>
      </c>
      <c r="E297" s="16">
        <v>0.94</v>
      </c>
      <c r="F297" s="16">
        <v>0.44</v>
      </c>
      <c r="G297" s="12">
        <v>44606</v>
      </c>
      <c r="H297" s="17">
        <v>1.26</v>
      </c>
      <c r="I297" s="18">
        <f t="shared" si="25"/>
        <v>0.34042553191489366</v>
      </c>
      <c r="J297" s="53">
        <f t="shared" si="26"/>
        <v>0.64000000000000024</v>
      </c>
    </row>
    <row r="298" spans="2:10" x14ac:dyDescent="0.25">
      <c r="B298" s="10" t="s">
        <v>330</v>
      </c>
      <c r="C298" s="13" t="s">
        <v>329</v>
      </c>
      <c r="D298" s="35" t="s">
        <v>325</v>
      </c>
      <c r="E298" s="16">
        <v>8.6850000000000005</v>
      </c>
      <c r="F298" s="16">
        <v>3.17</v>
      </c>
      <c r="G298" s="12">
        <v>44657</v>
      </c>
      <c r="H298" s="17">
        <v>11.55</v>
      </c>
      <c r="I298" s="18">
        <f t="shared" si="25"/>
        <v>0.32987910189982728</v>
      </c>
      <c r="J298" s="53">
        <f t="shared" si="26"/>
        <v>0.51949229374433359</v>
      </c>
    </row>
    <row r="299" spans="2:10" x14ac:dyDescent="0.25">
      <c r="B299" s="10">
        <v>44894</v>
      </c>
      <c r="C299" s="13" t="s">
        <v>1153</v>
      </c>
      <c r="D299" s="35" t="s">
        <v>1154</v>
      </c>
      <c r="E299" s="16">
        <v>1.2</v>
      </c>
      <c r="F299" s="16">
        <v>0.6</v>
      </c>
      <c r="G299" s="12">
        <v>44896</v>
      </c>
      <c r="H299" s="17">
        <v>2.2400000000000002</v>
      </c>
      <c r="I299" s="18">
        <f t="shared" si="25"/>
        <v>0.86666666666666692</v>
      </c>
      <c r="J299" s="53">
        <f t="shared" si="26"/>
        <v>1.7333333333333338</v>
      </c>
    </row>
    <row r="300" spans="2:10" x14ac:dyDescent="0.25">
      <c r="B300" s="10" t="s">
        <v>0</v>
      </c>
      <c r="C300" s="13" t="s">
        <v>0</v>
      </c>
      <c r="D300" s="35"/>
      <c r="E300" s="16" t="s">
        <v>0</v>
      </c>
      <c r="F300" s="16" t="s">
        <v>0</v>
      </c>
      <c r="G300" s="12" t="s">
        <v>0</v>
      </c>
      <c r="H300" s="17" t="s">
        <v>0</v>
      </c>
      <c r="I300" s="18" t="s">
        <v>0</v>
      </c>
      <c r="J300" s="53" t="s">
        <v>0</v>
      </c>
    </row>
    <row r="301" spans="2:10" x14ac:dyDescent="0.25">
      <c r="B301" s="10"/>
      <c r="C301" s="21" t="s">
        <v>40</v>
      </c>
      <c r="D301" s="15"/>
      <c r="E301" s="13"/>
      <c r="F301" s="13"/>
      <c r="G301" s="22" t="s">
        <v>0</v>
      </c>
      <c r="H301" s="51" t="s">
        <v>10</v>
      </c>
      <c r="I301" s="52" t="s">
        <v>8</v>
      </c>
      <c r="J301" s="57">
        <f>SUM(J292:J300)</f>
        <v>4.2576383661665478</v>
      </c>
    </row>
    <row r="302" spans="2:10" x14ac:dyDescent="0.25">
      <c r="B302" s="10"/>
      <c r="C302" s="21"/>
      <c r="D302" s="15"/>
      <c r="E302" s="13"/>
      <c r="F302" s="13"/>
      <c r="G302" s="22"/>
      <c r="H302" s="51"/>
      <c r="I302" s="52"/>
      <c r="J302" s="49"/>
    </row>
    <row r="303" spans="2:10" ht="15.75" thickBot="1" x14ac:dyDescent="0.3">
      <c r="B303" s="24"/>
      <c r="C303" s="26" t="s">
        <v>0</v>
      </c>
      <c r="D303" s="118"/>
      <c r="E303" s="26"/>
      <c r="F303" s="26"/>
      <c r="G303" s="39"/>
      <c r="H303" s="26"/>
      <c r="I303" s="40" t="s">
        <v>0</v>
      </c>
      <c r="J303" s="28"/>
    </row>
    <row r="304" spans="2:10" x14ac:dyDescent="0.25">
      <c r="B304" s="5"/>
      <c r="C304" s="46"/>
      <c r="D304" s="116"/>
      <c r="E304" s="6"/>
      <c r="F304" s="6"/>
      <c r="G304" s="7"/>
      <c r="H304" s="8"/>
      <c r="I304" s="8"/>
      <c r="J304" s="9"/>
    </row>
    <row r="305" spans="1:10" ht="15.75" customHeight="1" x14ac:dyDescent="0.25">
      <c r="B305" s="10"/>
      <c r="C305" s="50" t="s">
        <v>21</v>
      </c>
      <c r="D305" s="117"/>
      <c r="E305" s="13"/>
      <c r="F305" s="13"/>
      <c r="G305" s="22"/>
      <c r="H305" s="11"/>
      <c r="I305" s="23"/>
      <c r="J305" s="14"/>
    </row>
    <row r="306" spans="1:10" x14ac:dyDescent="0.25">
      <c r="B306" s="47" t="s">
        <v>1</v>
      </c>
      <c r="C306" s="15" t="s">
        <v>2</v>
      </c>
      <c r="D306" s="15" t="s">
        <v>37</v>
      </c>
      <c r="E306" s="15" t="s">
        <v>1</v>
      </c>
      <c r="F306" s="15" t="s">
        <v>15</v>
      </c>
      <c r="G306" s="48" t="s">
        <v>3</v>
      </c>
      <c r="H306" s="15" t="s">
        <v>3</v>
      </c>
      <c r="I306" s="15" t="s">
        <v>4</v>
      </c>
      <c r="J306" s="36" t="s">
        <v>4</v>
      </c>
    </row>
    <row r="307" spans="1:10" x14ac:dyDescent="0.25">
      <c r="B307" s="47" t="s">
        <v>5</v>
      </c>
      <c r="C307" s="35"/>
      <c r="D307" s="35"/>
      <c r="E307" s="15" t="s">
        <v>6</v>
      </c>
      <c r="F307" s="15" t="s">
        <v>16</v>
      </c>
      <c r="G307" s="48" t="s">
        <v>5</v>
      </c>
      <c r="H307" s="15" t="s">
        <v>7</v>
      </c>
      <c r="I307" s="15" t="s">
        <v>9</v>
      </c>
      <c r="J307" s="36" t="s">
        <v>17</v>
      </c>
    </row>
    <row r="308" spans="1:10" x14ac:dyDescent="0.25">
      <c r="B308" s="47"/>
      <c r="C308" s="15" t="s">
        <v>24</v>
      </c>
      <c r="D308" s="15"/>
      <c r="E308" s="15"/>
      <c r="F308" s="15"/>
      <c r="G308" s="48"/>
      <c r="H308" s="15"/>
      <c r="I308" s="15"/>
      <c r="J308" s="36"/>
    </row>
    <row r="309" spans="1:10" x14ac:dyDescent="0.25">
      <c r="B309" s="47"/>
      <c r="C309" s="15" t="s">
        <v>0</v>
      </c>
      <c r="D309" s="15"/>
      <c r="E309" s="15"/>
      <c r="F309" s="15"/>
      <c r="G309" s="48"/>
      <c r="H309" s="15"/>
      <c r="I309" s="15"/>
      <c r="J309" s="36"/>
    </row>
    <row r="310" spans="1:10" x14ac:dyDescent="0.25">
      <c r="B310" s="10">
        <v>44753</v>
      </c>
      <c r="C310" s="13" t="s">
        <v>706</v>
      </c>
      <c r="D310" s="35" t="s">
        <v>655</v>
      </c>
      <c r="E310" s="16">
        <v>6.19</v>
      </c>
      <c r="F310" s="16">
        <v>4.01</v>
      </c>
      <c r="G310" s="12">
        <v>44768</v>
      </c>
      <c r="H310" s="17">
        <v>7.56</v>
      </c>
      <c r="I310" s="18">
        <f>(H310/E310-1)</f>
        <v>0.22132471728594494</v>
      </c>
      <c r="J310" s="53">
        <f>(H310-E310)/(E310-F310)</f>
        <v>0.62844036697247652</v>
      </c>
    </row>
    <row r="311" spans="1:10" x14ac:dyDescent="0.25">
      <c r="A311" s="10" t="s">
        <v>0</v>
      </c>
      <c r="B311" s="10"/>
      <c r="C311" s="13"/>
      <c r="D311" s="35"/>
      <c r="E311" s="16"/>
      <c r="F311" s="16"/>
      <c r="G311" s="12"/>
      <c r="H311" s="17"/>
      <c r="I311" s="18"/>
      <c r="J311" s="53"/>
    </row>
    <row r="312" spans="1:10" x14ac:dyDescent="0.25">
      <c r="B312" s="10"/>
      <c r="C312" s="13"/>
      <c r="D312" s="35"/>
      <c r="E312" s="17"/>
      <c r="F312" s="17"/>
      <c r="G312" s="12"/>
      <c r="H312" s="20"/>
      <c r="I312" s="18"/>
      <c r="J312" s="14"/>
    </row>
    <row r="313" spans="1:10" x14ac:dyDescent="0.25">
      <c r="B313" s="10"/>
      <c r="C313" s="21" t="s">
        <v>40</v>
      </c>
      <c r="D313" s="15"/>
      <c r="E313" s="13"/>
      <c r="F313" s="13"/>
      <c r="G313" s="22" t="s">
        <v>0</v>
      </c>
      <c r="H313" s="51" t="s">
        <v>10</v>
      </c>
      <c r="I313" s="52" t="s">
        <v>8</v>
      </c>
      <c r="J313" s="57">
        <f>SUM(J309:J312)</f>
        <v>0.62844036697247652</v>
      </c>
    </row>
    <row r="314" spans="1:10" x14ac:dyDescent="0.25">
      <c r="B314" s="10"/>
      <c r="C314" s="21"/>
      <c r="D314" s="15"/>
      <c r="E314" s="13"/>
      <c r="F314" s="13"/>
      <c r="G314" s="22"/>
      <c r="H314" s="51"/>
      <c r="I314" s="52"/>
      <c r="J314" s="49"/>
    </row>
    <row r="315" spans="1:10" ht="15.75" thickBot="1" x14ac:dyDescent="0.3">
      <c r="B315" s="24"/>
      <c r="C315" s="26" t="s">
        <v>0</v>
      </c>
      <c r="D315" s="118"/>
      <c r="E315" s="26"/>
      <c r="F315" s="26"/>
      <c r="G315" s="39"/>
      <c r="H315" s="26"/>
      <c r="I315" s="40" t="s">
        <v>0</v>
      </c>
      <c r="J315" s="28"/>
    </row>
    <row r="316" spans="1:10" x14ac:dyDescent="0.25">
      <c r="B316" s="5"/>
      <c r="C316" s="46"/>
      <c r="D316" s="116"/>
      <c r="E316" s="6"/>
      <c r="F316" s="6"/>
      <c r="G316" s="7"/>
      <c r="H316" s="8"/>
      <c r="I316" s="8"/>
      <c r="J316" s="9"/>
    </row>
    <row r="317" spans="1:10" x14ac:dyDescent="0.25">
      <c r="B317" s="10"/>
      <c r="C317" s="50" t="s">
        <v>22</v>
      </c>
      <c r="D317" s="117"/>
      <c r="E317" s="13"/>
      <c r="F317" s="13"/>
      <c r="G317" s="22"/>
      <c r="H317" s="11"/>
      <c r="I317" s="23"/>
      <c r="J317" s="14"/>
    </row>
    <row r="318" spans="1:10" x14ac:dyDescent="0.25">
      <c r="B318" s="47" t="s">
        <v>1</v>
      </c>
      <c r="C318" s="15" t="s">
        <v>2</v>
      </c>
      <c r="D318" s="15" t="s">
        <v>37</v>
      </c>
      <c r="E318" s="15" t="s">
        <v>1</v>
      </c>
      <c r="F318" s="15" t="s">
        <v>15</v>
      </c>
      <c r="G318" s="48" t="s">
        <v>3</v>
      </c>
      <c r="H318" s="15" t="s">
        <v>3</v>
      </c>
      <c r="I318" s="15" t="s">
        <v>4</v>
      </c>
      <c r="J318" s="36" t="s">
        <v>4</v>
      </c>
    </row>
    <row r="319" spans="1:10" x14ac:dyDescent="0.25">
      <c r="B319" s="47" t="s">
        <v>5</v>
      </c>
      <c r="C319" s="35"/>
      <c r="D319" s="35"/>
      <c r="E319" s="15" t="s">
        <v>6</v>
      </c>
      <c r="F319" s="15" t="s">
        <v>16</v>
      </c>
      <c r="G319" s="48" t="s">
        <v>5</v>
      </c>
      <c r="H319" s="15" t="s">
        <v>7</v>
      </c>
      <c r="I319" s="15" t="s">
        <v>9</v>
      </c>
      <c r="J319" s="36" t="s">
        <v>17</v>
      </c>
    </row>
    <row r="320" spans="1:10" ht="15.75" customHeight="1" x14ac:dyDescent="0.25">
      <c r="B320" s="47"/>
      <c r="C320" s="15" t="s">
        <v>24</v>
      </c>
      <c r="D320" s="15"/>
      <c r="E320" s="15"/>
      <c r="F320" s="15"/>
      <c r="G320" s="48"/>
      <c r="H320" s="15"/>
      <c r="I320" s="15"/>
      <c r="J320" s="36"/>
    </row>
    <row r="321" spans="2:10" x14ac:dyDescent="0.25">
      <c r="B321" s="47"/>
      <c r="C321" s="15" t="s">
        <v>0</v>
      </c>
      <c r="D321" s="15"/>
      <c r="E321" s="15"/>
      <c r="F321" s="15"/>
      <c r="G321" s="48"/>
      <c r="H321" s="15"/>
      <c r="I321" s="15"/>
      <c r="J321" s="36"/>
    </row>
    <row r="322" spans="2:10" x14ac:dyDescent="0.25">
      <c r="B322" s="10">
        <v>44571</v>
      </c>
      <c r="C322" s="13" t="s">
        <v>99</v>
      </c>
      <c r="D322" s="128" t="s">
        <v>89</v>
      </c>
      <c r="E322" s="16">
        <v>0.59</v>
      </c>
      <c r="F322" s="16">
        <v>0.36</v>
      </c>
      <c r="G322" s="12">
        <v>44573</v>
      </c>
      <c r="H322" s="17">
        <v>0.77</v>
      </c>
      <c r="I322" s="18">
        <f t="shared" ref="I322:I329" si="27">(H322/E322-1)</f>
        <v>0.30508474576271194</v>
      </c>
      <c r="J322" s="53">
        <f t="shared" ref="J322:J329" si="28">(H322-E322)/(E322-F322)</f>
        <v>0.78260869565217417</v>
      </c>
    </row>
    <row r="323" spans="2:10" x14ac:dyDescent="0.25">
      <c r="B323" s="10">
        <v>44573</v>
      </c>
      <c r="C323" s="13" t="s">
        <v>105</v>
      </c>
      <c r="D323" s="128" t="s">
        <v>106</v>
      </c>
      <c r="E323" s="16">
        <v>0.83</v>
      </c>
      <c r="F323" s="16">
        <v>0.52</v>
      </c>
      <c r="G323" s="12">
        <v>44575</v>
      </c>
      <c r="H323" s="17">
        <v>1.08</v>
      </c>
      <c r="I323" s="18">
        <f t="shared" si="27"/>
        <v>0.30120481927710863</v>
      </c>
      <c r="J323" s="53">
        <f t="shared" si="28"/>
        <v>0.80645161290322631</v>
      </c>
    </row>
    <row r="324" spans="2:10" x14ac:dyDescent="0.25">
      <c r="B324" s="10">
        <v>44578</v>
      </c>
      <c r="C324" s="13" t="s">
        <v>121</v>
      </c>
      <c r="D324" s="128" t="s">
        <v>122</v>
      </c>
      <c r="E324" s="16">
        <v>1.03</v>
      </c>
      <c r="F324" s="16">
        <v>0.61</v>
      </c>
      <c r="G324" s="12">
        <v>44581</v>
      </c>
      <c r="H324" s="17">
        <v>0.9</v>
      </c>
      <c r="I324" s="18">
        <f t="shared" si="27"/>
        <v>-0.12621359223300976</v>
      </c>
      <c r="J324" s="53">
        <f t="shared" si="28"/>
        <v>-0.30952380952380948</v>
      </c>
    </row>
    <row r="325" spans="2:10" x14ac:dyDescent="0.25">
      <c r="B325" s="10">
        <v>44579</v>
      </c>
      <c r="C325" s="13" t="s">
        <v>130</v>
      </c>
      <c r="D325" s="128" t="s">
        <v>129</v>
      </c>
      <c r="E325" s="16">
        <v>0.84</v>
      </c>
      <c r="F325" s="16">
        <v>0.56999999999999995</v>
      </c>
      <c r="G325" s="12">
        <v>44581</v>
      </c>
      <c r="H325" s="17">
        <v>0.76</v>
      </c>
      <c r="I325" s="18">
        <f t="shared" si="27"/>
        <v>-9.5238095238095233E-2</v>
      </c>
      <c r="J325" s="53">
        <f t="shared" si="28"/>
        <v>-0.29629629629629611</v>
      </c>
    </row>
    <row r="326" spans="2:10" x14ac:dyDescent="0.25">
      <c r="B326" s="10">
        <v>44606</v>
      </c>
      <c r="C326" s="13" t="s">
        <v>245</v>
      </c>
      <c r="D326" s="128" t="s">
        <v>246</v>
      </c>
      <c r="E326" s="16">
        <v>0.55000000000000004</v>
      </c>
      <c r="F326" s="16">
        <v>7.0000000000000007E-2</v>
      </c>
      <c r="G326" s="12">
        <v>44608</v>
      </c>
      <c r="H326" s="17">
        <v>0.8</v>
      </c>
      <c r="I326" s="18">
        <f t="shared" si="27"/>
        <v>0.45454545454545459</v>
      </c>
      <c r="J326" s="53">
        <f t="shared" si="28"/>
        <v>0.52083333333333326</v>
      </c>
    </row>
    <row r="327" spans="2:10" x14ac:dyDescent="0.25">
      <c r="B327" s="10">
        <v>44637</v>
      </c>
      <c r="C327" s="13" t="s">
        <v>303</v>
      </c>
      <c r="D327" s="35" t="s">
        <v>302</v>
      </c>
      <c r="E327" s="16">
        <v>0.65</v>
      </c>
      <c r="F327" s="16">
        <v>0.32</v>
      </c>
      <c r="G327" s="12">
        <v>44644</v>
      </c>
      <c r="H327" s="17">
        <v>0.76</v>
      </c>
      <c r="I327" s="18">
        <f t="shared" si="27"/>
        <v>0.1692307692307693</v>
      </c>
      <c r="J327" s="53">
        <f t="shared" si="28"/>
        <v>0.33333333333333326</v>
      </c>
    </row>
    <row r="328" spans="2:10" x14ac:dyDescent="0.25">
      <c r="B328" s="10">
        <v>44698</v>
      </c>
      <c r="C328" s="13" t="s">
        <v>488</v>
      </c>
      <c r="D328" s="128" t="s">
        <v>489</v>
      </c>
      <c r="E328" s="16">
        <v>2.79</v>
      </c>
      <c r="F328" s="16">
        <v>1.72</v>
      </c>
      <c r="G328" s="12">
        <v>44700</v>
      </c>
      <c r="H328" s="17">
        <v>2.1800000000000002</v>
      </c>
      <c r="I328" s="18">
        <f t="shared" si="27"/>
        <v>-0.21863799283154117</v>
      </c>
      <c r="J328" s="53">
        <f t="shared" si="28"/>
        <v>-0.57009345794392507</v>
      </c>
    </row>
    <row r="329" spans="2:10" x14ac:dyDescent="0.25">
      <c r="B329" s="10">
        <v>44771</v>
      </c>
      <c r="C329" s="13" t="s">
        <v>733</v>
      </c>
      <c r="D329" s="35" t="s">
        <v>720</v>
      </c>
      <c r="E329" s="16">
        <v>1.39</v>
      </c>
      <c r="F329" s="16">
        <v>0.63</v>
      </c>
      <c r="G329" s="12">
        <v>44775</v>
      </c>
      <c r="H329" s="17">
        <v>0.94</v>
      </c>
      <c r="I329" s="18">
        <f t="shared" si="27"/>
        <v>-0.32374100719424459</v>
      </c>
      <c r="J329" s="53">
        <f t="shared" si="28"/>
        <v>-0.5921052631578948</v>
      </c>
    </row>
    <row r="330" spans="2:10" ht="15.75" customHeight="1" x14ac:dyDescent="0.25">
      <c r="B330" s="10"/>
      <c r="C330" s="13"/>
      <c r="D330" s="35"/>
      <c r="E330" s="17"/>
      <c r="F330" s="17"/>
      <c r="G330" s="67"/>
      <c r="H330" s="20" t="s">
        <v>0</v>
      </c>
      <c r="I330" s="18"/>
      <c r="J330" s="14"/>
    </row>
    <row r="331" spans="2:10" x14ac:dyDescent="0.25">
      <c r="B331" s="10"/>
      <c r="C331" s="21" t="s">
        <v>40</v>
      </c>
      <c r="D331" s="15"/>
      <c r="E331" s="13"/>
      <c r="F331" s="13"/>
      <c r="G331" s="22" t="s">
        <v>0</v>
      </c>
      <c r="H331" s="51" t="s">
        <v>10</v>
      </c>
      <c r="I331" s="52" t="s">
        <v>8</v>
      </c>
      <c r="J331" s="57">
        <f>SUM(J321:J330)</f>
        <v>0.67520814830014142</v>
      </c>
    </row>
    <row r="332" spans="2:10" x14ac:dyDescent="0.25">
      <c r="B332" s="10"/>
      <c r="C332" s="21"/>
      <c r="D332" s="15"/>
      <c r="E332" s="13"/>
      <c r="F332" s="13"/>
      <c r="G332" s="22"/>
      <c r="H332" s="51"/>
      <c r="I332" s="52"/>
      <c r="J332" s="49"/>
    </row>
    <row r="333" spans="2:10" ht="29.25" customHeight="1" thickBot="1" x14ac:dyDescent="0.3">
      <c r="B333" s="10"/>
      <c r="C333" s="21"/>
      <c r="D333" s="15"/>
      <c r="E333" s="13"/>
      <c r="F333" s="13"/>
      <c r="G333" s="22"/>
      <c r="H333" s="51"/>
      <c r="I333" s="52"/>
      <c r="J333" s="66" t="s">
        <v>26</v>
      </c>
    </row>
    <row r="334" spans="2:10" ht="14.25" customHeight="1" x14ac:dyDescent="0.25">
      <c r="B334" s="5"/>
      <c r="C334" s="59"/>
      <c r="D334" s="85"/>
      <c r="E334" s="8"/>
      <c r="F334" s="8"/>
      <c r="G334" s="60"/>
      <c r="H334" s="61"/>
      <c r="I334" s="62"/>
      <c r="J334" s="63"/>
    </row>
    <row r="335" spans="2:10" ht="15.75" thickBot="1" x14ac:dyDescent="0.3">
      <c r="B335" s="24"/>
      <c r="C335" s="25" t="s">
        <v>41</v>
      </c>
      <c r="D335" s="119"/>
      <c r="E335" s="26"/>
      <c r="F335" s="26"/>
      <c r="G335" s="27"/>
      <c r="H335" s="64" t="s">
        <v>10</v>
      </c>
      <c r="I335" s="65" t="s">
        <v>8</v>
      </c>
      <c r="J335" s="101">
        <f>J204+J238+J254+J284+J301+J313+J331</f>
        <v>26.627276736152286</v>
      </c>
    </row>
    <row r="336" spans="2:10" ht="15.75" thickBot="1" x14ac:dyDescent="0.3">
      <c r="B336" s="24"/>
      <c r="C336" s="26" t="s">
        <v>0</v>
      </c>
      <c r="D336" s="118"/>
      <c r="E336" s="26"/>
      <c r="F336" s="26"/>
      <c r="G336" s="39"/>
      <c r="H336" s="26"/>
      <c r="I336" s="40" t="s">
        <v>0</v>
      </c>
      <c r="J336" s="28"/>
    </row>
    <row r="337" spans="1:10" ht="18.75" thickBot="1" x14ac:dyDescent="0.3">
      <c r="B337" s="5" t="s">
        <v>0</v>
      </c>
      <c r="C337" s="126" t="s">
        <v>11</v>
      </c>
      <c r="D337" s="54"/>
      <c r="E337" s="29" t="s">
        <v>0</v>
      </c>
      <c r="F337" s="29"/>
      <c r="G337" s="7" t="s">
        <v>0</v>
      </c>
      <c r="H337" s="29" t="s">
        <v>0</v>
      </c>
      <c r="I337" s="29" t="s">
        <v>0</v>
      </c>
      <c r="J337" s="30" t="s">
        <v>0</v>
      </c>
    </row>
    <row r="338" spans="1:10" x14ac:dyDescent="0.25">
      <c r="B338" s="84" t="s">
        <v>5</v>
      </c>
      <c r="C338" s="85" t="s">
        <v>0</v>
      </c>
      <c r="D338" s="85" t="s">
        <v>37</v>
      </c>
      <c r="E338" s="85" t="s">
        <v>1</v>
      </c>
      <c r="F338" s="85" t="s">
        <v>15</v>
      </c>
      <c r="G338" s="86" t="s">
        <v>5</v>
      </c>
      <c r="H338" s="85" t="s">
        <v>7</v>
      </c>
      <c r="I338" s="85" t="s">
        <v>4</v>
      </c>
      <c r="J338" s="87" t="s">
        <v>4</v>
      </c>
    </row>
    <row r="339" spans="1:10" x14ac:dyDescent="0.25">
      <c r="B339" s="10"/>
      <c r="C339" s="15" t="s">
        <v>24</v>
      </c>
      <c r="D339" s="15"/>
      <c r="E339" s="15" t="s">
        <v>23</v>
      </c>
      <c r="F339" s="15" t="s">
        <v>16</v>
      </c>
      <c r="G339" s="48" t="s">
        <v>0</v>
      </c>
      <c r="H339" s="15" t="s">
        <v>12</v>
      </c>
      <c r="I339" s="15" t="s">
        <v>13</v>
      </c>
      <c r="J339" s="36" t="s">
        <v>17</v>
      </c>
    </row>
    <row r="340" spans="1:10" ht="16.5" customHeight="1" x14ac:dyDescent="0.25">
      <c r="B340" s="10"/>
      <c r="C340" s="11" t="s">
        <v>0</v>
      </c>
      <c r="D340" s="35"/>
      <c r="E340" s="35" t="s">
        <v>0</v>
      </c>
      <c r="F340" s="35"/>
      <c r="G340" s="12" t="s">
        <v>0</v>
      </c>
      <c r="H340" s="15" t="s">
        <v>0</v>
      </c>
      <c r="I340" s="15"/>
      <c r="J340" s="36"/>
    </row>
    <row r="341" spans="1:10" x14ac:dyDescent="0.25">
      <c r="B341" s="10" t="s">
        <v>0</v>
      </c>
      <c r="C341" s="13" t="s">
        <v>0</v>
      </c>
      <c r="D341" s="35" t="s">
        <v>0</v>
      </c>
      <c r="E341" s="16" t="s">
        <v>0</v>
      </c>
      <c r="F341" s="16" t="s">
        <v>0</v>
      </c>
      <c r="G341" s="12" t="s">
        <v>0</v>
      </c>
      <c r="H341" s="17" t="s">
        <v>0</v>
      </c>
      <c r="I341" s="18" t="s">
        <v>0</v>
      </c>
      <c r="J341" s="53" t="s">
        <v>0</v>
      </c>
    </row>
    <row r="342" spans="1:10" ht="15.75" customHeight="1" x14ac:dyDescent="0.25">
      <c r="B342" s="10" t="s">
        <v>0</v>
      </c>
      <c r="C342" s="13"/>
      <c r="D342" s="35"/>
      <c r="E342" s="83" t="s">
        <v>0</v>
      </c>
      <c r="F342" s="16"/>
      <c r="G342" s="12" t="s">
        <v>0</v>
      </c>
      <c r="H342" s="17"/>
      <c r="I342" s="18" t="s">
        <v>0</v>
      </c>
      <c r="J342" s="53"/>
    </row>
    <row r="343" spans="1:10" ht="15.75" customHeight="1" thickBot="1" x14ac:dyDescent="0.3">
      <c r="B343" s="88" t="s">
        <v>0</v>
      </c>
      <c r="C343" s="89"/>
      <c r="D343" s="119"/>
      <c r="E343" s="80"/>
      <c r="F343" s="80" t="s">
        <v>0</v>
      </c>
      <c r="G343" s="90"/>
      <c r="H343" s="80" t="s">
        <v>28</v>
      </c>
      <c r="I343" s="81" t="s">
        <v>27</v>
      </c>
      <c r="J343" s="91">
        <f>SUM(J340:J342)</f>
        <v>0</v>
      </c>
    </row>
    <row r="344" spans="1:10" ht="36.75" customHeight="1" thickBot="1" x14ac:dyDescent="0.3">
      <c r="B344" s="39" t="s">
        <v>0</v>
      </c>
      <c r="C344" s="26"/>
      <c r="D344" s="118"/>
      <c r="E344" s="38" t="s">
        <v>0</v>
      </c>
      <c r="F344" s="38"/>
      <c r="G344" s="39" t="s">
        <v>0</v>
      </c>
      <c r="H344" s="19" t="s">
        <v>0</v>
      </c>
      <c r="I344" s="40" t="s">
        <v>0</v>
      </c>
      <c r="J344" s="112" t="s">
        <v>0</v>
      </c>
    </row>
    <row r="345" spans="1:10" ht="24" thickBot="1" x14ac:dyDescent="0.4">
      <c r="B345" s="24"/>
      <c r="C345" s="108" t="s">
        <v>42</v>
      </c>
      <c r="D345" s="120"/>
      <c r="E345" s="26"/>
      <c r="F345" s="26"/>
      <c r="G345" s="39"/>
      <c r="H345" s="26"/>
      <c r="I345" s="26"/>
      <c r="J345" s="28"/>
    </row>
    <row r="346" spans="1:10" x14ac:dyDescent="0.25">
      <c r="B346" s="10"/>
      <c r="C346" s="13"/>
      <c r="D346" s="35"/>
      <c r="E346" s="17"/>
      <c r="F346" s="17"/>
      <c r="G346" s="12"/>
      <c r="H346" s="20"/>
      <c r="I346" s="41"/>
      <c r="J346" s="42"/>
    </row>
    <row r="347" spans="1:10" x14ac:dyDescent="0.25">
      <c r="B347" s="10"/>
      <c r="C347" s="13"/>
      <c r="D347" s="35"/>
      <c r="E347" s="17"/>
      <c r="F347" s="17"/>
      <c r="G347" s="12"/>
      <c r="H347" s="20"/>
      <c r="I347" s="41"/>
      <c r="J347" s="42"/>
    </row>
    <row r="348" spans="1:10" x14ac:dyDescent="0.25">
      <c r="B348" s="47" t="s">
        <v>1</v>
      </c>
      <c r="C348" s="15" t="s">
        <v>2</v>
      </c>
      <c r="D348" s="15" t="s">
        <v>37</v>
      </c>
      <c r="E348" s="15" t="s">
        <v>1</v>
      </c>
      <c r="F348" s="15" t="s">
        <v>15</v>
      </c>
      <c r="G348" s="48" t="s">
        <v>3</v>
      </c>
      <c r="H348" s="15" t="s">
        <v>3</v>
      </c>
      <c r="I348" s="15" t="s">
        <v>4</v>
      </c>
      <c r="J348" s="36" t="s">
        <v>4</v>
      </c>
    </row>
    <row r="349" spans="1:10" x14ac:dyDescent="0.25">
      <c r="B349" s="47" t="s">
        <v>5</v>
      </c>
      <c r="C349" s="35"/>
      <c r="D349" s="35"/>
      <c r="E349" s="15" t="s">
        <v>6</v>
      </c>
      <c r="F349" s="15" t="s">
        <v>16</v>
      </c>
      <c r="G349" s="48" t="s">
        <v>5</v>
      </c>
      <c r="H349" s="15" t="s">
        <v>7</v>
      </c>
      <c r="I349" s="15" t="s">
        <v>9</v>
      </c>
      <c r="J349" s="36" t="s">
        <v>17</v>
      </c>
    </row>
    <row r="350" spans="1:10" x14ac:dyDescent="0.25">
      <c r="B350" s="47"/>
      <c r="C350" s="15" t="s">
        <v>24</v>
      </c>
      <c r="D350" s="15"/>
      <c r="E350" s="15"/>
      <c r="F350" s="15"/>
      <c r="G350" s="48"/>
      <c r="H350" s="15"/>
      <c r="I350" s="15"/>
      <c r="J350" s="36"/>
    </row>
    <row r="351" spans="1:10" x14ac:dyDescent="0.25">
      <c r="B351" s="47"/>
      <c r="C351" s="15"/>
      <c r="D351" s="15"/>
      <c r="E351" s="15"/>
      <c r="F351" s="15"/>
      <c r="G351" s="48"/>
      <c r="H351" s="15"/>
      <c r="I351" s="15"/>
      <c r="J351" s="36"/>
    </row>
    <row r="352" spans="1:10" x14ac:dyDescent="0.25">
      <c r="A352" s="10" t="s">
        <v>0</v>
      </c>
      <c r="B352" s="10">
        <v>44564</v>
      </c>
      <c r="C352" s="13" t="s">
        <v>64</v>
      </c>
      <c r="D352" s="35" t="s">
        <v>56</v>
      </c>
      <c r="E352" s="16">
        <v>4.7</v>
      </c>
      <c r="F352" s="16">
        <v>3.05</v>
      </c>
      <c r="G352" s="12">
        <v>44567</v>
      </c>
      <c r="H352" s="17">
        <v>5.39</v>
      </c>
      <c r="I352" s="18">
        <f t="shared" ref="I352:I415" si="29">(H352/E352-1)</f>
        <v>0.1468085106382977</v>
      </c>
      <c r="J352" s="53">
        <f>(H352-E352)/(E352-F352)</f>
        <v>0.41818181818181777</v>
      </c>
    </row>
    <row r="353" spans="1:10" x14ac:dyDescent="0.25">
      <c r="A353" s="10" t="s">
        <v>0</v>
      </c>
      <c r="B353" s="10">
        <v>44564</v>
      </c>
      <c r="C353" s="13" t="s">
        <v>55</v>
      </c>
      <c r="D353" s="35" t="s">
        <v>52</v>
      </c>
      <c r="E353" s="16">
        <v>7.17</v>
      </c>
      <c r="F353" s="16">
        <v>3.58</v>
      </c>
      <c r="G353" s="12">
        <v>44567</v>
      </c>
      <c r="H353" s="17">
        <v>6.92</v>
      </c>
      <c r="I353" s="18">
        <f t="shared" si="29"/>
        <v>-3.4867503486750384E-2</v>
      </c>
      <c r="J353" s="53">
        <f>(H353-E353)/(E353-F353)</f>
        <v>-6.9637883008356549E-2</v>
      </c>
    </row>
    <row r="354" spans="1:10" x14ac:dyDescent="0.25">
      <c r="B354" s="10">
        <v>44564</v>
      </c>
      <c r="C354" s="13" t="s">
        <v>61</v>
      </c>
      <c r="D354" s="35" t="s">
        <v>51</v>
      </c>
      <c r="E354" s="16">
        <v>15.15</v>
      </c>
      <c r="F354" s="16">
        <v>9.02</v>
      </c>
      <c r="G354" s="12">
        <v>44567</v>
      </c>
      <c r="H354" s="17">
        <v>12.59</v>
      </c>
      <c r="I354" s="18">
        <f t="shared" si="29"/>
        <v>-0.16897689768976898</v>
      </c>
      <c r="J354" s="53">
        <f>(H354-E354)/(E354-F354)</f>
        <v>-0.41761827079934749</v>
      </c>
    </row>
    <row r="355" spans="1:10" x14ac:dyDescent="0.25">
      <c r="A355" s="10" t="s">
        <v>0</v>
      </c>
      <c r="B355" s="10">
        <v>44566</v>
      </c>
      <c r="C355" s="13" t="s">
        <v>65</v>
      </c>
      <c r="D355" s="35" t="s">
        <v>59</v>
      </c>
      <c r="E355" s="16">
        <v>13.21</v>
      </c>
      <c r="F355" s="16">
        <v>8.98</v>
      </c>
      <c r="G355" s="12">
        <v>44571</v>
      </c>
      <c r="H355" s="17">
        <v>18.170000000000002</v>
      </c>
      <c r="I355" s="18">
        <f t="shared" si="29"/>
        <v>0.37547312641937935</v>
      </c>
      <c r="J355" s="53">
        <f>(H355-E355)/(E355-F355)</f>
        <v>1.1725768321513004</v>
      </c>
    </row>
    <row r="356" spans="1:10" x14ac:dyDescent="0.25">
      <c r="A356" s="10" t="s">
        <v>0</v>
      </c>
      <c r="B356" s="10" t="s">
        <v>79</v>
      </c>
      <c r="C356" s="13" t="s">
        <v>80</v>
      </c>
      <c r="D356" s="35" t="s">
        <v>60</v>
      </c>
      <c r="E356" s="16">
        <v>6.66</v>
      </c>
      <c r="F356" s="16">
        <v>4.25</v>
      </c>
      <c r="G356" s="12">
        <v>44571</v>
      </c>
      <c r="H356" s="17">
        <v>7.06</v>
      </c>
      <c r="I356" s="18">
        <f t="shared" si="29"/>
        <v>6.0060060060060039E-2</v>
      </c>
      <c r="J356" s="53">
        <f>(H356-E356)/(E356-F356)</f>
        <v>0.16597510373443961</v>
      </c>
    </row>
    <row r="357" spans="1:10" x14ac:dyDescent="0.25">
      <c r="A357" s="10" t="s">
        <v>0</v>
      </c>
      <c r="B357" s="10">
        <v>44566</v>
      </c>
      <c r="C357" s="13" t="s">
        <v>63</v>
      </c>
      <c r="D357" s="35" t="s">
        <v>62</v>
      </c>
      <c r="E357" s="83">
        <v>5.92</v>
      </c>
      <c r="F357" s="16">
        <v>3.48</v>
      </c>
      <c r="G357" s="12">
        <v>44571</v>
      </c>
      <c r="H357" s="17">
        <v>6.82</v>
      </c>
      <c r="I357" s="18">
        <f t="shared" si="29"/>
        <v>0.1520270270270272</v>
      </c>
      <c r="J357" s="53">
        <f>(H357-E357)/(E357-F357)/2</f>
        <v>0.18442622950819679</v>
      </c>
    </row>
    <row r="358" spans="1:10" x14ac:dyDescent="0.25">
      <c r="A358" s="10" t="s">
        <v>0</v>
      </c>
      <c r="B358" s="10">
        <v>44566</v>
      </c>
      <c r="C358" s="13" t="s">
        <v>66</v>
      </c>
      <c r="D358" s="35" t="s">
        <v>67</v>
      </c>
      <c r="E358" s="83">
        <v>11.96</v>
      </c>
      <c r="F358" s="16">
        <v>6.32</v>
      </c>
      <c r="G358" s="12">
        <v>44571</v>
      </c>
      <c r="H358" s="17">
        <v>16.23</v>
      </c>
      <c r="I358" s="18">
        <f t="shared" si="29"/>
        <v>0.35702341137123739</v>
      </c>
      <c r="J358" s="53">
        <f>(H358-E358)/(E358-F358)/2</f>
        <v>0.37854609929078009</v>
      </c>
    </row>
    <row r="359" spans="1:10" x14ac:dyDescent="0.25">
      <c r="A359" s="10" t="s">
        <v>0</v>
      </c>
      <c r="B359" s="10">
        <v>44567</v>
      </c>
      <c r="C359" s="13" t="s">
        <v>77</v>
      </c>
      <c r="D359" s="35" t="s">
        <v>78</v>
      </c>
      <c r="E359" s="83">
        <v>3.36</v>
      </c>
      <c r="F359" s="16">
        <v>1.88</v>
      </c>
      <c r="G359" s="12">
        <v>44571</v>
      </c>
      <c r="H359" s="17">
        <v>3.71</v>
      </c>
      <c r="I359" s="18">
        <f t="shared" si="29"/>
        <v>0.10416666666666674</v>
      </c>
      <c r="J359" s="53">
        <f>(H359-E359)/(E359-F359)/2</f>
        <v>0.11824324324324327</v>
      </c>
    </row>
    <row r="360" spans="1:10" x14ac:dyDescent="0.25">
      <c r="B360" s="10">
        <v>44572</v>
      </c>
      <c r="C360" s="13" t="s">
        <v>96</v>
      </c>
      <c r="D360" s="128" t="s">
        <v>97</v>
      </c>
      <c r="E360" s="16">
        <v>1.5</v>
      </c>
      <c r="F360" s="16">
        <v>0.74</v>
      </c>
      <c r="G360" s="12">
        <v>44574</v>
      </c>
      <c r="H360" s="17">
        <v>1.35</v>
      </c>
      <c r="I360" s="18">
        <f t="shared" si="29"/>
        <v>-9.9999999999999978E-2</v>
      </c>
      <c r="J360" s="53">
        <f t="shared" ref="J360:J393" si="30">(H360-E360)/(E360-F360)</f>
        <v>-0.19736842105263147</v>
      </c>
    </row>
    <row r="361" spans="1:10" x14ac:dyDescent="0.25">
      <c r="B361" s="10">
        <v>44573</v>
      </c>
      <c r="C361" s="13" t="s">
        <v>101</v>
      </c>
      <c r="D361" s="35" t="s">
        <v>102</v>
      </c>
      <c r="E361" s="16">
        <v>9.76</v>
      </c>
      <c r="F361" s="16">
        <v>6.09</v>
      </c>
      <c r="G361" s="12">
        <v>44575</v>
      </c>
      <c r="H361" s="17">
        <v>8.77</v>
      </c>
      <c r="I361" s="18">
        <f t="shared" si="29"/>
        <v>-0.10143442622950827</v>
      </c>
      <c r="J361" s="53">
        <f t="shared" si="30"/>
        <v>-0.26975476839237061</v>
      </c>
    </row>
    <row r="362" spans="1:10" x14ac:dyDescent="0.25">
      <c r="B362" s="10">
        <v>44571</v>
      </c>
      <c r="C362" s="13" t="s">
        <v>90</v>
      </c>
      <c r="D362" s="128" t="s">
        <v>91</v>
      </c>
      <c r="E362" s="16">
        <v>7.65</v>
      </c>
      <c r="F362" s="16">
        <v>3.8</v>
      </c>
      <c r="G362" s="12">
        <v>44578</v>
      </c>
      <c r="H362" s="17">
        <v>12.06</v>
      </c>
      <c r="I362" s="18">
        <f t="shared" si="29"/>
        <v>0.57647058823529407</v>
      </c>
      <c r="J362" s="53">
        <f t="shared" si="30"/>
        <v>1.1454545454545453</v>
      </c>
    </row>
    <row r="363" spans="1:10" x14ac:dyDescent="0.25">
      <c r="A363" s="10" t="s">
        <v>0</v>
      </c>
      <c r="B363" s="10">
        <v>44574</v>
      </c>
      <c r="C363" s="13" t="s">
        <v>110</v>
      </c>
      <c r="D363" s="35" t="s">
        <v>109</v>
      </c>
      <c r="E363" s="16">
        <v>8.0250000000000004</v>
      </c>
      <c r="F363" s="16">
        <v>4.9000000000000004</v>
      </c>
      <c r="G363" s="12">
        <v>44579</v>
      </c>
      <c r="H363" s="17">
        <v>6.2</v>
      </c>
      <c r="I363" s="18">
        <f t="shared" si="29"/>
        <v>-0.22741433021806856</v>
      </c>
      <c r="J363" s="53">
        <f t="shared" si="30"/>
        <v>-0.58400000000000007</v>
      </c>
    </row>
    <row r="364" spans="1:10" x14ac:dyDescent="0.25">
      <c r="B364" s="10">
        <v>44579</v>
      </c>
      <c r="C364" s="13" t="s">
        <v>128</v>
      </c>
      <c r="D364" s="128" t="s">
        <v>127</v>
      </c>
      <c r="E364" s="16">
        <v>5.87</v>
      </c>
      <c r="F364" s="16">
        <v>3.64</v>
      </c>
      <c r="G364" s="12">
        <v>44580</v>
      </c>
      <c r="H364" s="17">
        <v>3.58</v>
      </c>
      <c r="I364" s="18">
        <f t="shared" si="29"/>
        <v>-0.39011925042589435</v>
      </c>
      <c r="J364" s="53">
        <f t="shared" si="30"/>
        <v>-1.0269058295964126</v>
      </c>
    </row>
    <row r="365" spans="1:10" x14ac:dyDescent="0.25">
      <c r="B365" s="10">
        <v>44579</v>
      </c>
      <c r="C365" s="13" t="s">
        <v>133</v>
      </c>
      <c r="D365" s="128" t="s">
        <v>132</v>
      </c>
      <c r="E365" s="16">
        <v>1.67</v>
      </c>
      <c r="F365" s="16">
        <v>1.1399999999999999</v>
      </c>
      <c r="G365" s="12">
        <v>44580</v>
      </c>
      <c r="H365" s="17">
        <v>1.1499999999999999</v>
      </c>
      <c r="I365" s="18">
        <f t="shared" si="29"/>
        <v>-0.31137724550898205</v>
      </c>
      <c r="J365" s="53">
        <f t="shared" si="30"/>
        <v>-0.98113207547169812</v>
      </c>
    </row>
    <row r="366" spans="1:10" x14ac:dyDescent="0.25">
      <c r="A366" s="10" t="s">
        <v>0</v>
      </c>
      <c r="B366" s="10">
        <v>44578</v>
      </c>
      <c r="C366" s="13" t="s">
        <v>123</v>
      </c>
      <c r="D366" s="35" t="s">
        <v>124</v>
      </c>
      <c r="E366" s="16">
        <v>4.25</v>
      </c>
      <c r="F366" s="16">
        <v>2.91</v>
      </c>
      <c r="G366" s="12">
        <v>44582</v>
      </c>
      <c r="H366" s="17">
        <v>4.83</v>
      </c>
      <c r="I366" s="18">
        <f t="shared" si="29"/>
        <v>0.13647058823529412</v>
      </c>
      <c r="J366" s="53">
        <f t="shared" si="30"/>
        <v>0.43283582089552247</v>
      </c>
    </row>
    <row r="367" spans="1:10" x14ac:dyDescent="0.25">
      <c r="B367" s="10">
        <v>44573</v>
      </c>
      <c r="C367" s="13" t="s">
        <v>107</v>
      </c>
      <c r="D367" s="35" t="s">
        <v>108</v>
      </c>
      <c r="E367" s="16">
        <v>9.73</v>
      </c>
      <c r="F367" s="16">
        <v>5.75</v>
      </c>
      <c r="G367" s="12">
        <v>44585</v>
      </c>
      <c r="H367" s="17">
        <v>11.57</v>
      </c>
      <c r="I367" s="18">
        <f t="shared" si="29"/>
        <v>0.18910585817060643</v>
      </c>
      <c r="J367" s="53">
        <f t="shared" si="30"/>
        <v>0.46231155778894462</v>
      </c>
    </row>
    <row r="368" spans="1:10" x14ac:dyDescent="0.25">
      <c r="B368" s="10">
        <v>44585</v>
      </c>
      <c r="C368" s="13" t="s">
        <v>154</v>
      </c>
      <c r="D368" s="35" t="s">
        <v>150</v>
      </c>
      <c r="E368" s="16">
        <v>7.49</v>
      </c>
      <c r="F368" s="16">
        <v>5.13</v>
      </c>
      <c r="G368" s="12">
        <v>44585</v>
      </c>
      <c r="H368" s="17">
        <v>5.13</v>
      </c>
      <c r="I368" s="18">
        <f t="shared" si="29"/>
        <v>-0.31508678237650201</v>
      </c>
      <c r="J368" s="53">
        <f t="shared" si="30"/>
        <v>-1</v>
      </c>
    </row>
    <row r="369" spans="2:10" x14ac:dyDescent="0.25">
      <c r="B369" s="10">
        <v>44582</v>
      </c>
      <c r="C369" s="13" t="s">
        <v>145</v>
      </c>
      <c r="D369" s="35" t="s">
        <v>144</v>
      </c>
      <c r="E369" s="16">
        <v>1.35</v>
      </c>
      <c r="F369" s="16">
        <v>0.69</v>
      </c>
      <c r="G369" s="12">
        <v>44585</v>
      </c>
      <c r="H369" s="17">
        <v>0.66</v>
      </c>
      <c r="I369" s="18">
        <f t="shared" si="29"/>
        <v>-0.51111111111111107</v>
      </c>
      <c r="J369" s="53">
        <f t="shared" si="30"/>
        <v>-1.0454545454545454</v>
      </c>
    </row>
    <row r="370" spans="2:10" x14ac:dyDescent="0.25">
      <c r="B370" s="10">
        <v>44585</v>
      </c>
      <c r="C370" s="13" t="s">
        <v>159</v>
      </c>
      <c r="D370" s="128" t="s">
        <v>151</v>
      </c>
      <c r="E370" s="16">
        <v>4.07</v>
      </c>
      <c r="F370" s="16">
        <v>3.23</v>
      </c>
      <c r="G370" s="12">
        <v>44585</v>
      </c>
      <c r="H370" s="17">
        <v>3.23</v>
      </c>
      <c r="I370" s="18">
        <f t="shared" si="29"/>
        <v>-0.20638820638820643</v>
      </c>
      <c r="J370" s="53">
        <f t="shared" si="30"/>
        <v>-1</v>
      </c>
    </row>
    <row r="371" spans="2:10" x14ac:dyDescent="0.25">
      <c r="B371" s="10">
        <v>44582</v>
      </c>
      <c r="C371" s="13" t="s">
        <v>143</v>
      </c>
      <c r="D371" s="128" t="s">
        <v>142</v>
      </c>
      <c r="E371" s="16">
        <v>2</v>
      </c>
      <c r="F371" s="16">
        <v>1.04</v>
      </c>
      <c r="G371" s="12">
        <v>44586</v>
      </c>
      <c r="H371" s="17">
        <v>2.02</v>
      </c>
      <c r="I371" s="18">
        <f t="shared" si="29"/>
        <v>1.0000000000000009E-2</v>
      </c>
      <c r="J371" s="53">
        <f t="shared" si="30"/>
        <v>2.0833333333333353E-2</v>
      </c>
    </row>
    <row r="372" spans="2:10" x14ac:dyDescent="0.25">
      <c r="B372" s="10">
        <v>44582</v>
      </c>
      <c r="C372" s="13" t="s">
        <v>146</v>
      </c>
      <c r="D372" s="128" t="s">
        <v>147</v>
      </c>
      <c r="E372" s="16">
        <v>0.78</v>
      </c>
      <c r="F372" s="16">
        <v>0.33</v>
      </c>
      <c r="G372" s="12">
        <v>44586</v>
      </c>
      <c r="H372" s="17">
        <v>0.5</v>
      </c>
      <c r="I372" s="18">
        <f t="shared" si="29"/>
        <v>-0.35897435897435903</v>
      </c>
      <c r="J372" s="53">
        <f t="shared" si="30"/>
        <v>-0.62222222222222223</v>
      </c>
    </row>
    <row r="373" spans="2:10" x14ac:dyDescent="0.25">
      <c r="B373" s="10">
        <v>44585</v>
      </c>
      <c r="C373" s="13" t="s">
        <v>152</v>
      </c>
      <c r="D373" s="128" t="s">
        <v>153</v>
      </c>
      <c r="E373" s="16">
        <v>0.87</v>
      </c>
      <c r="F373" s="16">
        <v>0.53</v>
      </c>
      <c r="G373" s="12">
        <v>44586</v>
      </c>
      <c r="H373" s="17">
        <v>0.81</v>
      </c>
      <c r="I373" s="18">
        <f t="shared" si="29"/>
        <v>-6.8965517241379226E-2</v>
      </c>
      <c r="J373" s="53">
        <f t="shared" si="30"/>
        <v>-0.17647058823529396</v>
      </c>
    </row>
    <row r="374" spans="2:10" x14ac:dyDescent="0.25">
      <c r="B374" s="10">
        <v>44586</v>
      </c>
      <c r="C374" s="13" t="s">
        <v>158</v>
      </c>
      <c r="D374" s="35" t="s">
        <v>157</v>
      </c>
      <c r="E374" s="16">
        <v>7.35</v>
      </c>
      <c r="F374" s="16">
        <v>4.79</v>
      </c>
      <c r="G374" s="12">
        <v>44586</v>
      </c>
      <c r="H374" s="17">
        <v>7.44</v>
      </c>
      <c r="I374" s="18">
        <f t="shared" si="29"/>
        <v>1.224489795918382E-2</v>
      </c>
      <c r="J374" s="53">
        <f t="shared" si="30"/>
        <v>3.5156250000000298E-2</v>
      </c>
    </row>
    <row r="375" spans="2:10" x14ac:dyDescent="0.25">
      <c r="B375" s="10">
        <v>44586</v>
      </c>
      <c r="C375" s="13" t="s">
        <v>160</v>
      </c>
      <c r="D375" s="128" t="s">
        <v>161</v>
      </c>
      <c r="E375" s="16">
        <v>2.2799999999999998</v>
      </c>
      <c r="F375" s="16">
        <v>1.21</v>
      </c>
      <c r="G375" s="12">
        <v>44586</v>
      </c>
      <c r="H375" s="17">
        <v>2.2599999999999998</v>
      </c>
      <c r="I375" s="18">
        <f t="shared" si="29"/>
        <v>-8.7719298245614308E-3</v>
      </c>
      <c r="J375" s="53">
        <f t="shared" si="30"/>
        <v>-1.8691588785046748E-2</v>
      </c>
    </row>
    <row r="376" spans="2:10" x14ac:dyDescent="0.25">
      <c r="B376" s="10">
        <v>44587</v>
      </c>
      <c r="C376" s="13" t="s">
        <v>173</v>
      </c>
      <c r="D376" s="35" t="s">
        <v>172</v>
      </c>
      <c r="E376" s="16">
        <v>10.29</v>
      </c>
      <c r="F376" s="16">
        <v>6.78</v>
      </c>
      <c r="G376" s="12">
        <v>44588</v>
      </c>
      <c r="H376" s="17">
        <v>6.74</v>
      </c>
      <c r="I376" s="18">
        <f t="shared" si="29"/>
        <v>-0.34499514091350814</v>
      </c>
      <c r="J376" s="53">
        <f t="shared" si="30"/>
        <v>-1.0113960113960114</v>
      </c>
    </row>
    <row r="377" spans="2:10" x14ac:dyDescent="0.25">
      <c r="B377" s="10">
        <v>44586</v>
      </c>
      <c r="C377" s="13" t="s">
        <v>167</v>
      </c>
      <c r="D377" s="128" t="s">
        <v>164</v>
      </c>
      <c r="E377" s="16">
        <v>8.09</v>
      </c>
      <c r="F377" s="16">
        <v>3.99</v>
      </c>
      <c r="G377" s="12">
        <v>44589</v>
      </c>
      <c r="H377" s="17">
        <v>11.3</v>
      </c>
      <c r="I377" s="18">
        <f t="shared" si="29"/>
        <v>0.39678615574783693</v>
      </c>
      <c r="J377" s="53">
        <f t="shared" si="30"/>
        <v>0.78292682926829293</v>
      </c>
    </row>
    <row r="378" spans="2:10" x14ac:dyDescent="0.25">
      <c r="B378" s="10">
        <v>44587</v>
      </c>
      <c r="C378" s="13" t="s">
        <v>175</v>
      </c>
      <c r="D378" s="35" t="s">
        <v>174</v>
      </c>
      <c r="E378" s="16">
        <v>8.4499999999999993</v>
      </c>
      <c r="F378" s="16">
        <v>4.53</v>
      </c>
      <c r="G378" s="12">
        <v>44589</v>
      </c>
      <c r="H378" s="17">
        <v>6.66</v>
      </c>
      <c r="I378" s="18">
        <f t="shared" si="29"/>
        <v>-0.21183431952662712</v>
      </c>
      <c r="J378" s="53">
        <f t="shared" si="30"/>
        <v>-0.45663265306122436</v>
      </c>
    </row>
    <row r="379" spans="2:10" x14ac:dyDescent="0.25">
      <c r="B379" s="10">
        <v>44587</v>
      </c>
      <c r="C379" s="13" t="s">
        <v>171</v>
      </c>
      <c r="D379" s="128" t="s">
        <v>170</v>
      </c>
      <c r="E379" s="16">
        <v>2.16</v>
      </c>
      <c r="F379" s="16">
        <v>0.75</v>
      </c>
      <c r="G379" s="12">
        <v>44589</v>
      </c>
      <c r="H379" s="17">
        <v>1.1399999999999999</v>
      </c>
      <c r="I379" s="18">
        <f t="shared" si="29"/>
        <v>-0.47222222222222232</v>
      </c>
      <c r="J379" s="53">
        <f t="shared" si="30"/>
        <v>-0.72340425531914898</v>
      </c>
    </row>
    <row r="380" spans="2:10" x14ac:dyDescent="0.25">
      <c r="B380" s="10">
        <v>44587</v>
      </c>
      <c r="C380" s="13" t="s">
        <v>187</v>
      </c>
      <c r="D380" s="35" t="s">
        <v>186</v>
      </c>
      <c r="E380" s="16">
        <v>3.79</v>
      </c>
      <c r="F380" s="16">
        <v>2.71</v>
      </c>
      <c r="G380" s="12">
        <v>44593</v>
      </c>
      <c r="H380" s="17">
        <v>4</v>
      </c>
      <c r="I380" s="18">
        <f t="shared" si="29"/>
        <v>5.5408970976253302E-2</v>
      </c>
      <c r="J380" s="53">
        <f t="shared" si="30"/>
        <v>0.19444444444444439</v>
      </c>
    </row>
    <row r="381" spans="2:10" x14ac:dyDescent="0.25">
      <c r="B381" s="10">
        <v>44592</v>
      </c>
      <c r="C381" s="13" t="s">
        <v>192</v>
      </c>
      <c r="D381" s="128" t="s">
        <v>191</v>
      </c>
      <c r="E381" s="16">
        <v>2.13</v>
      </c>
      <c r="F381" s="16">
        <v>1.1499999999999999</v>
      </c>
      <c r="G381" s="12">
        <v>44593</v>
      </c>
      <c r="H381" s="17">
        <v>2.75</v>
      </c>
      <c r="I381" s="18">
        <f t="shared" si="29"/>
        <v>0.29107981220657275</v>
      </c>
      <c r="J381" s="53">
        <f t="shared" si="30"/>
        <v>0.63265306122448994</v>
      </c>
    </row>
    <row r="382" spans="2:10" x14ac:dyDescent="0.25">
      <c r="B382" s="10">
        <v>44592</v>
      </c>
      <c r="C382" s="13" t="s">
        <v>193</v>
      </c>
      <c r="D382" s="128" t="s">
        <v>194</v>
      </c>
      <c r="E382" s="16">
        <v>2.14</v>
      </c>
      <c r="F382" s="16">
        <v>1.34</v>
      </c>
      <c r="G382" s="12">
        <v>44593</v>
      </c>
      <c r="H382" s="17">
        <v>2.34</v>
      </c>
      <c r="I382" s="18">
        <f t="shared" si="29"/>
        <v>9.3457943925233433E-2</v>
      </c>
      <c r="J382" s="53">
        <f t="shared" si="30"/>
        <v>0.24999999999999967</v>
      </c>
    </row>
    <row r="383" spans="2:10" x14ac:dyDescent="0.25">
      <c r="B383" s="10">
        <v>44592</v>
      </c>
      <c r="C383" s="13" t="s">
        <v>195</v>
      </c>
      <c r="D383" s="128" t="s">
        <v>196</v>
      </c>
      <c r="E383" s="16">
        <v>2.2200000000000002</v>
      </c>
      <c r="F383" s="16">
        <v>1.28</v>
      </c>
      <c r="G383" s="12">
        <v>44593</v>
      </c>
      <c r="H383" s="17">
        <v>2.42</v>
      </c>
      <c r="I383" s="18">
        <f t="shared" si="29"/>
        <v>9.0090090090090058E-2</v>
      </c>
      <c r="J383" s="53">
        <f t="shared" si="30"/>
        <v>0.21276595744680818</v>
      </c>
    </row>
    <row r="384" spans="2:10" x14ac:dyDescent="0.25">
      <c r="B384" s="10">
        <v>44593</v>
      </c>
      <c r="C384" s="13" t="s">
        <v>202</v>
      </c>
      <c r="D384" s="128" t="s">
        <v>201</v>
      </c>
      <c r="E384" s="16">
        <v>11.99</v>
      </c>
      <c r="F384" s="16">
        <v>7.41</v>
      </c>
      <c r="G384" s="12">
        <v>44594</v>
      </c>
      <c r="H384" s="17">
        <v>14.37</v>
      </c>
      <c r="I384" s="18">
        <f t="shared" si="29"/>
        <v>0.19849874895746455</v>
      </c>
      <c r="J384" s="53">
        <f t="shared" si="30"/>
        <v>0.51965065502183383</v>
      </c>
    </row>
    <row r="385" spans="2:10" x14ac:dyDescent="0.25">
      <c r="B385" s="10">
        <v>44595</v>
      </c>
      <c r="C385" s="13" t="s">
        <v>211</v>
      </c>
      <c r="D385" s="35" t="s">
        <v>212</v>
      </c>
      <c r="E385" s="16">
        <v>8.3000000000000007</v>
      </c>
      <c r="F385" s="16">
        <v>6.41</v>
      </c>
      <c r="G385" s="12">
        <v>44595</v>
      </c>
      <c r="H385" s="17">
        <v>10.01</v>
      </c>
      <c r="I385" s="18">
        <f t="shared" si="29"/>
        <v>0.20602409638554198</v>
      </c>
      <c r="J385" s="53">
        <f t="shared" si="30"/>
        <v>0.90476190476190399</v>
      </c>
    </row>
    <row r="386" spans="2:10" x14ac:dyDescent="0.25">
      <c r="B386" s="10">
        <v>44599</v>
      </c>
      <c r="C386" s="13" t="s">
        <v>214</v>
      </c>
      <c r="D386" s="128" t="s">
        <v>216</v>
      </c>
      <c r="E386" s="16">
        <v>3.54</v>
      </c>
      <c r="F386" s="16">
        <v>2.5099999999999998</v>
      </c>
      <c r="G386" s="12">
        <v>44601</v>
      </c>
      <c r="H386" s="17">
        <v>3.86</v>
      </c>
      <c r="I386" s="18">
        <f t="shared" si="29"/>
        <v>9.0395480225988756E-2</v>
      </c>
      <c r="J386" s="53">
        <f t="shared" si="30"/>
        <v>0.31067961165048519</v>
      </c>
    </row>
    <row r="387" spans="2:10" x14ac:dyDescent="0.25">
      <c r="B387" s="10">
        <v>44596</v>
      </c>
      <c r="C387" s="13" t="s">
        <v>215</v>
      </c>
      <c r="D387" s="128" t="s">
        <v>213</v>
      </c>
      <c r="E387" s="16">
        <v>9.6750000000000007</v>
      </c>
      <c r="F387" s="16">
        <v>6.06</v>
      </c>
      <c r="G387" s="12">
        <v>44602</v>
      </c>
      <c r="H387" s="17">
        <v>9.1199999999999992</v>
      </c>
      <c r="I387" s="18">
        <f t="shared" si="29"/>
        <v>-5.7364341085271442E-2</v>
      </c>
      <c r="J387" s="53">
        <f t="shared" si="30"/>
        <v>-0.15352697095435722</v>
      </c>
    </row>
    <row r="388" spans="2:10" x14ac:dyDescent="0.25">
      <c r="B388" s="10">
        <v>44601</v>
      </c>
      <c r="C388" s="13" t="s">
        <v>229</v>
      </c>
      <c r="D388" s="128" t="s">
        <v>228</v>
      </c>
      <c r="E388" s="16">
        <v>0.66</v>
      </c>
      <c r="F388" s="16">
        <v>0.26</v>
      </c>
      <c r="G388" s="12">
        <v>44603</v>
      </c>
      <c r="H388" s="17">
        <v>0.51</v>
      </c>
      <c r="I388" s="18">
        <f t="shared" si="29"/>
        <v>-0.22727272727272729</v>
      </c>
      <c r="J388" s="53">
        <f t="shared" si="30"/>
        <v>-0.37500000000000006</v>
      </c>
    </row>
    <row r="389" spans="2:10" x14ac:dyDescent="0.25">
      <c r="B389" s="10">
        <v>44602</v>
      </c>
      <c r="C389" s="13" t="s">
        <v>234</v>
      </c>
      <c r="D389" s="35" t="s">
        <v>235</v>
      </c>
      <c r="E389" s="16">
        <v>5.53</v>
      </c>
      <c r="F389" s="16">
        <v>3.32</v>
      </c>
      <c r="G389" s="12">
        <v>44603</v>
      </c>
      <c r="H389" s="17">
        <v>4.57</v>
      </c>
      <c r="I389" s="18">
        <f t="shared" si="29"/>
        <v>-0.17359855334538876</v>
      </c>
      <c r="J389" s="53">
        <f t="shared" si="30"/>
        <v>-0.43438914027149311</v>
      </c>
    </row>
    <row r="390" spans="2:10" x14ac:dyDescent="0.25">
      <c r="B390" s="10">
        <v>44600</v>
      </c>
      <c r="C390" s="13" t="s">
        <v>223</v>
      </c>
      <c r="D390" s="35" t="s">
        <v>224</v>
      </c>
      <c r="E390" s="16">
        <v>2.77</v>
      </c>
      <c r="F390" s="16">
        <v>1.98</v>
      </c>
      <c r="G390" s="12">
        <v>44603</v>
      </c>
      <c r="H390" s="17">
        <v>2.86</v>
      </c>
      <c r="I390" s="18">
        <f t="shared" si="29"/>
        <v>3.2490974729241895E-2</v>
      </c>
      <c r="J390" s="53">
        <f t="shared" si="30"/>
        <v>0.11392405063291121</v>
      </c>
    </row>
    <row r="391" spans="2:10" x14ac:dyDescent="0.25">
      <c r="B391" s="10">
        <v>44587</v>
      </c>
      <c r="C391" s="13" t="s">
        <v>168</v>
      </c>
      <c r="D391" s="35" t="s">
        <v>169</v>
      </c>
      <c r="E391" s="16">
        <v>1.42</v>
      </c>
      <c r="F391" s="16">
        <v>0.93</v>
      </c>
      <c r="G391" s="12">
        <v>44606</v>
      </c>
      <c r="H391" s="17">
        <v>1.51</v>
      </c>
      <c r="I391" s="18">
        <f t="shared" si="29"/>
        <v>6.3380281690140983E-2</v>
      </c>
      <c r="J391" s="53">
        <f t="shared" si="30"/>
        <v>0.18367346938775531</v>
      </c>
    </row>
    <row r="392" spans="2:10" x14ac:dyDescent="0.25">
      <c r="B392" s="10">
        <v>44607</v>
      </c>
      <c r="C392" s="13" t="s">
        <v>247</v>
      </c>
      <c r="D392" s="128" t="s">
        <v>248</v>
      </c>
      <c r="E392" s="16">
        <v>0.42</v>
      </c>
      <c r="F392" s="16">
        <v>0.03</v>
      </c>
      <c r="G392" s="12">
        <v>44609</v>
      </c>
      <c r="H392" s="17">
        <v>0.62</v>
      </c>
      <c r="I392" s="18">
        <f t="shared" si="29"/>
        <v>0.47619047619047628</v>
      </c>
      <c r="J392" s="53">
        <f t="shared" si="30"/>
        <v>0.51282051282051289</v>
      </c>
    </row>
    <row r="393" spans="2:10" x14ac:dyDescent="0.25">
      <c r="B393" s="10">
        <v>44607</v>
      </c>
      <c r="C393" s="13" t="s">
        <v>250</v>
      </c>
      <c r="D393" s="35" t="s">
        <v>249</v>
      </c>
      <c r="E393" s="16">
        <v>0.89</v>
      </c>
      <c r="F393" s="16">
        <v>0.14000000000000001</v>
      </c>
      <c r="G393" s="12">
        <v>44609</v>
      </c>
      <c r="H393" s="17">
        <v>1.44</v>
      </c>
      <c r="I393" s="18">
        <f t="shared" si="29"/>
        <v>0.6179775280898876</v>
      </c>
      <c r="J393" s="53">
        <f t="shared" si="30"/>
        <v>0.73333333333333328</v>
      </c>
    </row>
    <row r="394" spans="2:10" x14ac:dyDescent="0.25">
      <c r="B394" s="10">
        <v>44608</v>
      </c>
      <c r="C394" s="13" t="s">
        <v>253</v>
      </c>
      <c r="D394" s="128" t="s">
        <v>254</v>
      </c>
      <c r="E394" s="16">
        <v>4.7</v>
      </c>
      <c r="F394" s="16">
        <v>0.68</v>
      </c>
      <c r="G394" s="12">
        <v>44609</v>
      </c>
      <c r="H394" s="17">
        <v>3.01</v>
      </c>
      <c r="I394" s="18">
        <f t="shared" si="29"/>
        <v>-0.3595744680851064</v>
      </c>
      <c r="J394" s="53">
        <f t="shared" ref="J394:J409" si="31">(H394-E394)/(E394-F394)</f>
        <v>-0.42039800995024879</v>
      </c>
    </row>
    <row r="395" spans="2:10" x14ac:dyDescent="0.25">
      <c r="B395" s="10">
        <v>44613</v>
      </c>
      <c r="C395" s="13" t="s">
        <v>259</v>
      </c>
      <c r="D395" s="35" t="s">
        <v>150</v>
      </c>
      <c r="E395" s="16">
        <v>4.6900000000000004</v>
      </c>
      <c r="F395" s="16">
        <v>2.23</v>
      </c>
      <c r="G395" s="12">
        <v>44613</v>
      </c>
      <c r="H395" s="17">
        <v>2.2000000000000002</v>
      </c>
      <c r="I395" s="18">
        <f t="shared" si="29"/>
        <v>-0.53091684434968012</v>
      </c>
      <c r="J395" s="53">
        <f t="shared" si="31"/>
        <v>-1.0121951219512195</v>
      </c>
    </row>
    <row r="396" spans="2:10" x14ac:dyDescent="0.25">
      <c r="B396" s="10">
        <v>44613</v>
      </c>
      <c r="C396" s="13" t="s">
        <v>261</v>
      </c>
      <c r="D396" s="128" t="s">
        <v>260</v>
      </c>
      <c r="E396" s="16">
        <v>0.89</v>
      </c>
      <c r="F396" s="16">
        <v>0.26</v>
      </c>
      <c r="G396" s="12">
        <v>44613</v>
      </c>
      <c r="H396" s="17">
        <v>0.247</v>
      </c>
      <c r="I396" s="18">
        <f t="shared" si="29"/>
        <v>-0.72247191011235956</v>
      </c>
      <c r="J396" s="53">
        <f t="shared" si="31"/>
        <v>-1.0206349206349206</v>
      </c>
    </row>
    <row r="397" spans="2:10" x14ac:dyDescent="0.25">
      <c r="B397" s="10" t="s">
        <v>258</v>
      </c>
      <c r="C397" s="13" t="s">
        <v>267</v>
      </c>
      <c r="D397" s="35" t="s">
        <v>255</v>
      </c>
      <c r="E397" s="16">
        <v>2.48</v>
      </c>
      <c r="F397" s="16">
        <v>0.25</v>
      </c>
      <c r="G397" s="12">
        <v>44614</v>
      </c>
      <c r="H397" s="17">
        <v>1.88</v>
      </c>
      <c r="I397" s="18">
        <f t="shared" si="29"/>
        <v>-0.24193548387096775</v>
      </c>
      <c r="J397" s="53">
        <f t="shared" si="31"/>
        <v>-0.26905829596412562</v>
      </c>
    </row>
    <row r="398" spans="2:10" x14ac:dyDescent="0.25">
      <c r="B398" s="10">
        <v>44615</v>
      </c>
      <c r="C398" s="13" t="s">
        <v>265</v>
      </c>
      <c r="D398" s="35" t="s">
        <v>263</v>
      </c>
      <c r="E398" s="16">
        <v>5.68</v>
      </c>
      <c r="F398" s="16">
        <v>1.97</v>
      </c>
      <c r="G398" s="12">
        <v>44616</v>
      </c>
      <c r="H398" s="17">
        <v>1E-3</v>
      </c>
      <c r="I398" s="18">
        <f t="shared" si="29"/>
        <v>-0.9998239436619718</v>
      </c>
      <c r="J398" s="53">
        <f t="shared" si="31"/>
        <v>-1.5307277628032343</v>
      </c>
    </row>
    <row r="399" spans="2:10" x14ac:dyDescent="0.25">
      <c r="B399" s="10">
        <v>44615</v>
      </c>
      <c r="C399" s="13" t="s">
        <v>264</v>
      </c>
      <c r="D399" s="35" t="s">
        <v>266</v>
      </c>
      <c r="E399" s="16">
        <v>0.94</v>
      </c>
      <c r="F399" s="16">
        <v>0.22</v>
      </c>
      <c r="G399" s="12">
        <v>44615</v>
      </c>
      <c r="H399" s="17">
        <v>0.20599999999999999</v>
      </c>
      <c r="I399" s="18">
        <f t="shared" si="29"/>
        <v>-0.7808510638297872</v>
      </c>
      <c r="J399" s="53">
        <f t="shared" si="31"/>
        <v>-1.0194444444444444</v>
      </c>
    </row>
    <row r="400" spans="2:10" x14ac:dyDescent="0.25">
      <c r="B400" s="10">
        <v>44617</v>
      </c>
      <c r="C400" s="13" t="s">
        <v>273</v>
      </c>
      <c r="D400" s="128" t="s">
        <v>272</v>
      </c>
      <c r="E400" s="16">
        <v>0.28000000000000003</v>
      </c>
      <c r="F400" s="16">
        <v>0.04</v>
      </c>
      <c r="G400" s="12">
        <v>44621</v>
      </c>
      <c r="H400" s="17">
        <v>0.39</v>
      </c>
      <c r="I400" s="18">
        <f t="shared" si="29"/>
        <v>0.39285714285714279</v>
      </c>
      <c r="J400" s="53">
        <f t="shared" si="31"/>
        <v>0.45833333333333326</v>
      </c>
    </row>
    <row r="401" spans="1:10" x14ac:dyDescent="0.25">
      <c r="B401" s="10">
        <v>44617</v>
      </c>
      <c r="C401" s="13" t="s">
        <v>268</v>
      </c>
      <c r="D401" s="35" t="s">
        <v>269</v>
      </c>
      <c r="E401" s="16">
        <v>1.36</v>
      </c>
      <c r="F401" s="16">
        <v>0.06</v>
      </c>
      <c r="G401" s="12">
        <v>44621</v>
      </c>
      <c r="H401" s="17">
        <v>0.9</v>
      </c>
      <c r="I401" s="18">
        <f t="shared" si="29"/>
        <v>-0.33823529411764708</v>
      </c>
      <c r="J401" s="53">
        <f t="shared" si="31"/>
        <v>-0.35384615384615387</v>
      </c>
    </row>
    <row r="402" spans="1:10" x14ac:dyDescent="0.25">
      <c r="B402" s="10">
        <v>44620</v>
      </c>
      <c r="C402" s="13" t="s">
        <v>280</v>
      </c>
      <c r="D402" s="128" t="s">
        <v>281</v>
      </c>
      <c r="E402" s="16">
        <v>5.05</v>
      </c>
      <c r="F402" s="16">
        <v>0.61</v>
      </c>
      <c r="G402" s="12">
        <v>44621</v>
      </c>
      <c r="H402" s="17">
        <v>2.63</v>
      </c>
      <c r="I402" s="18">
        <f t="shared" si="29"/>
        <v>-0.47920792079207919</v>
      </c>
      <c r="J402" s="53">
        <f t="shared" si="31"/>
        <v>-0.54504504504504514</v>
      </c>
    </row>
    <row r="403" spans="1:10" x14ac:dyDescent="0.25">
      <c r="B403" s="10">
        <v>44617</v>
      </c>
      <c r="C403" s="13" t="s">
        <v>270</v>
      </c>
      <c r="D403" s="35" t="s">
        <v>271</v>
      </c>
      <c r="E403" s="16">
        <v>1.36</v>
      </c>
      <c r="F403" s="16">
        <v>0.08</v>
      </c>
      <c r="G403" s="12">
        <v>44621</v>
      </c>
      <c r="H403" s="17">
        <v>2.21</v>
      </c>
      <c r="I403" s="18">
        <f t="shared" si="29"/>
        <v>0.62499999999999978</v>
      </c>
      <c r="J403" s="53">
        <f t="shared" si="31"/>
        <v>0.66406249999999989</v>
      </c>
    </row>
    <row r="404" spans="1:10" x14ac:dyDescent="0.25">
      <c r="B404" s="10">
        <v>44617</v>
      </c>
      <c r="C404" s="13" t="s">
        <v>274</v>
      </c>
      <c r="D404" s="128" t="s">
        <v>275</v>
      </c>
      <c r="E404" s="16">
        <v>2.1800000000000002</v>
      </c>
      <c r="F404" s="16">
        <v>0.15</v>
      </c>
      <c r="G404" s="12">
        <v>44621</v>
      </c>
      <c r="H404" s="17">
        <v>2.7</v>
      </c>
      <c r="I404" s="18">
        <f t="shared" si="29"/>
        <v>0.23853211009174302</v>
      </c>
      <c r="J404" s="53">
        <f t="shared" si="31"/>
        <v>0.25615763546798026</v>
      </c>
    </row>
    <row r="405" spans="1:10" x14ac:dyDescent="0.25">
      <c r="A405" s="10" t="s">
        <v>0</v>
      </c>
      <c r="B405" s="10">
        <v>44620</v>
      </c>
      <c r="C405" s="13" t="s">
        <v>276</v>
      </c>
      <c r="D405" s="35" t="s">
        <v>277</v>
      </c>
      <c r="E405" s="16">
        <v>1.38</v>
      </c>
      <c r="F405" s="16">
        <v>0.37</v>
      </c>
      <c r="G405" s="12">
        <v>44621</v>
      </c>
      <c r="H405" s="17">
        <v>0.89</v>
      </c>
      <c r="I405" s="18">
        <f t="shared" si="29"/>
        <v>-0.35507246376811585</v>
      </c>
      <c r="J405" s="53">
        <f t="shared" si="31"/>
        <v>-0.48514851485148514</v>
      </c>
    </row>
    <row r="406" spans="1:10" x14ac:dyDescent="0.25">
      <c r="A406" s="10" t="s">
        <v>0</v>
      </c>
      <c r="B406" s="10">
        <v>44620</v>
      </c>
      <c r="C406" s="13" t="s">
        <v>278</v>
      </c>
      <c r="D406" s="35" t="s">
        <v>279</v>
      </c>
      <c r="E406" s="16">
        <v>0.84</v>
      </c>
      <c r="F406" s="16">
        <v>0.59</v>
      </c>
      <c r="G406" s="12">
        <v>44622</v>
      </c>
      <c r="H406" s="17">
        <v>0.7</v>
      </c>
      <c r="I406" s="18">
        <f t="shared" si="29"/>
        <v>-0.16666666666666674</v>
      </c>
      <c r="J406" s="53">
        <f t="shared" si="31"/>
        <v>-0.56000000000000005</v>
      </c>
    </row>
    <row r="407" spans="1:10" x14ac:dyDescent="0.25">
      <c r="A407" s="10" t="s">
        <v>0</v>
      </c>
      <c r="B407" s="10">
        <v>44631</v>
      </c>
      <c r="C407" s="13" t="s">
        <v>289</v>
      </c>
      <c r="D407" s="35" t="s">
        <v>286</v>
      </c>
      <c r="E407" s="16">
        <v>1.37</v>
      </c>
      <c r="F407" s="16">
        <v>0.14000000000000001</v>
      </c>
      <c r="G407" s="12">
        <v>44631</v>
      </c>
      <c r="H407" s="17">
        <v>0.49</v>
      </c>
      <c r="I407" s="18">
        <f t="shared" si="29"/>
        <v>-0.64233576642335777</v>
      </c>
      <c r="J407" s="53">
        <f t="shared" si="31"/>
        <v>-0.71544715447154483</v>
      </c>
    </row>
    <row r="408" spans="1:10" x14ac:dyDescent="0.25">
      <c r="B408" s="10">
        <v>44631</v>
      </c>
      <c r="C408" s="13" t="s">
        <v>287</v>
      </c>
      <c r="D408" s="35" t="s">
        <v>288</v>
      </c>
      <c r="E408" s="16">
        <v>4.53</v>
      </c>
      <c r="F408" s="16">
        <v>0.27</v>
      </c>
      <c r="G408" s="12">
        <v>44634</v>
      </c>
      <c r="H408" s="17">
        <v>2.2999999999999998</v>
      </c>
      <c r="I408" s="18">
        <f t="shared" si="29"/>
        <v>-0.49227373068432678</v>
      </c>
      <c r="J408" s="53">
        <f t="shared" si="31"/>
        <v>-0.52347417840375599</v>
      </c>
    </row>
    <row r="409" spans="1:10" x14ac:dyDescent="0.25">
      <c r="B409" s="10">
        <v>44631</v>
      </c>
      <c r="C409" s="13" t="s">
        <v>291</v>
      </c>
      <c r="D409" s="35" t="s">
        <v>290</v>
      </c>
      <c r="E409" s="16">
        <v>2.2200000000000002</v>
      </c>
      <c r="F409" s="16">
        <v>0.11</v>
      </c>
      <c r="G409" s="12">
        <v>44634</v>
      </c>
      <c r="H409" s="17">
        <v>2.6</v>
      </c>
      <c r="I409" s="18">
        <f t="shared" si="29"/>
        <v>0.1711711711711712</v>
      </c>
      <c r="J409" s="53">
        <f t="shared" si="31"/>
        <v>0.18009478672985774</v>
      </c>
    </row>
    <row r="410" spans="1:10" x14ac:dyDescent="0.25">
      <c r="A410" s="10" t="s">
        <v>0</v>
      </c>
      <c r="B410" s="10">
        <v>44630</v>
      </c>
      <c r="C410" s="13" t="s">
        <v>285</v>
      </c>
      <c r="D410" s="35" t="s">
        <v>284</v>
      </c>
      <c r="E410" s="16">
        <v>7.22</v>
      </c>
      <c r="F410" s="16">
        <v>4.04</v>
      </c>
      <c r="G410" s="12">
        <v>44636</v>
      </c>
      <c r="H410" s="17">
        <v>3.68</v>
      </c>
      <c r="I410" s="18">
        <f t="shared" si="29"/>
        <v>-0.49030470914127422</v>
      </c>
      <c r="J410" s="53">
        <f t="shared" ref="J410:J419" si="32">(H410-E410)/(E410-F410)</f>
        <v>-1.1132075471698113</v>
      </c>
    </row>
    <row r="411" spans="1:10" x14ac:dyDescent="0.25">
      <c r="B411" s="10">
        <v>44635</v>
      </c>
      <c r="C411" s="13" t="s">
        <v>296</v>
      </c>
      <c r="D411" s="128" t="s">
        <v>297</v>
      </c>
      <c r="E411" s="16">
        <v>11.21</v>
      </c>
      <c r="F411" s="16">
        <v>5.65</v>
      </c>
      <c r="G411" s="12">
        <v>44636</v>
      </c>
      <c r="H411" s="17">
        <v>14.46</v>
      </c>
      <c r="I411" s="18">
        <f t="shared" si="29"/>
        <v>0.28991971454058874</v>
      </c>
      <c r="J411" s="53">
        <f t="shared" si="32"/>
        <v>0.58453237410071934</v>
      </c>
    </row>
    <row r="412" spans="1:10" x14ac:dyDescent="0.25">
      <c r="A412" s="10" t="s">
        <v>0</v>
      </c>
      <c r="B412" s="10">
        <v>44641</v>
      </c>
      <c r="C412" s="13" t="s">
        <v>310</v>
      </c>
      <c r="D412" s="35" t="s">
        <v>311</v>
      </c>
      <c r="E412" s="16">
        <v>4.9400000000000004</v>
      </c>
      <c r="F412" s="16">
        <v>2.93</v>
      </c>
      <c r="G412" s="12">
        <v>44642</v>
      </c>
      <c r="H412" s="17">
        <v>2.92</v>
      </c>
      <c r="I412" s="18">
        <f t="shared" si="29"/>
        <v>-0.4089068825910932</v>
      </c>
      <c r="J412" s="53">
        <f t="shared" si="32"/>
        <v>-1.0049751243781095</v>
      </c>
    </row>
    <row r="413" spans="1:10" x14ac:dyDescent="0.25">
      <c r="A413" s="10" t="s">
        <v>0</v>
      </c>
      <c r="B413" s="10">
        <v>44638</v>
      </c>
      <c r="C413" s="13" t="s">
        <v>304</v>
      </c>
      <c r="D413" s="35" t="s">
        <v>305</v>
      </c>
      <c r="E413" s="16">
        <v>1.6</v>
      </c>
      <c r="F413" s="16">
        <v>0.25</v>
      </c>
      <c r="G413" s="12">
        <v>44643</v>
      </c>
      <c r="H413" s="17">
        <v>1.82</v>
      </c>
      <c r="I413" s="18">
        <f t="shared" si="29"/>
        <v>0.13749999999999996</v>
      </c>
      <c r="J413" s="53">
        <f t="shared" si="32"/>
        <v>0.16296296296296292</v>
      </c>
    </row>
    <row r="414" spans="1:10" x14ac:dyDescent="0.25">
      <c r="B414" s="10">
        <v>44636</v>
      </c>
      <c r="C414" s="13" t="s">
        <v>299</v>
      </c>
      <c r="D414" s="35" t="s">
        <v>298</v>
      </c>
      <c r="E414" s="16">
        <v>6.13</v>
      </c>
      <c r="F414" s="16">
        <v>3.19</v>
      </c>
      <c r="G414" s="12">
        <v>44643</v>
      </c>
      <c r="H414" s="17">
        <v>4.12</v>
      </c>
      <c r="I414" s="18">
        <f t="shared" si="29"/>
        <v>-0.32789559543230018</v>
      </c>
      <c r="J414" s="53">
        <f t="shared" si="32"/>
        <v>-0.68367346938775508</v>
      </c>
    </row>
    <row r="415" spans="1:10" x14ac:dyDescent="0.25">
      <c r="B415" s="10">
        <v>44637</v>
      </c>
      <c r="C415" s="13" t="s">
        <v>300</v>
      </c>
      <c r="D415" s="35" t="s">
        <v>301</v>
      </c>
      <c r="E415" s="16">
        <v>2.29</v>
      </c>
      <c r="F415" s="16">
        <v>0.1</v>
      </c>
      <c r="G415" s="12">
        <v>44649</v>
      </c>
      <c r="H415" s="17">
        <v>2.04</v>
      </c>
      <c r="I415" s="18">
        <f t="shared" si="29"/>
        <v>-0.10917030567685593</v>
      </c>
      <c r="J415" s="53">
        <f t="shared" si="32"/>
        <v>-0.11415525114155252</v>
      </c>
    </row>
    <row r="416" spans="1:10" x14ac:dyDescent="0.25">
      <c r="B416" s="10">
        <v>44648</v>
      </c>
      <c r="C416" s="13" t="s">
        <v>321</v>
      </c>
      <c r="D416" s="35" t="s">
        <v>322</v>
      </c>
      <c r="E416" s="16">
        <v>0.83</v>
      </c>
      <c r="F416" s="16">
        <v>0.56000000000000005</v>
      </c>
      <c r="G416" s="12">
        <v>44656</v>
      </c>
      <c r="H416" s="17">
        <v>1.0900000000000001</v>
      </c>
      <c r="I416" s="18">
        <f t="shared" ref="I416:I430" si="33">(H416/E416-1)</f>
        <v>0.31325301204819289</v>
      </c>
      <c r="J416" s="53">
        <f t="shared" si="32"/>
        <v>0.96296296296296369</v>
      </c>
    </row>
    <row r="417" spans="1:10" x14ac:dyDescent="0.25">
      <c r="A417" s="10" t="s">
        <v>0</v>
      </c>
      <c r="B417" s="10">
        <v>44649</v>
      </c>
      <c r="C417" s="13" t="s">
        <v>342</v>
      </c>
      <c r="D417" s="35" t="s">
        <v>328</v>
      </c>
      <c r="E417" s="16">
        <v>7.81</v>
      </c>
      <c r="F417" s="16">
        <v>5.26</v>
      </c>
      <c r="G417" s="12">
        <v>44656</v>
      </c>
      <c r="H417" s="17">
        <v>6.55</v>
      </c>
      <c r="I417" s="18">
        <f t="shared" si="33"/>
        <v>-0.16133162612035845</v>
      </c>
      <c r="J417" s="53">
        <f t="shared" si="32"/>
        <v>-0.49411764705882349</v>
      </c>
    </row>
    <row r="418" spans="1:10" x14ac:dyDescent="0.25">
      <c r="A418" s="10" t="s">
        <v>0</v>
      </c>
      <c r="B418" s="10">
        <v>44656</v>
      </c>
      <c r="C418" s="13" t="s">
        <v>341</v>
      </c>
      <c r="D418" s="35" t="s">
        <v>340</v>
      </c>
      <c r="E418" s="16">
        <v>1.51</v>
      </c>
      <c r="F418" s="16">
        <v>0.7</v>
      </c>
      <c r="G418" s="12">
        <v>44657</v>
      </c>
      <c r="H418" s="17">
        <v>2.02</v>
      </c>
      <c r="I418" s="18">
        <f t="shared" si="33"/>
        <v>0.33774834437086088</v>
      </c>
      <c r="J418" s="53">
        <f t="shared" si="32"/>
        <v>0.62962962962962965</v>
      </c>
    </row>
    <row r="419" spans="1:10" x14ac:dyDescent="0.25">
      <c r="A419" s="10" t="s">
        <v>0</v>
      </c>
      <c r="B419" s="10">
        <v>44655</v>
      </c>
      <c r="C419" s="13" t="s">
        <v>343</v>
      </c>
      <c r="D419" s="35" t="s">
        <v>337</v>
      </c>
      <c r="E419" s="16">
        <v>1.1100000000000001</v>
      </c>
      <c r="F419" s="16">
        <v>0.49</v>
      </c>
      <c r="G419" s="12">
        <v>44657</v>
      </c>
      <c r="H419" s="17">
        <v>1.2</v>
      </c>
      <c r="I419" s="18">
        <f t="shared" si="33"/>
        <v>8.1081081081080919E-2</v>
      </c>
      <c r="J419" s="53">
        <f t="shared" si="32"/>
        <v>0.14516129032258038</v>
      </c>
    </row>
    <row r="420" spans="1:10" x14ac:dyDescent="0.25">
      <c r="A420" s="10" t="s">
        <v>0</v>
      </c>
      <c r="B420" s="10">
        <v>44655</v>
      </c>
      <c r="C420" s="13" t="s">
        <v>338</v>
      </c>
      <c r="D420" s="35" t="s">
        <v>339</v>
      </c>
      <c r="E420" s="16">
        <v>9.9</v>
      </c>
      <c r="F420" s="16">
        <v>2.63</v>
      </c>
      <c r="G420" s="12">
        <v>44657</v>
      </c>
      <c r="H420" s="17">
        <v>9.73</v>
      </c>
      <c r="I420" s="18">
        <f t="shared" si="33"/>
        <v>-1.7171717171717171E-2</v>
      </c>
      <c r="J420" s="53">
        <f t="shared" ref="J420:J426" si="34">(H420-E420)/(E420-F420)</f>
        <v>-2.3383768913342491E-2</v>
      </c>
    </row>
    <row r="421" spans="1:10" x14ac:dyDescent="0.25">
      <c r="A421" s="10" t="s">
        <v>0</v>
      </c>
      <c r="B421" s="10">
        <v>44655</v>
      </c>
      <c r="C421" s="13" t="s">
        <v>333</v>
      </c>
      <c r="D421" s="35" t="s">
        <v>334</v>
      </c>
      <c r="E421" s="16">
        <v>7.79</v>
      </c>
      <c r="F421" s="16">
        <v>4.55</v>
      </c>
      <c r="G421" s="12">
        <v>44657</v>
      </c>
      <c r="H421" s="17">
        <v>12.58</v>
      </c>
      <c r="I421" s="18">
        <f t="shared" si="33"/>
        <v>0.61489088575096273</v>
      </c>
      <c r="J421" s="53">
        <f t="shared" si="34"/>
        <v>1.478395061728395</v>
      </c>
    </row>
    <row r="422" spans="1:10" x14ac:dyDescent="0.25">
      <c r="A422" s="10" t="s">
        <v>0</v>
      </c>
      <c r="B422" s="10">
        <v>44657</v>
      </c>
      <c r="C422" s="13" t="s">
        <v>356</v>
      </c>
      <c r="D422" s="35" t="s">
        <v>350</v>
      </c>
      <c r="E422" s="16">
        <v>9.35</v>
      </c>
      <c r="F422" s="16">
        <v>3.78</v>
      </c>
      <c r="G422" s="12">
        <v>44658</v>
      </c>
      <c r="H422" s="17">
        <v>12.5</v>
      </c>
      <c r="I422" s="18">
        <f t="shared" si="33"/>
        <v>0.33689839572192515</v>
      </c>
      <c r="J422" s="53">
        <f t="shared" si="34"/>
        <v>0.56552962298025133</v>
      </c>
    </row>
    <row r="423" spans="1:10" x14ac:dyDescent="0.25">
      <c r="B423" s="10">
        <v>44656</v>
      </c>
      <c r="C423" s="13" t="s">
        <v>348</v>
      </c>
      <c r="D423" s="35" t="s">
        <v>349</v>
      </c>
      <c r="E423" s="16">
        <v>4.82</v>
      </c>
      <c r="F423" s="16">
        <v>1.77</v>
      </c>
      <c r="G423" s="12">
        <v>44664</v>
      </c>
      <c r="H423" s="17">
        <v>8.57</v>
      </c>
      <c r="I423" s="18">
        <f t="shared" si="33"/>
        <v>0.77800829875518662</v>
      </c>
      <c r="J423" s="53">
        <f t="shared" si="34"/>
        <v>1.2295081967213113</v>
      </c>
    </row>
    <row r="424" spans="1:10" x14ac:dyDescent="0.25">
      <c r="B424" s="10">
        <v>44658</v>
      </c>
      <c r="C424" s="13" t="s">
        <v>353</v>
      </c>
      <c r="D424" s="35" t="s">
        <v>354</v>
      </c>
      <c r="E424" s="16">
        <v>4.63</v>
      </c>
      <c r="F424" s="16">
        <v>2.94</v>
      </c>
      <c r="G424" s="12">
        <v>44664</v>
      </c>
      <c r="H424" s="17">
        <v>4.17</v>
      </c>
      <c r="I424" s="18">
        <f t="shared" si="33"/>
        <v>-9.9352051835853161E-2</v>
      </c>
      <c r="J424" s="53">
        <f t="shared" si="34"/>
        <v>-0.27218934911242604</v>
      </c>
    </row>
    <row r="425" spans="1:10" x14ac:dyDescent="0.25">
      <c r="A425" s="10" t="s">
        <v>0</v>
      </c>
      <c r="B425" s="10">
        <v>44662</v>
      </c>
      <c r="C425" s="13" t="s">
        <v>357</v>
      </c>
      <c r="D425" s="35" t="s">
        <v>355</v>
      </c>
      <c r="E425" s="16">
        <v>8.5299999999999994</v>
      </c>
      <c r="F425" s="16">
        <v>4.25</v>
      </c>
      <c r="G425" s="12">
        <v>44664</v>
      </c>
      <c r="H425" s="17">
        <v>9.5</v>
      </c>
      <c r="I425" s="18">
        <f t="shared" si="33"/>
        <v>0.11371629542790163</v>
      </c>
      <c r="J425" s="53">
        <f t="shared" si="34"/>
        <v>0.22663551401869178</v>
      </c>
    </row>
    <row r="426" spans="1:10" x14ac:dyDescent="0.25">
      <c r="A426" s="10" t="s">
        <v>0</v>
      </c>
      <c r="B426" s="10">
        <v>44662</v>
      </c>
      <c r="C426" s="13" t="s">
        <v>358</v>
      </c>
      <c r="D426" s="35" t="s">
        <v>359</v>
      </c>
      <c r="E426" s="16">
        <v>9.9600000000000009</v>
      </c>
      <c r="F426" s="16">
        <v>4.2699999999999996</v>
      </c>
      <c r="G426" s="12">
        <v>44664</v>
      </c>
      <c r="H426" s="17">
        <v>11.68</v>
      </c>
      <c r="I426" s="18">
        <f t="shared" si="33"/>
        <v>0.17269076305220876</v>
      </c>
      <c r="J426" s="53">
        <f t="shared" si="34"/>
        <v>0.3022847100175744</v>
      </c>
    </row>
    <row r="427" spans="1:10" x14ac:dyDescent="0.25">
      <c r="B427" s="10">
        <v>44663</v>
      </c>
      <c r="C427" s="13" t="s">
        <v>362</v>
      </c>
      <c r="D427" s="35" t="s">
        <v>322</v>
      </c>
      <c r="E427" s="16">
        <v>0.96</v>
      </c>
      <c r="F427" s="16">
        <v>0.64</v>
      </c>
      <c r="G427" s="12">
        <v>44664</v>
      </c>
      <c r="H427" s="17">
        <v>1.08</v>
      </c>
      <c r="I427" s="18">
        <f t="shared" si="33"/>
        <v>0.12500000000000022</v>
      </c>
      <c r="J427" s="53">
        <f t="shared" ref="J427:J432" si="35">(H427-E427)/(E427-F427)</f>
        <v>0.37500000000000039</v>
      </c>
    </row>
    <row r="428" spans="1:10" x14ac:dyDescent="0.25">
      <c r="B428" s="10">
        <v>44670</v>
      </c>
      <c r="C428" s="13" t="s">
        <v>370</v>
      </c>
      <c r="D428" s="35" t="s">
        <v>369</v>
      </c>
      <c r="E428" s="16">
        <v>9.1999999999999993</v>
      </c>
      <c r="F428" s="16">
        <v>5.86</v>
      </c>
      <c r="G428" s="12">
        <v>44671</v>
      </c>
      <c r="H428" s="17">
        <v>5.85</v>
      </c>
      <c r="I428" s="18">
        <f t="shared" si="33"/>
        <v>-0.36413043478260865</v>
      </c>
      <c r="J428" s="53">
        <f t="shared" si="35"/>
        <v>-1.0029940119760481</v>
      </c>
    </row>
    <row r="429" spans="1:10" x14ac:dyDescent="0.25">
      <c r="B429" s="10">
        <v>44664</v>
      </c>
      <c r="C429" s="13" t="s">
        <v>365</v>
      </c>
      <c r="D429" s="35" t="s">
        <v>366</v>
      </c>
      <c r="E429" s="16">
        <v>3.4</v>
      </c>
      <c r="F429" s="16">
        <v>1.26</v>
      </c>
      <c r="G429" s="12">
        <v>44671</v>
      </c>
      <c r="H429" s="17">
        <v>2.56</v>
      </c>
      <c r="I429" s="18">
        <f t="shared" si="33"/>
        <v>-0.24705882352941178</v>
      </c>
      <c r="J429" s="53">
        <f t="shared" si="35"/>
        <v>-0.3925233644859813</v>
      </c>
    </row>
    <row r="430" spans="1:10" x14ac:dyDescent="0.25">
      <c r="A430" s="10" t="s">
        <v>0</v>
      </c>
      <c r="B430" s="10">
        <v>44672</v>
      </c>
      <c r="C430" s="13" t="s">
        <v>384</v>
      </c>
      <c r="D430" s="35" t="s">
        <v>383</v>
      </c>
      <c r="E430" s="16">
        <v>8.1999999999999993</v>
      </c>
      <c r="F430" s="16">
        <v>3.83</v>
      </c>
      <c r="G430" s="12">
        <v>44676</v>
      </c>
      <c r="H430" s="17">
        <v>12.66</v>
      </c>
      <c r="I430" s="18">
        <f t="shared" si="33"/>
        <v>0.5439024390243905</v>
      </c>
      <c r="J430" s="53">
        <f t="shared" si="35"/>
        <v>1.0205949656750575</v>
      </c>
    </row>
    <row r="431" spans="1:10" x14ac:dyDescent="0.25">
      <c r="A431" s="10" t="s">
        <v>0</v>
      </c>
      <c r="B431" s="10">
        <v>44672</v>
      </c>
      <c r="C431" s="13" t="s">
        <v>381</v>
      </c>
      <c r="D431" s="35" t="s">
        <v>382</v>
      </c>
      <c r="E431" s="16">
        <v>6.53</v>
      </c>
      <c r="F431" s="16">
        <v>3.78</v>
      </c>
      <c r="G431" s="12">
        <v>44677</v>
      </c>
      <c r="H431" s="17">
        <v>9.0299999999999994</v>
      </c>
      <c r="I431" s="18">
        <f t="shared" ref="I431:I450" si="36">(H431/E431-1)</f>
        <v>0.38284839203675336</v>
      </c>
      <c r="J431" s="53">
        <f t="shared" si="35"/>
        <v>0.90909090909090862</v>
      </c>
    </row>
    <row r="432" spans="1:10" x14ac:dyDescent="0.25">
      <c r="A432" s="10" t="s">
        <v>0</v>
      </c>
      <c r="B432" s="10">
        <v>44676</v>
      </c>
      <c r="C432" s="13" t="s">
        <v>398</v>
      </c>
      <c r="D432" s="35" t="s">
        <v>397</v>
      </c>
      <c r="E432" s="16">
        <v>2.5499999999999998</v>
      </c>
      <c r="F432" s="16">
        <v>1.22</v>
      </c>
      <c r="G432" s="12">
        <v>44677</v>
      </c>
      <c r="H432" s="17">
        <v>2.0099999999999998</v>
      </c>
      <c r="I432" s="18">
        <f t="shared" si="36"/>
        <v>-0.21176470588235297</v>
      </c>
      <c r="J432" s="53">
        <f t="shared" si="35"/>
        <v>-0.40601503759398505</v>
      </c>
    </row>
    <row r="433" spans="1:10" x14ac:dyDescent="0.25">
      <c r="B433" s="10">
        <v>44672</v>
      </c>
      <c r="C433" s="13" t="s">
        <v>380</v>
      </c>
      <c r="D433" s="35" t="s">
        <v>379</v>
      </c>
      <c r="E433" s="16">
        <v>1.69</v>
      </c>
      <c r="F433" s="16">
        <v>0.99</v>
      </c>
      <c r="G433" s="12">
        <v>44678</v>
      </c>
      <c r="H433" s="17">
        <v>1.77</v>
      </c>
      <c r="I433" s="18">
        <f t="shared" si="36"/>
        <v>4.7337278106508895E-2</v>
      </c>
      <c r="J433" s="53">
        <f t="shared" ref="J433:J450" si="37">(H433-E433)/(E433-F433)</f>
        <v>0.11428571428571439</v>
      </c>
    </row>
    <row r="434" spans="1:10" x14ac:dyDescent="0.25">
      <c r="B434" s="10">
        <v>44676</v>
      </c>
      <c r="C434" s="13" t="s">
        <v>389</v>
      </c>
      <c r="D434" s="128" t="s">
        <v>390</v>
      </c>
      <c r="E434" s="16">
        <v>1.62</v>
      </c>
      <c r="F434" s="16">
        <v>1.23</v>
      </c>
      <c r="G434" s="12">
        <v>44678</v>
      </c>
      <c r="H434" s="17">
        <v>1.92</v>
      </c>
      <c r="I434" s="18">
        <f t="shared" si="36"/>
        <v>0.18518518518518512</v>
      </c>
      <c r="J434" s="53">
        <f t="shared" si="37"/>
        <v>0.7692307692307685</v>
      </c>
    </row>
    <row r="435" spans="1:10" x14ac:dyDescent="0.25">
      <c r="B435" s="10">
        <v>44677</v>
      </c>
      <c r="C435" s="13" t="s">
        <v>399</v>
      </c>
      <c r="D435" s="35" t="s">
        <v>400</v>
      </c>
      <c r="E435" s="16">
        <v>5.45</v>
      </c>
      <c r="F435" s="16">
        <v>3.69</v>
      </c>
      <c r="G435" s="12">
        <v>44678</v>
      </c>
      <c r="H435" s="17">
        <v>5.85</v>
      </c>
      <c r="I435" s="18">
        <f t="shared" si="36"/>
        <v>7.3394495412844041E-2</v>
      </c>
      <c r="J435" s="53">
        <f t="shared" si="37"/>
        <v>0.22727272727272693</v>
      </c>
    </row>
    <row r="436" spans="1:10" x14ac:dyDescent="0.25">
      <c r="B436" s="10">
        <v>44678</v>
      </c>
      <c r="C436" s="13" t="s">
        <v>415</v>
      </c>
      <c r="D436" s="128" t="s">
        <v>416</v>
      </c>
      <c r="E436" s="16">
        <v>1.9</v>
      </c>
      <c r="F436" s="16">
        <v>0.53</v>
      </c>
      <c r="G436" s="12">
        <v>44680</v>
      </c>
      <c r="H436" s="17">
        <v>1.31</v>
      </c>
      <c r="I436" s="18">
        <f t="shared" si="36"/>
        <v>-0.31052631578947365</v>
      </c>
      <c r="J436" s="53">
        <f t="shared" si="37"/>
        <v>-0.43065693430656926</v>
      </c>
    </row>
    <row r="437" spans="1:10" x14ac:dyDescent="0.25">
      <c r="B437" s="10">
        <v>44679</v>
      </c>
      <c r="C437" s="13" t="s">
        <v>417</v>
      </c>
      <c r="D437" s="128" t="s">
        <v>418</v>
      </c>
      <c r="E437" s="16">
        <v>8.1999999999999993</v>
      </c>
      <c r="F437" s="16">
        <v>5.16</v>
      </c>
      <c r="G437" s="12">
        <v>44680</v>
      </c>
      <c r="H437" s="17">
        <v>6.67</v>
      </c>
      <c r="I437" s="18">
        <f t="shared" si="36"/>
        <v>-0.18658536585365848</v>
      </c>
      <c r="J437" s="53">
        <f t="shared" si="37"/>
        <v>-0.50328947368421051</v>
      </c>
    </row>
    <row r="438" spans="1:10" x14ac:dyDescent="0.25">
      <c r="B438" s="10">
        <v>44679</v>
      </c>
      <c r="C438" s="13" t="s">
        <v>423</v>
      </c>
      <c r="D438" s="35" t="s">
        <v>424</v>
      </c>
      <c r="E438" s="16">
        <v>9.33</v>
      </c>
      <c r="F438" s="16">
        <v>6.8</v>
      </c>
      <c r="G438" s="12">
        <v>44680</v>
      </c>
      <c r="H438" s="17">
        <v>7.84</v>
      </c>
      <c r="I438" s="18">
        <f t="shared" si="36"/>
        <v>-0.15969989281886388</v>
      </c>
      <c r="J438" s="53">
        <f t="shared" si="37"/>
        <v>-0.58893280632411071</v>
      </c>
    </row>
    <row r="439" spans="1:10" x14ac:dyDescent="0.25">
      <c r="A439" s="10" t="s">
        <v>0</v>
      </c>
      <c r="B439" s="10">
        <v>44676</v>
      </c>
      <c r="C439" s="13" t="s">
        <v>391</v>
      </c>
      <c r="D439" s="35" t="s">
        <v>392</v>
      </c>
      <c r="E439" s="16">
        <v>10.36</v>
      </c>
      <c r="F439" s="16">
        <v>5.88</v>
      </c>
      <c r="G439" s="12">
        <v>44683</v>
      </c>
      <c r="H439" s="17">
        <v>9.3000000000000007</v>
      </c>
      <c r="I439" s="18">
        <f t="shared" si="36"/>
        <v>-0.10231660231660222</v>
      </c>
      <c r="J439" s="53">
        <f t="shared" si="37"/>
        <v>-0.2366071428571426</v>
      </c>
    </row>
    <row r="440" spans="1:10" x14ac:dyDescent="0.25">
      <c r="B440" s="10">
        <v>44679</v>
      </c>
      <c r="C440" s="13" t="s">
        <v>419</v>
      </c>
      <c r="D440" s="35" t="s">
        <v>420</v>
      </c>
      <c r="E440" s="16">
        <v>7.99</v>
      </c>
      <c r="F440" s="16">
        <v>3.69</v>
      </c>
      <c r="G440" s="12">
        <v>44683</v>
      </c>
      <c r="H440" s="17">
        <v>7.03</v>
      </c>
      <c r="I440" s="18">
        <f t="shared" si="36"/>
        <v>-0.12015018773466835</v>
      </c>
      <c r="J440" s="53">
        <f t="shared" si="37"/>
        <v>-0.22325581395348831</v>
      </c>
    </row>
    <row r="441" spans="1:10" x14ac:dyDescent="0.25">
      <c r="B441" s="10">
        <v>44684</v>
      </c>
      <c r="C441" s="13" t="s">
        <v>431</v>
      </c>
      <c r="D441" s="128" t="s">
        <v>432</v>
      </c>
      <c r="E441" s="16">
        <v>3.64</v>
      </c>
      <c r="F441" s="16">
        <v>2.52</v>
      </c>
      <c r="G441" s="12">
        <v>44685</v>
      </c>
      <c r="H441" s="17">
        <v>4.37</v>
      </c>
      <c r="I441" s="18">
        <f t="shared" si="36"/>
        <v>0.2005494505494505</v>
      </c>
      <c r="J441" s="53">
        <f t="shared" si="37"/>
        <v>0.65178571428571419</v>
      </c>
    </row>
    <row r="442" spans="1:10" x14ac:dyDescent="0.25">
      <c r="B442" s="10">
        <v>44684</v>
      </c>
      <c r="C442" s="13" t="s">
        <v>436</v>
      </c>
      <c r="D442" s="35" t="s">
        <v>435</v>
      </c>
      <c r="E442" s="16">
        <v>8.23</v>
      </c>
      <c r="F442" s="16">
        <v>3.77</v>
      </c>
      <c r="G442" s="12">
        <v>44686</v>
      </c>
      <c r="H442" s="17">
        <v>10.32</v>
      </c>
      <c r="I442" s="18">
        <f t="shared" si="36"/>
        <v>0.2539489671931956</v>
      </c>
      <c r="J442" s="53">
        <f t="shared" si="37"/>
        <v>0.46860986547085187</v>
      </c>
    </row>
    <row r="443" spans="1:10" x14ac:dyDescent="0.25">
      <c r="B443" s="10">
        <v>44678</v>
      </c>
      <c r="C443" s="13" t="s">
        <v>407</v>
      </c>
      <c r="D443" s="128" t="s">
        <v>408</v>
      </c>
      <c r="E443" s="16">
        <v>0.91</v>
      </c>
      <c r="F443" s="16">
        <v>0.49</v>
      </c>
      <c r="G443" s="12">
        <v>44686</v>
      </c>
      <c r="H443" s="17">
        <v>0.76</v>
      </c>
      <c r="I443" s="18">
        <f t="shared" si="36"/>
        <v>-0.1648351648351648</v>
      </c>
      <c r="J443" s="53">
        <f t="shared" si="37"/>
        <v>-0.35714285714285715</v>
      </c>
    </row>
    <row r="444" spans="1:10" x14ac:dyDescent="0.25">
      <c r="B444" s="10">
        <v>44686</v>
      </c>
      <c r="C444" s="13" t="s">
        <v>437</v>
      </c>
      <c r="D444" s="128" t="s">
        <v>390</v>
      </c>
      <c r="E444" s="16">
        <v>1.74</v>
      </c>
      <c r="F444" s="16">
        <v>1.36</v>
      </c>
      <c r="G444" s="12">
        <v>44687</v>
      </c>
      <c r="H444" s="17">
        <v>2.06</v>
      </c>
      <c r="I444" s="18">
        <f t="shared" si="36"/>
        <v>0.18390804597701149</v>
      </c>
      <c r="J444" s="53">
        <f t="shared" si="37"/>
        <v>0.84210526315789513</v>
      </c>
    </row>
    <row r="445" spans="1:10" x14ac:dyDescent="0.25">
      <c r="B445" s="10">
        <v>44691</v>
      </c>
      <c r="C445" s="13" t="s">
        <v>456</v>
      </c>
      <c r="D445" s="128" t="s">
        <v>455</v>
      </c>
      <c r="E445" s="16">
        <v>1.25</v>
      </c>
      <c r="F445" s="16">
        <v>0.5</v>
      </c>
      <c r="G445" s="12">
        <v>44692</v>
      </c>
      <c r="H445" s="17">
        <v>0.84</v>
      </c>
      <c r="I445" s="18">
        <f t="shared" si="36"/>
        <v>-0.32800000000000007</v>
      </c>
      <c r="J445" s="53">
        <f t="shared" si="37"/>
        <v>-0.54666666666666675</v>
      </c>
    </row>
    <row r="446" spans="1:10" x14ac:dyDescent="0.25">
      <c r="B446" s="10">
        <v>44691</v>
      </c>
      <c r="C446" s="13" t="s">
        <v>476</v>
      </c>
      <c r="D446" s="35" t="s">
        <v>457</v>
      </c>
      <c r="E446" s="16">
        <v>9.7200000000000006</v>
      </c>
      <c r="F446" s="16">
        <v>6.69</v>
      </c>
      <c r="G446" s="12">
        <v>44693</v>
      </c>
      <c r="H446" s="17">
        <v>9.24</v>
      </c>
      <c r="I446" s="18">
        <f t="shared" si="36"/>
        <v>-4.9382716049382713E-2</v>
      </c>
      <c r="J446" s="53">
        <f t="shared" si="37"/>
        <v>-0.15841584158415856</v>
      </c>
    </row>
    <row r="447" spans="1:10" x14ac:dyDescent="0.25">
      <c r="B447" s="10">
        <v>44692</v>
      </c>
      <c r="C447" s="13" t="s">
        <v>461</v>
      </c>
      <c r="D447" s="128" t="s">
        <v>460</v>
      </c>
      <c r="E447" s="16">
        <v>0.98</v>
      </c>
      <c r="F447" s="16">
        <v>0.26</v>
      </c>
      <c r="G447" s="12">
        <v>44692</v>
      </c>
      <c r="H447" s="17">
        <v>0.25</v>
      </c>
      <c r="I447" s="18">
        <f t="shared" si="36"/>
        <v>-0.74489795918367352</v>
      </c>
      <c r="J447" s="53">
        <f t="shared" si="37"/>
        <v>-1.0138888888888888</v>
      </c>
    </row>
    <row r="448" spans="1:10" x14ac:dyDescent="0.25">
      <c r="B448" s="10">
        <v>44692</v>
      </c>
      <c r="C448" s="13" t="s">
        <v>470</v>
      </c>
      <c r="D448" s="35" t="s">
        <v>469</v>
      </c>
      <c r="E448" s="16">
        <v>9.7200000000000006</v>
      </c>
      <c r="F448" s="16">
        <v>4.7</v>
      </c>
      <c r="G448" s="12">
        <v>44693</v>
      </c>
      <c r="H448" s="17">
        <v>6.91</v>
      </c>
      <c r="I448" s="18">
        <f t="shared" si="36"/>
        <v>-0.28909465020576131</v>
      </c>
      <c r="J448" s="53">
        <f t="shared" si="37"/>
        <v>-0.55976095617529886</v>
      </c>
    </row>
    <row r="449" spans="1:10" x14ac:dyDescent="0.25">
      <c r="B449" s="10">
        <v>44692</v>
      </c>
      <c r="C449" s="13" t="s">
        <v>464</v>
      </c>
      <c r="D449" s="35" t="s">
        <v>465</v>
      </c>
      <c r="E449" s="16">
        <v>7.37</v>
      </c>
      <c r="F449" s="16">
        <v>4.4800000000000004</v>
      </c>
      <c r="G449" s="12">
        <v>44693</v>
      </c>
      <c r="H449" s="17">
        <v>5.24</v>
      </c>
      <c r="I449" s="18">
        <f t="shared" si="36"/>
        <v>-0.28900949796472186</v>
      </c>
      <c r="J449" s="53">
        <f t="shared" si="37"/>
        <v>-0.73702422145328728</v>
      </c>
    </row>
    <row r="450" spans="1:10" x14ac:dyDescent="0.25">
      <c r="A450" s="10" t="s">
        <v>0</v>
      </c>
      <c r="B450" s="10">
        <v>44691</v>
      </c>
      <c r="C450" s="13" t="s">
        <v>452</v>
      </c>
      <c r="D450" s="35" t="s">
        <v>392</v>
      </c>
      <c r="E450" s="16">
        <v>6.76</v>
      </c>
      <c r="F450" s="16">
        <v>3.71</v>
      </c>
      <c r="G450" s="12">
        <v>44698</v>
      </c>
      <c r="H450" s="17">
        <v>8.33</v>
      </c>
      <c r="I450" s="18">
        <f t="shared" si="36"/>
        <v>0.2322485207100593</v>
      </c>
      <c r="J450" s="53">
        <f t="shared" si="37"/>
        <v>0.51475409836065589</v>
      </c>
    </row>
    <row r="451" spans="1:10" x14ac:dyDescent="0.25">
      <c r="B451" s="10">
        <v>44692</v>
      </c>
      <c r="C451" s="13" t="s">
        <v>463</v>
      </c>
      <c r="D451" s="128" t="s">
        <v>462</v>
      </c>
      <c r="E451" s="16">
        <v>0.67</v>
      </c>
      <c r="F451" s="16">
        <v>0.16</v>
      </c>
      <c r="G451" s="12">
        <v>44698</v>
      </c>
      <c r="H451" s="17">
        <v>1.1000000000000001</v>
      </c>
      <c r="I451" s="18">
        <f t="shared" ref="I451:I461" si="38">(H451/E451-1)</f>
        <v>0.64179104477611948</v>
      </c>
      <c r="J451" s="53">
        <f t="shared" ref="J451:J461" si="39">(H451-E451)/(E451-F451)</f>
        <v>0.8431372549019609</v>
      </c>
    </row>
    <row r="452" spans="1:10" x14ac:dyDescent="0.25">
      <c r="B452" s="10">
        <v>44693</v>
      </c>
      <c r="C452" s="13" t="s">
        <v>471</v>
      </c>
      <c r="D452" s="35" t="s">
        <v>472</v>
      </c>
      <c r="E452" s="16">
        <v>6.01</v>
      </c>
      <c r="F452" s="16">
        <v>3.54</v>
      </c>
      <c r="G452" s="12">
        <v>44699</v>
      </c>
      <c r="H452" s="17">
        <v>5.81</v>
      </c>
      <c r="I452" s="18">
        <f t="shared" si="38"/>
        <v>-3.3277870216306238E-2</v>
      </c>
      <c r="J452" s="53">
        <f t="shared" si="39"/>
        <v>-8.0971659919028424E-2</v>
      </c>
    </row>
    <row r="453" spans="1:10" x14ac:dyDescent="0.25">
      <c r="B453" s="10">
        <v>44694</v>
      </c>
      <c r="C453" s="13" t="s">
        <v>477</v>
      </c>
      <c r="D453" s="35" t="s">
        <v>475</v>
      </c>
      <c r="E453" s="16">
        <v>10.47</v>
      </c>
      <c r="F453" s="16">
        <v>6.67</v>
      </c>
      <c r="G453" s="12">
        <v>44699</v>
      </c>
      <c r="H453" s="17">
        <v>11.43</v>
      </c>
      <c r="I453" s="18">
        <f t="shared" si="38"/>
        <v>9.1690544412607267E-2</v>
      </c>
      <c r="J453" s="53">
        <f t="shared" si="39"/>
        <v>0.25263157894736815</v>
      </c>
    </row>
    <row r="454" spans="1:10" x14ac:dyDescent="0.25">
      <c r="B454" s="10">
        <v>44697</v>
      </c>
      <c r="C454" s="13" t="s">
        <v>490</v>
      </c>
      <c r="D454" s="35" t="s">
        <v>486</v>
      </c>
      <c r="E454" s="16">
        <v>3.46</v>
      </c>
      <c r="F454" s="16">
        <v>2.04</v>
      </c>
      <c r="G454" s="12">
        <v>44700</v>
      </c>
      <c r="H454" s="17">
        <v>2.5499999999999998</v>
      </c>
      <c r="I454" s="18">
        <f t="shared" si="38"/>
        <v>-0.26300578034682087</v>
      </c>
      <c r="J454" s="53">
        <f t="shared" si="39"/>
        <v>-0.64084507042253536</v>
      </c>
    </row>
    <row r="455" spans="1:10" x14ac:dyDescent="0.25">
      <c r="B455" s="10">
        <v>44694</v>
      </c>
      <c r="C455" s="13" t="s">
        <v>478</v>
      </c>
      <c r="D455" s="35" t="s">
        <v>487</v>
      </c>
      <c r="E455" s="16">
        <v>0.78</v>
      </c>
      <c r="F455" s="16">
        <v>0.34</v>
      </c>
      <c r="G455" s="12">
        <v>44700</v>
      </c>
      <c r="H455" s="17">
        <v>0.62</v>
      </c>
      <c r="I455" s="18">
        <f t="shared" si="38"/>
        <v>-0.20512820512820518</v>
      </c>
      <c r="J455" s="53">
        <f t="shared" si="39"/>
        <v>-0.3636363636363637</v>
      </c>
    </row>
    <row r="456" spans="1:10" x14ac:dyDescent="0.25">
      <c r="B456" s="10">
        <v>44694</v>
      </c>
      <c r="C456" s="13" t="s">
        <v>482</v>
      </c>
      <c r="D456" s="128" t="s">
        <v>481</v>
      </c>
      <c r="E456" s="16">
        <v>1.96</v>
      </c>
      <c r="F456" s="16">
        <v>0.5</v>
      </c>
      <c r="G456" s="12">
        <v>44700</v>
      </c>
      <c r="H456" s="17">
        <v>1.52</v>
      </c>
      <c r="I456" s="18">
        <f t="shared" si="38"/>
        <v>-0.22448979591836737</v>
      </c>
      <c r="J456" s="53">
        <f t="shared" si="39"/>
        <v>-0.30136986301369861</v>
      </c>
    </row>
    <row r="457" spans="1:10" x14ac:dyDescent="0.25">
      <c r="B457" s="10">
        <v>44697</v>
      </c>
      <c r="C457" s="13" t="s">
        <v>484</v>
      </c>
      <c r="D457" s="35" t="s">
        <v>485</v>
      </c>
      <c r="E457" s="16">
        <v>2.09</v>
      </c>
      <c r="F457" s="16">
        <v>1.36</v>
      </c>
      <c r="G457" s="12">
        <v>44700</v>
      </c>
      <c r="H457" s="17">
        <v>1.86</v>
      </c>
      <c r="I457" s="18">
        <f t="shared" si="38"/>
        <v>-0.11004784688995206</v>
      </c>
      <c r="J457" s="53">
        <f t="shared" si="39"/>
        <v>-0.31506849315068469</v>
      </c>
    </row>
    <row r="458" spans="1:10" x14ac:dyDescent="0.25">
      <c r="B458" s="10">
        <v>44700</v>
      </c>
      <c r="C458" s="13" t="s">
        <v>492</v>
      </c>
      <c r="D458" s="35" t="s">
        <v>491</v>
      </c>
      <c r="E458" s="16">
        <v>14.67</v>
      </c>
      <c r="F458" s="16">
        <v>12.13</v>
      </c>
      <c r="G458" s="12">
        <v>44706</v>
      </c>
      <c r="H458" s="17">
        <v>13.93</v>
      </c>
      <c r="I458" s="18">
        <f t="shared" si="38"/>
        <v>-5.0443081117927724E-2</v>
      </c>
      <c r="J458" s="53">
        <f t="shared" si="39"/>
        <v>-0.29133858267716556</v>
      </c>
    </row>
    <row r="459" spans="1:10" x14ac:dyDescent="0.25">
      <c r="A459" s="10" t="s">
        <v>0</v>
      </c>
      <c r="B459" s="10">
        <v>44704</v>
      </c>
      <c r="C459" s="13" t="s">
        <v>490</v>
      </c>
      <c r="D459" s="35" t="s">
        <v>486</v>
      </c>
      <c r="E459" s="16">
        <v>2.8</v>
      </c>
      <c r="F459" s="16">
        <v>1.76</v>
      </c>
      <c r="G459" s="12">
        <v>44711</v>
      </c>
      <c r="H459" s="17">
        <v>5.05</v>
      </c>
      <c r="I459" s="18">
        <f t="shared" si="38"/>
        <v>0.8035714285714286</v>
      </c>
      <c r="J459" s="53">
        <f t="shared" si="39"/>
        <v>2.1634615384615388</v>
      </c>
    </row>
    <row r="460" spans="1:10" x14ac:dyDescent="0.25">
      <c r="B460" s="10">
        <v>44708</v>
      </c>
      <c r="C460" s="13" t="s">
        <v>498</v>
      </c>
      <c r="D460" s="35" t="s">
        <v>499</v>
      </c>
      <c r="E460" s="16">
        <v>5.8</v>
      </c>
      <c r="F460" s="16">
        <v>3.65</v>
      </c>
      <c r="G460" s="12">
        <v>44711</v>
      </c>
      <c r="H460" s="17">
        <v>8.8000000000000007</v>
      </c>
      <c r="I460" s="18">
        <f t="shared" si="38"/>
        <v>0.51724137931034497</v>
      </c>
      <c r="J460" s="53">
        <f t="shared" si="39"/>
        <v>1.3953488372093028</v>
      </c>
    </row>
    <row r="461" spans="1:10" x14ac:dyDescent="0.25">
      <c r="A461" s="10" t="s">
        <v>0</v>
      </c>
      <c r="B461" s="10">
        <v>44701</v>
      </c>
      <c r="C461" s="13" t="s">
        <v>495</v>
      </c>
      <c r="D461" s="35" t="s">
        <v>496</v>
      </c>
      <c r="E461" s="16">
        <v>4.3600000000000003</v>
      </c>
      <c r="F461" s="16">
        <v>0.38</v>
      </c>
      <c r="G461" s="12">
        <v>44711</v>
      </c>
      <c r="H461" s="17">
        <v>4.95</v>
      </c>
      <c r="I461" s="18">
        <f t="shared" si="38"/>
        <v>0.1353211009174311</v>
      </c>
      <c r="J461" s="53">
        <f t="shared" si="39"/>
        <v>0.1482412060301507</v>
      </c>
    </row>
    <row r="462" spans="1:10" x14ac:dyDescent="0.25">
      <c r="B462" s="10">
        <v>44701</v>
      </c>
      <c r="C462" s="13" t="s">
        <v>493</v>
      </c>
      <c r="D462" s="35" t="s">
        <v>494</v>
      </c>
      <c r="E462" s="16">
        <v>3.65</v>
      </c>
      <c r="F462" s="16">
        <v>0.2</v>
      </c>
      <c r="G462" s="12">
        <v>44712</v>
      </c>
      <c r="H462" s="17">
        <v>3.78</v>
      </c>
      <c r="I462" s="18">
        <f t="shared" ref="I462:I477" si="40">(H462/E462-1)</f>
        <v>3.5616438356164348E-2</v>
      </c>
      <c r="J462" s="53">
        <f t="shared" ref="J462:J477" si="41">(H462-E462)/(E462-F462)</f>
        <v>3.768115942028983E-2</v>
      </c>
    </row>
    <row r="463" spans="1:10" x14ac:dyDescent="0.25">
      <c r="B463" s="10" t="s">
        <v>518</v>
      </c>
      <c r="C463" s="13" t="s">
        <v>519</v>
      </c>
      <c r="D463" s="35" t="s">
        <v>500</v>
      </c>
      <c r="E463" s="16">
        <v>5.0449999999999999</v>
      </c>
      <c r="F463" s="16">
        <v>2.66</v>
      </c>
      <c r="G463" s="12">
        <v>44715</v>
      </c>
      <c r="H463" s="17">
        <v>3.63</v>
      </c>
      <c r="I463" s="18">
        <f t="shared" si="40"/>
        <v>-0.28047571853320119</v>
      </c>
      <c r="J463" s="53">
        <f t="shared" si="41"/>
        <v>-0.59329140461215935</v>
      </c>
    </row>
    <row r="464" spans="1:10" x14ac:dyDescent="0.25">
      <c r="B464" s="10">
        <v>44712</v>
      </c>
      <c r="C464" s="13" t="s">
        <v>503</v>
      </c>
      <c r="D464" s="35" t="s">
        <v>504</v>
      </c>
      <c r="E464" s="16">
        <v>3.33</v>
      </c>
      <c r="F464" s="16">
        <v>2.12</v>
      </c>
      <c r="G464" s="12">
        <v>44715</v>
      </c>
      <c r="H464" s="17">
        <v>3.22</v>
      </c>
      <c r="I464" s="18">
        <f t="shared" si="40"/>
        <v>-3.3033033033032955E-2</v>
      </c>
      <c r="J464" s="53">
        <f t="shared" si="41"/>
        <v>-9.0909090909090814E-2</v>
      </c>
    </row>
    <row r="465" spans="1:10" x14ac:dyDescent="0.25">
      <c r="B465" s="10">
        <v>44712</v>
      </c>
      <c r="C465" s="13" t="s">
        <v>502</v>
      </c>
      <c r="D465" s="35" t="s">
        <v>501</v>
      </c>
      <c r="E465" s="16">
        <v>8.83</v>
      </c>
      <c r="F465" s="16">
        <v>4.1100000000000003</v>
      </c>
      <c r="G465" s="12">
        <v>44719</v>
      </c>
      <c r="H465" s="17">
        <v>9.44</v>
      </c>
      <c r="I465" s="18">
        <f t="shared" si="40"/>
        <v>6.908267270668178E-2</v>
      </c>
      <c r="J465" s="53">
        <f t="shared" si="41"/>
        <v>0.1292372881355931</v>
      </c>
    </row>
    <row r="466" spans="1:10" x14ac:dyDescent="0.25">
      <c r="B466" s="10">
        <v>44713</v>
      </c>
      <c r="C466" s="13" t="s">
        <v>507</v>
      </c>
      <c r="D466" s="35" t="s">
        <v>508</v>
      </c>
      <c r="E466" s="16">
        <v>0.93</v>
      </c>
      <c r="F466" s="16">
        <v>0.17</v>
      </c>
      <c r="G466" s="12">
        <v>44719</v>
      </c>
      <c r="H466" s="17">
        <v>0.83</v>
      </c>
      <c r="I466" s="18">
        <f t="shared" si="40"/>
        <v>-0.10752688172043023</v>
      </c>
      <c r="J466" s="53">
        <f t="shared" si="41"/>
        <v>-0.13157894736842116</v>
      </c>
    </row>
    <row r="467" spans="1:10" x14ac:dyDescent="0.25">
      <c r="A467" s="10" t="s">
        <v>0</v>
      </c>
      <c r="B467" s="10">
        <v>44719</v>
      </c>
      <c r="C467" s="13" t="s">
        <v>525</v>
      </c>
      <c r="D467" s="35" t="s">
        <v>524</v>
      </c>
      <c r="E467" s="16">
        <v>1.39</v>
      </c>
      <c r="F467" s="16">
        <v>1.07</v>
      </c>
      <c r="G467" s="12">
        <v>44721</v>
      </c>
      <c r="H467" s="17">
        <v>1.72</v>
      </c>
      <c r="I467" s="18">
        <f t="shared" si="40"/>
        <v>0.23741007194244612</v>
      </c>
      <c r="J467" s="53">
        <f t="shared" si="41"/>
        <v>1.0312500000000007</v>
      </c>
    </row>
    <row r="468" spans="1:10" x14ac:dyDescent="0.25">
      <c r="A468" s="10" t="s">
        <v>0</v>
      </c>
      <c r="B468" s="10">
        <v>44722</v>
      </c>
      <c r="C468" s="13" t="s">
        <v>538</v>
      </c>
      <c r="D468" s="35" t="s">
        <v>392</v>
      </c>
      <c r="E468" s="16">
        <v>7.45</v>
      </c>
      <c r="F468" s="16">
        <v>5.51</v>
      </c>
      <c r="G468" s="12">
        <v>44722</v>
      </c>
      <c r="H468" s="17">
        <v>5.54</v>
      </c>
      <c r="I468" s="18">
        <f t="shared" si="40"/>
        <v>-0.25637583892617455</v>
      </c>
      <c r="J468" s="53">
        <f t="shared" si="41"/>
        <v>-0.98453608247422664</v>
      </c>
    </row>
    <row r="469" spans="1:10" x14ac:dyDescent="0.25">
      <c r="B469" s="10">
        <v>44722</v>
      </c>
      <c r="C469" s="13" t="s">
        <v>537</v>
      </c>
      <c r="D469" s="128" t="s">
        <v>536</v>
      </c>
      <c r="E469" s="16">
        <v>0.49</v>
      </c>
      <c r="F469" s="16">
        <v>0.31</v>
      </c>
      <c r="G469" s="12">
        <v>44725</v>
      </c>
      <c r="H469" s="17">
        <v>0.2</v>
      </c>
      <c r="I469" s="18">
        <f t="shared" si="40"/>
        <v>-0.59183673469387754</v>
      </c>
      <c r="J469" s="53">
        <f t="shared" si="41"/>
        <v>-1.6111111111111112</v>
      </c>
    </row>
    <row r="470" spans="1:10" x14ac:dyDescent="0.25">
      <c r="B470" s="10">
        <v>44725</v>
      </c>
      <c r="C470" s="13" t="s">
        <v>544</v>
      </c>
      <c r="D470" s="35" t="s">
        <v>475</v>
      </c>
      <c r="E470" s="16">
        <v>7</v>
      </c>
      <c r="F470" s="16">
        <v>3.42</v>
      </c>
      <c r="G470" s="12">
        <v>44726</v>
      </c>
      <c r="H470" s="17">
        <v>4.99</v>
      </c>
      <c r="I470" s="18">
        <f t="shared" si="40"/>
        <v>-0.28714285714285714</v>
      </c>
      <c r="J470" s="53">
        <f t="shared" si="41"/>
        <v>-0.56145251396648033</v>
      </c>
    </row>
    <row r="471" spans="1:10" x14ac:dyDescent="0.25">
      <c r="B471" s="10">
        <v>44726</v>
      </c>
      <c r="C471" s="13" t="s">
        <v>552</v>
      </c>
      <c r="D471" s="128" t="s">
        <v>553</v>
      </c>
      <c r="E471" s="16">
        <v>1.95</v>
      </c>
      <c r="F471" s="16">
        <v>0.9</v>
      </c>
      <c r="G471" s="12">
        <v>44758</v>
      </c>
      <c r="H471" s="17">
        <v>1.63</v>
      </c>
      <c r="I471" s="18">
        <f t="shared" si="40"/>
        <v>-0.16410256410256419</v>
      </c>
      <c r="J471" s="53">
        <f t="shared" si="41"/>
        <v>-0.3047619047619049</v>
      </c>
    </row>
    <row r="472" spans="1:10" x14ac:dyDescent="0.25">
      <c r="B472" s="10">
        <v>44726</v>
      </c>
      <c r="C472" s="13" t="s">
        <v>556</v>
      </c>
      <c r="D472" s="35" t="s">
        <v>557</v>
      </c>
      <c r="E472" s="16">
        <v>8</v>
      </c>
      <c r="F472" s="16">
        <v>3.49</v>
      </c>
      <c r="G472" s="12">
        <v>44758</v>
      </c>
      <c r="H472" s="17">
        <v>8.6</v>
      </c>
      <c r="I472" s="18">
        <f t="shared" si="40"/>
        <v>7.4999999999999956E-2</v>
      </c>
      <c r="J472" s="53">
        <f t="shared" si="41"/>
        <v>0.1330376940133037</v>
      </c>
    </row>
    <row r="473" spans="1:10" x14ac:dyDescent="0.25">
      <c r="B473" s="10">
        <v>44727</v>
      </c>
      <c r="C473" s="13" t="s">
        <v>559</v>
      </c>
      <c r="D473" s="128" t="s">
        <v>558</v>
      </c>
      <c r="E473" s="16">
        <v>1</v>
      </c>
      <c r="F473" s="16">
        <v>0.78</v>
      </c>
      <c r="G473" s="12">
        <v>44728</v>
      </c>
      <c r="H473" s="17">
        <v>0.72</v>
      </c>
      <c r="I473" s="18">
        <f t="shared" si="40"/>
        <v>-0.28000000000000003</v>
      </c>
      <c r="J473" s="53">
        <f t="shared" si="41"/>
        <v>-1.2727272727272729</v>
      </c>
    </row>
    <row r="474" spans="1:10" x14ac:dyDescent="0.25">
      <c r="B474" s="10">
        <v>44727</v>
      </c>
      <c r="C474" s="13" t="s">
        <v>560</v>
      </c>
      <c r="D474" s="35" t="s">
        <v>562</v>
      </c>
      <c r="E474" s="16">
        <v>4.29</v>
      </c>
      <c r="F474" s="16">
        <v>2.19</v>
      </c>
      <c r="G474" s="12">
        <v>44728</v>
      </c>
      <c r="H474" s="17">
        <v>2.6</v>
      </c>
      <c r="I474" s="18">
        <f t="shared" si="40"/>
        <v>-0.39393939393939392</v>
      </c>
      <c r="J474" s="53">
        <f t="shared" si="41"/>
        <v>-0.80476190476190468</v>
      </c>
    </row>
    <row r="475" spans="1:10" x14ac:dyDescent="0.25">
      <c r="B475" s="10">
        <v>44725</v>
      </c>
      <c r="C475" s="13" t="s">
        <v>545</v>
      </c>
      <c r="D475" s="35" t="s">
        <v>546</v>
      </c>
      <c r="E475" s="16">
        <v>11.19</v>
      </c>
      <c r="F475" s="16">
        <v>5.61</v>
      </c>
      <c r="G475" s="12">
        <v>44732</v>
      </c>
      <c r="H475" s="17">
        <v>18.38</v>
      </c>
      <c r="I475" s="18">
        <f t="shared" si="40"/>
        <v>0.64253798033958898</v>
      </c>
      <c r="J475" s="53">
        <f t="shared" si="41"/>
        <v>1.2885304659498209</v>
      </c>
    </row>
    <row r="476" spans="1:10" x14ac:dyDescent="0.25">
      <c r="B476" s="10">
        <v>44725</v>
      </c>
      <c r="C476" s="13" t="s">
        <v>548</v>
      </c>
      <c r="D476" s="35" t="s">
        <v>547</v>
      </c>
      <c r="E476" s="16">
        <v>11.62</v>
      </c>
      <c r="F476" s="16">
        <v>5.93</v>
      </c>
      <c r="G476" s="12">
        <v>44734</v>
      </c>
      <c r="H476" s="17">
        <v>8.73</v>
      </c>
      <c r="I476" s="18">
        <f t="shared" si="40"/>
        <v>-0.24870912220309804</v>
      </c>
      <c r="J476" s="53">
        <f t="shared" si="41"/>
        <v>-0.5079086115992969</v>
      </c>
    </row>
    <row r="477" spans="1:10" x14ac:dyDescent="0.25">
      <c r="B477" s="10">
        <v>44732</v>
      </c>
      <c r="C477" s="13" t="s">
        <v>570</v>
      </c>
      <c r="D477" s="35" t="s">
        <v>569</v>
      </c>
      <c r="E477" s="16">
        <v>3.99</v>
      </c>
      <c r="F477" s="16">
        <v>0.73</v>
      </c>
      <c r="G477" s="12">
        <v>44734</v>
      </c>
      <c r="H477" s="17">
        <v>3.07</v>
      </c>
      <c r="I477" s="18">
        <f t="shared" si="40"/>
        <v>-0.23057644110275699</v>
      </c>
      <c r="J477" s="53">
        <f t="shared" si="41"/>
        <v>-0.28220858895705531</v>
      </c>
    </row>
    <row r="478" spans="1:10" x14ac:dyDescent="0.25">
      <c r="B478" s="10">
        <v>44732</v>
      </c>
      <c r="C478" s="13" t="s">
        <v>568</v>
      </c>
      <c r="D478" s="35" t="s">
        <v>567</v>
      </c>
      <c r="E478" s="16">
        <v>4.95</v>
      </c>
      <c r="F478" s="16">
        <v>0.76</v>
      </c>
      <c r="G478" s="12">
        <v>44734</v>
      </c>
      <c r="H478" s="17">
        <v>5.47</v>
      </c>
      <c r="I478" s="18">
        <f t="shared" ref="I478:I484" si="42">(H478/E478-1)</f>
        <v>0.10505050505050506</v>
      </c>
      <c r="J478" s="53">
        <f t="shared" ref="J478:J484" si="43">(H478-E478)/(E478-F478)</f>
        <v>0.12410501193317411</v>
      </c>
    </row>
    <row r="479" spans="1:10" x14ac:dyDescent="0.25">
      <c r="B479" s="10">
        <v>44733</v>
      </c>
      <c r="C479" s="13" t="s">
        <v>574</v>
      </c>
      <c r="D479" s="128" t="s">
        <v>573</v>
      </c>
      <c r="E479" s="16">
        <v>0.65</v>
      </c>
      <c r="F479" s="16">
        <v>0.4</v>
      </c>
      <c r="G479" s="12">
        <v>44734</v>
      </c>
      <c r="H479" s="17">
        <v>0.39</v>
      </c>
      <c r="I479" s="18">
        <f t="shared" si="42"/>
        <v>-0.4</v>
      </c>
      <c r="J479" s="53">
        <f t="shared" si="43"/>
        <v>-1.04</v>
      </c>
    </row>
    <row r="480" spans="1:10" x14ac:dyDescent="0.25">
      <c r="B480" s="10">
        <v>44734</v>
      </c>
      <c r="C480" s="13" t="s">
        <v>580</v>
      </c>
      <c r="D480" s="35" t="s">
        <v>581</v>
      </c>
      <c r="E480" s="16">
        <v>4.9400000000000004</v>
      </c>
      <c r="F480" s="16">
        <v>2.78</v>
      </c>
      <c r="G480" s="12">
        <v>44735</v>
      </c>
      <c r="H480" s="17">
        <v>2.85</v>
      </c>
      <c r="I480" s="18">
        <f t="shared" si="42"/>
        <v>-0.42307692307692313</v>
      </c>
      <c r="J480" s="53">
        <f t="shared" si="43"/>
        <v>-0.96759259259259245</v>
      </c>
    </row>
    <row r="481" spans="1:10" x14ac:dyDescent="0.25">
      <c r="B481" s="10">
        <v>44734</v>
      </c>
      <c r="C481" s="13" t="s">
        <v>586</v>
      </c>
      <c r="D481" s="35" t="s">
        <v>579</v>
      </c>
      <c r="E481" s="16">
        <v>9.75</v>
      </c>
      <c r="F481" s="16">
        <v>6.65</v>
      </c>
      <c r="G481" s="12">
        <v>44739</v>
      </c>
      <c r="H481" s="17">
        <v>15.18</v>
      </c>
      <c r="I481" s="18">
        <f t="shared" si="42"/>
        <v>0.55692307692307685</v>
      </c>
      <c r="J481" s="53">
        <f t="shared" si="43"/>
        <v>1.7516129032258065</v>
      </c>
    </row>
    <row r="482" spans="1:10" x14ac:dyDescent="0.25">
      <c r="B482" s="10">
        <v>44736</v>
      </c>
      <c r="C482" s="13" t="s">
        <v>587</v>
      </c>
      <c r="D482" s="35" t="s">
        <v>588</v>
      </c>
      <c r="E482" s="16">
        <v>2.97</v>
      </c>
      <c r="F482" s="16">
        <v>1.19</v>
      </c>
      <c r="G482" s="12">
        <v>44740</v>
      </c>
      <c r="H482" s="17">
        <v>4.01</v>
      </c>
      <c r="I482" s="18">
        <f t="shared" si="42"/>
        <v>0.35016835016834991</v>
      </c>
      <c r="J482" s="53">
        <f t="shared" si="43"/>
        <v>0.58426966292134797</v>
      </c>
    </row>
    <row r="483" spans="1:10" x14ac:dyDescent="0.25">
      <c r="B483" s="10">
        <v>44739</v>
      </c>
      <c r="C483" s="13" t="s">
        <v>596</v>
      </c>
      <c r="D483" s="35" t="s">
        <v>595</v>
      </c>
      <c r="E483" s="16">
        <v>6.29</v>
      </c>
      <c r="F483" s="16">
        <v>2.46</v>
      </c>
      <c r="G483" s="12">
        <v>44740</v>
      </c>
      <c r="H483" s="17">
        <v>3.94</v>
      </c>
      <c r="I483" s="18">
        <f t="shared" si="42"/>
        <v>-0.37360890302066774</v>
      </c>
      <c r="J483" s="53">
        <f t="shared" si="43"/>
        <v>-0.61357702349869447</v>
      </c>
    </row>
    <row r="484" spans="1:10" x14ac:dyDescent="0.25">
      <c r="B484" s="10">
        <v>44735</v>
      </c>
      <c r="C484" s="13" t="s">
        <v>583</v>
      </c>
      <c r="D484" s="128" t="s">
        <v>582</v>
      </c>
      <c r="E484" s="16">
        <v>1.8</v>
      </c>
      <c r="F484" s="16">
        <v>0.4</v>
      </c>
      <c r="G484" s="12">
        <v>44740</v>
      </c>
      <c r="H484" s="17">
        <v>2.72</v>
      </c>
      <c r="I484" s="18">
        <f t="shared" si="42"/>
        <v>0.51111111111111107</v>
      </c>
      <c r="J484" s="53">
        <f t="shared" si="43"/>
        <v>0.65714285714285725</v>
      </c>
    </row>
    <row r="485" spans="1:10" x14ac:dyDescent="0.25">
      <c r="A485" s="10" t="s">
        <v>0</v>
      </c>
      <c r="B485" s="10">
        <v>44734</v>
      </c>
      <c r="C485" s="13" t="s">
        <v>575</v>
      </c>
      <c r="D485" s="35" t="s">
        <v>576</v>
      </c>
      <c r="E485" s="16">
        <v>9.64</v>
      </c>
      <c r="F485" s="16">
        <v>5.39</v>
      </c>
      <c r="G485" s="12">
        <v>44742</v>
      </c>
      <c r="H485" s="17">
        <v>13.2</v>
      </c>
      <c r="I485" s="18">
        <f t="shared" ref="I485:I509" si="44">(H485/E485-1)</f>
        <v>0.36929460580912843</v>
      </c>
      <c r="J485" s="53">
        <f t="shared" ref="J485:J509" si="45">(H485-E485)/(E485-F485)</f>
        <v>0.83764705882352897</v>
      </c>
    </row>
    <row r="486" spans="1:10" x14ac:dyDescent="0.25">
      <c r="A486" s="10" t="s">
        <v>0</v>
      </c>
      <c r="B486" s="10">
        <v>44732</v>
      </c>
      <c r="C486" s="13" t="s">
        <v>566</v>
      </c>
      <c r="D486" s="35" t="s">
        <v>565</v>
      </c>
      <c r="E486" s="16">
        <v>7</v>
      </c>
      <c r="F486" s="16">
        <v>3.25</v>
      </c>
      <c r="G486" s="12">
        <v>44743</v>
      </c>
      <c r="H486" s="17">
        <v>10.61</v>
      </c>
      <c r="I486" s="18">
        <f t="shared" si="44"/>
        <v>0.51571428571428557</v>
      </c>
      <c r="J486" s="53">
        <f t="shared" si="45"/>
        <v>0.96266666666666656</v>
      </c>
    </row>
    <row r="487" spans="1:10" x14ac:dyDescent="0.25">
      <c r="B487" s="10">
        <v>44739</v>
      </c>
      <c r="C487" s="13" t="s">
        <v>597</v>
      </c>
      <c r="D487" s="35" t="s">
        <v>598</v>
      </c>
      <c r="E487" s="16">
        <v>14.65</v>
      </c>
      <c r="F487" s="16">
        <v>4.91</v>
      </c>
      <c r="G487" s="12">
        <v>44743</v>
      </c>
      <c r="H487" s="17">
        <v>17.329999999999998</v>
      </c>
      <c r="I487" s="18">
        <f t="shared" si="44"/>
        <v>0.18293515358361767</v>
      </c>
      <c r="J487" s="53">
        <f t="shared" si="45"/>
        <v>0.27515400410677598</v>
      </c>
    </row>
    <row r="488" spans="1:10" x14ac:dyDescent="0.25">
      <c r="B488" s="10">
        <v>44742</v>
      </c>
      <c r="C488" s="13" t="s">
        <v>615</v>
      </c>
      <c r="D488" s="128" t="s">
        <v>616</v>
      </c>
      <c r="E488" s="16">
        <v>12.82</v>
      </c>
      <c r="F488" s="16">
        <v>9.99</v>
      </c>
      <c r="G488" s="12">
        <v>44743</v>
      </c>
      <c r="H488" s="17">
        <v>12.09</v>
      </c>
      <c r="I488" s="18">
        <f t="shared" si="44"/>
        <v>-5.6942277691107712E-2</v>
      </c>
      <c r="J488" s="53">
        <f t="shared" si="45"/>
        <v>-0.25795053003533586</v>
      </c>
    </row>
    <row r="489" spans="1:10" x14ac:dyDescent="0.25">
      <c r="B489" s="10">
        <v>44746</v>
      </c>
      <c r="C489" s="13" t="s">
        <v>621</v>
      </c>
      <c r="D489" s="128" t="s">
        <v>622</v>
      </c>
      <c r="E489" s="16">
        <v>1.68</v>
      </c>
      <c r="F489" s="16">
        <v>0.81</v>
      </c>
      <c r="G489" s="12">
        <v>44747</v>
      </c>
      <c r="H489" s="17">
        <v>1.1599999999999999</v>
      </c>
      <c r="I489" s="18">
        <f t="shared" si="44"/>
        <v>-0.30952380952380953</v>
      </c>
      <c r="J489" s="53">
        <f t="shared" si="45"/>
        <v>-0.5977011494252874</v>
      </c>
    </row>
    <row r="490" spans="1:10" x14ac:dyDescent="0.25">
      <c r="B490" s="10">
        <v>44742</v>
      </c>
      <c r="C490" s="13" t="s">
        <v>609</v>
      </c>
      <c r="D490" s="128" t="s">
        <v>610</v>
      </c>
      <c r="E490" s="16">
        <v>0.77</v>
      </c>
      <c r="F490" s="16">
        <v>0.36</v>
      </c>
      <c r="G490" s="12">
        <v>44747</v>
      </c>
      <c r="H490" s="17">
        <v>0.65</v>
      </c>
      <c r="I490" s="18">
        <f t="shared" si="44"/>
        <v>-0.15584415584415579</v>
      </c>
      <c r="J490" s="53">
        <f t="shared" si="45"/>
        <v>-0.29268292682926828</v>
      </c>
    </row>
    <row r="491" spans="1:10" x14ac:dyDescent="0.25">
      <c r="B491" s="10">
        <v>44741</v>
      </c>
      <c r="C491" s="13" t="s">
        <v>606</v>
      </c>
      <c r="D491" s="128" t="s">
        <v>605</v>
      </c>
      <c r="E491" s="16">
        <v>2.4900000000000002</v>
      </c>
      <c r="F491" s="16">
        <v>1.4</v>
      </c>
      <c r="G491" s="12">
        <v>44747</v>
      </c>
      <c r="H491" s="17">
        <v>2.2799999999999998</v>
      </c>
      <c r="I491" s="18">
        <f t="shared" si="44"/>
        <v>-8.4337349397590522E-2</v>
      </c>
      <c r="J491" s="53">
        <f t="shared" si="45"/>
        <v>-0.19266055045871591</v>
      </c>
    </row>
    <row r="492" spans="1:10" ht="14.25" customHeight="1" x14ac:dyDescent="0.25">
      <c r="A492" s="10" t="s">
        <v>0</v>
      </c>
      <c r="B492" s="10">
        <v>44746</v>
      </c>
      <c r="C492" s="13" t="s">
        <v>623</v>
      </c>
      <c r="D492" s="35" t="s">
        <v>624</v>
      </c>
      <c r="E492" s="16">
        <v>8.84</v>
      </c>
      <c r="F492" s="16">
        <v>5.22</v>
      </c>
      <c r="G492" s="12">
        <v>44747</v>
      </c>
      <c r="H492" s="17">
        <v>10.28</v>
      </c>
      <c r="I492" s="18">
        <f t="shared" si="44"/>
        <v>0.16289592760180982</v>
      </c>
      <c r="J492" s="53">
        <f t="shared" si="45"/>
        <v>0.39779005524861866</v>
      </c>
    </row>
    <row r="493" spans="1:10" x14ac:dyDescent="0.25">
      <c r="B493" s="10">
        <v>44747</v>
      </c>
      <c r="C493" s="13" t="s">
        <v>628</v>
      </c>
      <c r="D493" s="35" t="s">
        <v>627</v>
      </c>
      <c r="E493" s="16">
        <v>5.78</v>
      </c>
      <c r="F493" s="16">
        <v>2.65</v>
      </c>
      <c r="G493" s="12">
        <v>44747</v>
      </c>
      <c r="H493" s="17">
        <v>2.62</v>
      </c>
      <c r="I493" s="18">
        <f t="shared" si="44"/>
        <v>-0.54671280276816603</v>
      </c>
      <c r="J493" s="53">
        <f t="shared" si="45"/>
        <v>-1.0095846645367412</v>
      </c>
    </row>
    <row r="494" spans="1:10" x14ac:dyDescent="0.25">
      <c r="B494" s="10">
        <v>44741</v>
      </c>
      <c r="C494" s="13" t="s">
        <v>607</v>
      </c>
      <c r="D494" s="128" t="s">
        <v>608</v>
      </c>
      <c r="E494" s="16">
        <v>0.62</v>
      </c>
      <c r="F494" s="16">
        <v>0.35</v>
      </c>
      <c r="G494" s="12">
        <v>44750</v>
      </c>
      <c r="H494" s="17">
        <v>0.57999999999999996</v>
      </c>
      <c r="I494" s="18">
        <f t="shared" si="44"/>
        <v>-6.4516129032258118E-2</v>
      </c>
      <c r="J494" s="53">
        <f t="shared" si="45"/>
        <v>-0.14814814814814828</v>
      </c>
    </row>
    <row r="495" spans="1:10" x14ac:dyDescent="0.25">
      <c r="B495" s="10">
        <v>44747</v>
      </c>
      <c r="C495" s="13" t="s">
        <v>650</v>
      </c>
      <c r="D495" s="35" t="s">
        <v>629</v>
      </c>
      <c r="E495" s="16">
        <v>1.6</v>
      </c>
      <c r="F495" s="16">
        <v>1.02</v>
      </c>
      <c r="G495" s="12">
        <v>44750</v>
      </c>
      <c r="H495" s="17">
        <v>2.48</v>
      </c>
      <c r="I495" s="18">
        <f t="shared" si="44"/>
        <v>0.54999999999999982</v>
      </c>
      <c r="J495" s="53">
        <f t="shared" si="45"/>
        <v>1.5172413793103445</v>
      </c>
    </row>
    <row r="496" spans="1:10" x14ac:dyDescent="0.25">
      <c r="B496" s="10">
        <v>44749</v>
      </c>
      <c r="C496" s="13" t="s">
        <v>643</v>
      </c>
      <c r="D496" s="35" t="s">
        <v>642</v>
      </c>
      <c r="E496" s="16">
        <v>5.56</v>
      </c>
      <c r="F496" s="16">
        <v>0.97</v>
      </c>
      <c r="G496" s="12">
        <v>44754</v>
      </c>
      <c r="H496" s="17">
        <v>4.45</v>
      </c>
      <c r="I496" s="18">
        <f t="shared" si="44"/>
        <v>-0.19964028776978404</v>
      </c>
      <c r="J496" s="53">
        <f t="shared" si="45"/>
        <v>-0.24183006535947701</v>
      </c>
    </row>
    <row r="497" spans="1:10" x14ac:dyDescent="0.25">
      <c r="B497" s="10">
        <v>44749</v>
      </c>
      <c r="C497" s="13" t="s">
        <v>646</v>
      </c>
      <c r="D497" s="128" t="s">
        <v>647</v>
      </c>
      <c r="E497" s="16">
        <v>1.28</v>
      </c>
      <c r="F497" s="16">
        <v>0.2</v>
      </c>
      <c r="G497" s="12">
        <v>44754</v>
      </c>
      <c r="H497" s="17">
        <v>1</v>
      </c>
      <c r="I497" s="18">
        <f t="shared" si="44"/>
        <v>-0.21875</v>
      </c>
      <c r="J497" s="53">
        <f t="shared" si="45"/>
        <v>-0.25925925925925924</v>
      </c>
    </row>
    <row r="498" spans="1:10" x14ac:dyDescent="0.25">
      <c r="B498" s="10">
        <v>44750</v>
      </c>
      <c r="C498" s="13" t="s">
        <v>652</v>
      </c>
      <c r="D498" s="35" t="s">
        <v>651</v>
      </c>
      <c r="E498" s="16">
        <v>2.36</v>
      </c>
      <c r="F498" s="16">
        <v>0.81</v>
      </c>
      <c r="G498" s="12">
        <v>44754</v>
      </c>
      <c r="H498" s="17">
        <v>1.86</v>
      </c>
      <c r="I498" s="18">
        <f t="shared" si="44"/>
        <v>-0.2118644067796609</v>
      </c>
      <c r="J498" s="53">
        <f t="shared" si="45"/>
        <v>-0.3225806451612902</v>
      </c>
    </row>
    <row r="499" spans="1:10" x14ac:dyDescent="0.25">
      <c r="A499" s="10" t="s">
        <v>0</v>
      </c>
      <c r="B499" s="10">
        <v>44749</v>
      </c>
      <c r="C499" s="13" t="s">
        <v>641</v>
      </c>
      <c r="D499" s="35" t="s">
        <v>565</v>
      </c>
      <c r="E499" s="16">
        <v>11.69</v>
      </c>
      <c r="F499" s="16">
        <v>8.5399999999999991</v>
      </c>
      <c r="G499" s="12">
        <v>44754</v>
      </c>
      <c r="H499" s="17">
        <v>12.07</v>
      </c>
      <c r="I499" s="18">
        <f t="shared" si="44"/>
        <v>3.2506415739948835E-2</v>
      </c>
      <c r="J499" s="53">
        <f t="shared" si="45"/>
        <v>0.12063492063492087</v>
      </c>
    </row>
    <row r="500" spans="1:10" x14ac:dyDescent="0.25">
      <c r="B500" s="10">
        <v>44753</v>
      </c>
      <c r="C500" s="13" t="s">
        <v>660</v>
      </c>
      <c r="D500" s="35" t="s">
        <v>661</v>
      </c>
      <c r="E500" s="16">
        <v>6.41</v>
      </c>
      <c r="F500" s="16">
        <v>2.5299999999999998</v>
      </c>
      <c r="G500" s="12">
        <v>44755</v>
      </c>
      <c r="H500" s="17">
        <v>2.29</v>
      </c>
      <c r="I500" s="18">
        <f t="shared" si="44"/>
        <v>-0.64274570982839307</v>
      </c>
      <c r="J500" s="53">
        <f t="shared" si="45"/>
        <v>-1.0618556701030928</v>
      </c>
    </row>
    <row r="501" spans="1:10" x14ac:dyDescent="0.25">
      <c r="B501" s="10">
        <v>44753</v>
      </c>
      <c r="C501" s="13" t="s">
        <v>656</v>
      </c>
      <c r="D501" s="35" t="s">
        <v>657</v>
      </c>
      <c r="E501" s="16">
        <v>4.28</v>
      </c>
      <c r="F501" s="16">
        <v>1.88</v>
      </c>
      <c r="G501" s="12">
        <v>44755</v>
      </c>
      <c r="H501" s="17">
        <v>2.69</v>
      </c>
      <c r="I501" s="18">
        <f t="shared" si="44"/>
        <v>-0.37149532710280375</v>
      </c>
      <c r="J501" s="53">
        <f t="shared" si="45"/>
        <v>-0.66249999999999998</v>
      </c>
    </row>
    <row r="502" spans="1:10" x14ac:dyDescent="0.25">
      <c r="B502" s="10">
        <v>44755</v>
      </c>
      <c r="C502" s="13" t="s">
        <v>666</v>
      </c>
      <c r="D502" s="128" t="s">
        <v>613</v>
      </c>
      <c r="E502" s="16">
        <v>4.2300000000000004</v>
      </c>
      <c r="F502" s="16">
        <v>1.32</v>
      </c>
      <c r="G502" s="12">
        <v>44756</v>
      </c>
      <c r="H502" s="17">
        <v>2.79</v>
      </c>
      <c r="I502" s="18">
        <f t="shared" si="44"/>
        <v>-0.34042553191489366</v>
      </c>
      <c r="J502" s="53">
        <f t="shared" si="45"/>
        <v>-0.4948453608247424</v>
      </c>
    </row>
    <row r="503" spans="1:10" x14ac:dyDescent="0.25">
      <c r="B503" s="10">
        <v>44755</v>
      </c>
      <c r="C503" s="13" t="s">
        <v>670</v>
      </c>
      <c r="D503" s="128" t="s">
        <v>669</v>
      </c>
      <c r="E503" s="16">
        <v>2.31</v>
      </c>
      <c r="F503" s="16">
        <v>1.63</v>
      </c>
      <c r="G503" s="12">
        <v>44756</v>
      </c>
      <c r="H503" s="17">
        <v>1.63</v>
      </c>
      <c r="I503" s="18">
        <f t="shared" si="44"/>
        <v>-0.2943722943722944</v>
      </c>
      <c r="J503" s="53">
        <f t="shared" si="45"/>
        <v>-1</v>
      </c>
    </row>
    <row r="504" spans="1:10" x14ac:dyDescent="0.25">
      <c r="B504" s="10">
        <v>44760</v>
      </c>
      <c r="C504" s="13" t="s">
        <v>679</v>
      </c>
      <c r="D504" s="35" t="s">
        <v>678</v>
      </c>
      <c r="E504" s="16">
        <v>12.68</v>
      </c>
      <c r="F504" s="16">
        <v>7.99</v>
      </c>
      <c r="G504" s="12">
        <v>44761</v>
      </c>
      <c r="H504" s="17">
        <v>15.72</v>
      </c>
      <c r="I504" s="18">
        <f t="shared" si="44"/>
        <v>0.23974763406940069</v>
      </c>
      <c r="J504" s="53">
        <f t="shared" si="45"/>
        <v>0.64818763326226037</v>
      </c>
    </row>
    <row r="505" spans="1:10" x14ac:dyDescent="0.25">
      <c r="B505" s="10">
        <v>44757</v>
      </c>
      <c r="C505" s="13" t="s">
        <v>670</v>
      </c>
      <c r="D505" s="128" t="s">
        <v>671</v>
      </c>
      <c r="E505" s="16">
        <v>2.8</v>
      </c>
      <c r="F505" s="16">
        <v>2.02</v>
      </c>
      <c r="G505" s="12">
        <v>44762</v>
      </c>
      <c r="H505" s="17">
        <v>4.2</v>
      </c>
      <c r="I505" s="18">
        <f t="shared" si="44"/>
        <v>0.50000000000000022</v>
      </c>
      <c r="J505" s="53">
        <f t="shared" si="45"/>
        <v>1.7948717948717958</v>
      </c>
    </row>
    <row r="506" spans="1:10" x14ac:dyDescent="0.25">
      <c r="B506" s="10">
        <v>44757</v>
      </c>
      <c r="C506" s="13" t="s">
        <v>672</v>
      </c>
      <c r="D506" s="128" t="s">
        <v>673</v>
      </c>
      <c r="E506" s="16">
        <v>1.88</v>
      </c>
      <c r="F506" s="16">
        <v>1.17</v>
      </c>
      <c r="G506" s="12">
        <v>44762</v>
      </c>
      <c r="H506" s="17">
        <v>3.54</v>
      </c>
      <c r="I506" s="18">
        <f t="shared" si="44"/>
        <v>0.88297872340425543</v>
      </c>
      <c r="J506" s="53">
        <f t="shared" si="45"/>
        <v>2.3380281690140849</v>
      </c>
    </row>
    <row r="507" spans="1:10" x14ac:dyDescent="0.25">
      <c r="B507" s="10">
        <v>44761</v>
      </c>
      <c r="C507" s="13" t="s">
        <v>680</v>
      </c>
      <c r="D507" s="35" t="s">
        <v>681</v>
      </c>
      <c r="E507" s="16">
        <v>1.67</v>
      </c>
      <c r="F507" s="16">
        <v>0.82</v>
      </c>
      <c r="G507" s="12">
        <v>44763</v>
      </c>
      <c r="H507" s="17">
        <v>1.51</v>
      </c>
      <c r="I507" s="18">
        <f t="shared" si="44"/>
        <v>-9.5808383233532912E-2</v>
      </c>
      <c r="J507" s="53">
        <f t="shared" si="45"/>
        <v>-0.18823529411764697</v>
      </c>
    </row>
    <row r="508" spans="1:10" x14ac:dyDescent="0.25">
      <c r="B508" s="10">
        <v>44760</v>
      </c>
      <c r="C508" s="13" t="s">
        <v>676</v>
      </c>
      <c r="D508" s="128" t="s">
        <v>677</v>
      </c>
      <c r="E508" s="16">
        <v>1.62</v>
      </c>
      <c r="F508" s="16">
        <v>0.89</v>
      </c>
      <c r="G508" s="12">
        <v>44763</v>
      </c>
      <c r="H508" s="17">
        <v>1.17</v>
      </c>
      <c r="I508" s="18">
        <f t="shared" si="44"/>
        <v>-0.2777777777777779</v>
      </c>
      <c r="J508" s="53">
        <f t="shared" si="45"/>
        <v>-0.61643835616438369</v>
      </c>
    </row>
    <row r="509" spans="1:10" x14ac:dyDescent="0.25">
      <c r="B509" s="10">
        <v>44763</v>
      </c>
      <c r="C509" s="13" t="s">
        <v>698</v>
      </c>
      <c r="D509" s="35" t="s">
        <v>699</v>
      </c>
      <c r="E509" s="16">
        <v>1.32</v>
      </c>
      <c r="F509" s="16">
        <v>0.61</v>
      </c>
      <c r="G509" s="12">
        <v>44767</v>
      </c>
      <c r="H509" s="17">
        <v>1.5</v>
      </c>
      <c r="I509" s="18">
        <f t="shared" si="44"/>
        <v>0.13636363636363624</v>
      </c>
      <c r="J509" s="53">
        <f t="shared" si="45"/>
        <v>0.25352112676056326</v>
      </c>
    </row>
    <row r="510" spans="1:10" x14ac:dyDescent="0.25">
      <c r="B510" s="10">
        <v>44761</v>
      </c>
      <c r="C510" s="13" t="s">
        <v>684</v>
      </c>
      <c r="D510" s="128" t="s">
        <v>685</v>
      </c>
      <c r="E510" s="16">
        <v>1.04</v>
      </c>
      <c r="F510" s="16">
        <v>0.25</v>
      </c>
      <c r="G510" s="12">
        <v>44767</v>
      </c>
      <c r="H510" s="17">
        <v>1.24</v>
      </c>
      <c r="I510" s="18">
        <f t="shared" ref="I510:I528" si="46">(H510/E510-1)</f>
        <v>0.19230769230769229</v>
      </c>
      <c r="J510" s="53">
        <f t="shared" ref="J510:J525" si="47">(H510-E510)/(E510-F510)</f>
        <v>0.25316455696202522</v>
      </c>
    </row>
    <row r="511" spans="1:10" x14ac:dyDescent="0.25">
      <c r="B511" s="10">
        <v>44762</v>
      </c>
      <c r="C511" s="13" t="s">
        <v>688</v>
      </c>
      <c r="D511" s="128" t="s">
        <v>689</v>
      </c>
      <c r="E511" s="16">
        <v>8.31</v>
      </c>
      <c r="F511" s="16">
        <v>5.05</v>
      </c>
      <c r="G511" s="12">
        <v>44767</v>
      </c>
      <c r="H511" s="17">
        <v>8.2200000000000006</v>
      </c>
      <c r="I511" s="18">
        <f t="shared" si="46"/>
        <v>-1.0830324909747224E-2</v>
      </c>
      <c r="J511" s="53">
        <f t="shared" si="47"/>
        <v>-2.7607361963190136E-2</v>
      </c>
    </row>
    <row r="512" spans="1:10" x14ac:dyDescent="0.25">
      <c r="B512" s="10">
        <v>44762</v>
      </c>
      <c r="C512" s="13" t="s">
        <v>692</v>
      </c>
      <c r="D512" s="128" t="s">
        <v>693</v>
      </c>
      <c r="E512" s="16">
        <v>2.38</v>
      </c>
      <c r="F512" s="16">
        <v>1.5</v>
      </c>
      <c r="G512" s="12">
        <v>44767</v>
      </c>
      <c r="H512" s="17">
        <v>2.81</v>
      </c>
      <c r="I512" s="18">
        <f t="shared" si="46"/>
        <v>0.18067226890756305</v>
      </c>
      <c r="J512" s="53">
        <f t="shared" si="47"/>
        <v>0.48863636363636387</v>
      </c>
    </row>
    <row r="513" spans="1:12" x14ac:dyDescent="0.25">
      <c r="B513" s="10">
        <v>44762</v>
      </c>
      <c r="C513" s="13" t="s">
        <v>695</v>
      </c>
      <c r="D513" s="35" t="s">
        <v>694</v>
      </c>
      <c r="E513" s="16">
        <v>4.9800000000000004</v>
      </c>
      <c r="F513" s="16">
        <v>2.9</v>
      </c>
      <c r="G513" s="12">
        <v>44768</v>
      </c>
      <c r="H513" s="17">
        <v>5.33</v>
      </c>
      <c r="I513" s="18">
        <f t="shared" si="46"/>
        <v>7.0281124497991954E-2</v>
      </c>
      <c r="J513" s="53">
        <f t="shared" si="47"/>
        <v>0.16826923076923056</v>
      </c>
    </row>
    <row r="514" spans="1:12" x14ac:dyDescent="0.25">
      <c r="B514" s="10">
        <v>44763</v>
      </c>
      <c r="C514" s="13" t="s">
        <v>696</v>
      </c>
      <c r="D514" s="35" t="s">
        <v>697</v>
      </c>
      <c r="E514" s="16">
        <v>3.5</v>
      </c>
      <c r="F514" s="16">
        <v>0.89</v>
      </c>
      <c r="G514" s="12">
        <v>44768</v>
      </c>
      <c r="H514" s="17">
        <v>4.6500000000000004</v>
      </c>
      <c r="I514" s="18">
        <f t="shared" si="46"/>
        <v>0.32857142857142874</v>
      </c>
      <c r="J514" s="53">
        <f t="shared" si="47"/>
        <v>0.44061302681992354</v>
      </c>
    </row>
    <row r="515" spans="1:12" x14ac:dyDescent="0.25">
      <c r="A515" s="10" t="s">
        <v>0</v>
      </c>
      <c r="B515" s="10">
        <v>44770</v>
      </c>
      <c r="C515" s="13" t="s">
        <v>719</v>
      </c>
      <c r="D515" s="35" t="s">
        <v>718</v>
      </c>
      <c r="E515" s="16">
        <v>3.48</v>
      </c>
      <c r="F515" s="16">
        <v>2.71</v>
      </c>
      <c r="G515" s="12">
        <v>44771</v>
      </c>
      <c r="H515" s="17">
        <v>2.57</v>
      </c>
      <c r="I515" s="18">
        <f t="shared" si="46"/>
        <v>-0.26149425287356332</v>
      </c>
      <c r="J515" s="53">
        <f t="shared" si="47"/>
        <v>-1.1818181818181819</v>
      </c>
    </row>
    <row r="516" spans="1:12" x14ac:dyDescent="0.25">
      <c r="A516" s="10" t="s">
        <v>0</v>
      </c>
      <c r="B516" s="10">
        <v>44770</v>
      </c>
      <c r="C516" s="13" t="s">
        <v>717</v>
      </c>
      <c r="D516" s="35" t="s">
        <v>716</v>
      </c>
      <c r="E516" s="16">
        <v>8.6300000000000008</v>
      </c>
      <c r="F516" s="16">
        <v>6.04</v>
      </c>
      <c r="G516" s="12">
        <v>44771</v>
      </c>
      <c r="H516" s="17">
        <v>6.05</v>
      </c>
      <c r="I516" s="18">
        <f t="shared" si="46"/>
        <v>-0.29895712630359217</v>
      </c>
      <c r="J516" s="53">
        <f t="shared" si="47"/>
        <v>-0.99613899613899626</v>
      </c>
    </row>
    <row r="517" spans="1:12" x14ac:dyDescent="0.25">
      <c r="A517" s="10" t="s">
        <v>0</v>
      </c>
      <c r="B517" s="10">
        <v>44774</v>
      </c>
      <c r="C517" s="13" t="s">
        <v>724</v>
      </c>
      <c r="D517" s="35" t="s">
        <v>725</v>
      </c>
      <c r="E517" s="16">
        <v>8.51</v>
      </c>
      <c r="F517" s="16">
        <v>5.77</v>
      </c>
      <c r="G517" s="12">
        <v>44776</v>
      </c>
      <c r="H517" s="17">
        <v>7.87</v>
      </c>
      <c r="I517" s="18">
        <f t="shared" si="46"/>
        <v>-7.5205640423031683E-2</v>
      </c>
      <c r="J517" s="53">
        <f t="shared" si="47"/>
        <v>-0.23357664233576628</v>
      </c>
    </row>
    <row r="518" spans="1:12" x14ac:dyDescent="0.25">
      <c r="A518" s="10" t="s">
        <v>0</v>
      </c>
      <c r="B518" s="10">
        <v>44775</v>
      </c>
      <c r="C518" s="13" t="s">
        <v>727</v>
      </c>
      <c r="D518" s="35" t="s">
        <v>726</v>
      </c>
      <c r="E518" s="16">
        <v>2.25</v>
      </c>
      <c r="F518" s="16">
        <v>1.41</v>
      </c>
      <c r="G518" s="12">
        <v>44776</v>
      </c>
      <c r="H518" s="17">
        <v>1.97</v>
      </c>
      <c r="I518" s="18">
        <f t="shared" si="46"/>
        <v>-0.12444444444444447</v>
      </c>
      <c r="J518" s="53">
        <f t="shared" si="47"/>
        <v>-0.33333333333333331</v>
      </c>
    </row>
    <row r="519" spans="1:12" x14ac:dyDescent="0.25">
      <c r="B519" s="10">
        <v>44777</v>
      </c>
      <c r="C519" s="13" t="s">
        <v>744</v>
      </c>
      <c r="D519" s="35" t="s">
        <v>745</v>
      </c>
      <c r="E519" s="16">
        <v>3.31</v>
      </c>
      <c r="F519" s="16">
        <v>2.62</v>
      </c>
      <c r="G519" s="12">
        <v>44778</v>
      </c>
      <c r="H519" s="17">
        <v>3.29</v>
      </c>
      <c r="I519" s="18">
        <f t="shared" si="46"/>
        <v>-6.0422960725076136E-3</v>
      </c>
      <c r="J519" s="53">
        <f t="shared" si="47"/>
        <v>-2.898550724637684E-2</v>
      </c>
      <c r="L519" t="s">
        <v>0</v>
      </c>
    </row>
    <row r="520" spans="1:12" x14ac:dyDescent="0.25">
      <c r="B520" s="10">
        <v>44777</v>
      </c>
      <c r="C520" s="13" t="s">
        <v>742</v>
      </c>
      <c r="D520" s="35" t="s">
        <v>743</v>
      </c>
      <c r="E520" s="16">
        <v>2.0699999999999998</v>
      </c>
      <c r="F520" s="16">
        <v>1.55</v>
      </c>
      <c r="G520" s="12">
        <v>44781</v>
      </c>
      <c r="H520" s="17">
        <v>2.06</v>
      </c>
      <c r="I520" s="18">
        <f t="shared" si="46"/>
        <v>-4.8309178743960457E-3</v>
      </c>
      <c r="J520" s="53">
        <f t="shared" si="47"/>
        <v>-1.9230769230768829E-2</v>
      </c>
    </row>
    <row r="521" spans="1:12" x14ac:dyDescent="0.25">
      <c r="B521" s="10">
        <v>44778</v>
      </c>
      <c r="C521" s="13" t="s">
        <v>747</v>
      </c>
      <c r="D521" s="35" t="s">
        <v>748</v>
      </c>
      <c r="E521" s="16">
        <v>8.93</v>
      </c>
      <c r="F521" s="16">
        <v>7.03</v>
      </c>
      <c r="G521" s="12">
        <v>44781</v>
      </c>
      <c r="H521" s="17">
        <v>8.86</v>
      </c>
      <c r="I521" s="18">
        <f t="shared" si="46"/>
        <v>-7.838745800671898E-3</v>
      </c>
      <c r="J521" s="53">
        <f t="shared" si="47"/>
        <v>-3.6842105263158058E-2</v>
      </c>
    </row>
    <row r="522" spans="1:12" x14ac:dyDescent="0.25">
      <c r="B522" s="10">
        <v>44776</v>
      </c>
      <c r="C522" s="13" t="s">
        <v>731</v>
      </c>
      <c r="D522" s="35" t="s">
        <v>732</v>
      </c>
      <c r="E522" s="16">
        <v>2.39</v>
      </c>
      <c r="F522" s="16">
        <v>1.41</v>
      </c>
      <c r="G522" s="12">
        <v>44782</v>
      </c>
      <c r="H522" s="17">
        <v>3.2</v>
      </c>
      <c r="I522" s="18">
        <f t="shared" si="46"/>
        <v>0.33891213389121333</v>
      </c>
      <c r="J522" s="53">
        <f t="shared" si="47"/>
        <v>0.82653061224489788</v>
      </c>
    </row>
    <row r="523" spans="1:12" x14ac:dyDescent="0.25">
      <c r="B523" s="10">
        <v>44782</v>
      </c>
      <c r="C523" s="13" t="s">
        <v>751</v>
      </c>
      <c r="D523" s="35" t="s">
        <v>752</v>
      </c>
      <c r="E523" s="16">
        <v>4.5199999999999996</v>
      </c>
      <c r="F523" s="16">
        <v>3.1</v>
      </c>
      <c r="G523" s="12">
        <v>44783</v>
      </c>
      <c r="H523" s="17">
        <v>3.56</v>
      </c>
      <c r="I523" s="18">
        <f t="shared" si="46"/>
        <v>-0.21238938053097334</v>
      </c>
      <c r="J523" s="53">
        <f t="shared" si="47"/>
        <v>-0.67605633802816889</v>
      </c>
    </row>
    <row r="524" spans="1:12" s="125" customFormat="1" x14ac:dyDescent="0.25">
      <c r="B524" s="10">
        <v>44782</v>
      </c>
      <c r="C524" s="13" t="s">
        <v>759</v>
      </c>
      <c r="D524" s="35" t="s">
        <v>753</v>
      </c>
      <c r="E524" s="16">
        <v>1.59</v>
      </c>
      <c r="F524" s="16">
        <v>1.04</v>
      </c>
      <c r="G524" s="12">
        <v>44783</v>
      </c>
      <c r="H524" s="17">
        <v>0.92</v>
      </c>
      <c r="I524" s="18">
        <f t="shared" si="46"/>
        <v>-0.42138364779874216</v>
      </c>
      <c r="J524" s="53">
        <f t="shared" si="47"/>
        <v>-1.2181818181818183</v>
      </c>
    </row>
    <row r="525" spans="1:12" x14ac:dyDescent="0.25">
      <c r="B525" s="10">
        <v>44783</v>
      </c>
      <c r="C525" s="13" t="s">
        <v>756</v>
      </c>
      <c r="D525" s="35" t="s">
        <v>757</v>
      </c>
      <c r="E525" s="16">
        <v>2.74</v>
      </c>
      <c r="F525" s="16">
        <v>2.13</v>
      </c>
      <c r="G525" s="12">
        <v>44783</v>
      </c>
      <c r="H525" s="17">
        <v>3.07</v>
      </c>
      <c r="I525" s="18">
        <f t="shared" si="46"/>
        <v>0.12043795620437936</v>
      </c>
      <c r="J525" s="53">
        <f t="shared" si="47"/>
        <v>0.54098360655737621</v>
      </c>
    </row>
    <row r="526" spans="1:12" x14ac:dyDescent="0.25">
      <c r="B526" s="10">
        <v>44783</v>
      </c>
      <c r="C526" s="13" t="s">
        <v>760</v>
      </c>
      <c r="D526" s="35" t="s">
        <v>758</v>
      </c>
      <c r="E526" s="16">
        <v>4.5449999999999999</v>
      </c>
      <c r="F526" s="16">
        <v>1.7</v>
      </c>
      <c r="G526" s="12">
        <v>44785</v>
      </c>
      <c r="H526" s="17">
        <v>4.8899999999999997</v>
      </c>
      <c r="I526" s="18">
        <f t="shared" si="46"/>
        <v>7.5907590759075827E-2</v>
      </c>
      <c r="J526" s="53">
        <f>(H526-E526)/(E526-F526)</f>
        <v>0.12126537785588745</v>
      </c>
    </row>
    <row r="527" spans="1:12" x14ac:dyDescent="0.25">
      <c r="B527" s="10">
        <v>44784</v>
      </c>
      <c r="C527" s="13" t="s">
        <v>765</v>
      </c>
      <c r="D527" s="35" t="s">
        <v>766</v>
      </c>
      <c r="E527" s="16">
        <v>6.43</v>
      </c>
      <c r="F527" s="16">
        <v>5.21</v>
      </c>
      <c r="G527" s="12">
        <v>44785</v>
      </c>
      <c r="H527" s="17">
        <v>5.68</v>
      </c>
      <c r="I527" s="18">
        <f t="shared" si="46"/>
        <v>-0.1166407465007776</v>
      </c>
      <c r="J527" s="53">
        <f>(H527-E527)/(E527-F527)</f>
        <v>-0.61475409836065587</v>
      </c>
    </row>
    <row r="528" spans="1:12" x14ac:dyDescent="0.25">
      <c r="B528" s="10">
        <v>44784</v>
      </c>
      <c r="C528" s="13" t="s">
        <v>769</v>
      </c>
      <c r="D528" s="35" t="s">
        <v>770</v>
      </c>
      <c r="E528" s="16">
        <v>2.38</v>
      </c>
      <c r="F528" s="16">
        <v>1.75</v>
      </c>
      <c r="G528" s="12">
        <v>44785</v>
      </c>
      <c r="H528" s="17">
        <v>2.0099999999999998</v>
      </c>
      <c r="I528" s="18">
        <f t="shared" si="46"/>
        <v>-0.15546218487394958</v>
      </c>
      <c r="J528" s="53">
        <f>(H528-E528)/(E528-F528)</f>
        <v>-0.58730158730158755</v>
      </c>
    </row>
    <row r="529" spans="1:10" x14ac:dyDescent="0.25">
      <c r="A529" s="10" t="s">
        <v>0</v>
      </c>
      <c r="B529" s="10">
        <v>44785</v>
      </c>
      <c r="C529" s="13" t="s">
        <v>774</v>
      </c>
      <c r="D529" s="35" t="s">
        <v>773</v>
      </c>
      <c r="E529" s="16">
        <v>5.52</v>
      </c>
      <c r="F529" s="16">
        <v>3.63</v>
      </c>
      <c r="G529" s="12">
        <v>44789</v>
      </c>
      <c r="H529" s="17">
        <v>4.83</v>
      </c>
      <c r="I529" s="18">
        <f>(H529/E529-1)</f>
        <v>-0.12499999999999989</v>
      </c>
      <c r="J529" s="53">
        <f>(H529-E529)/(E529-F529)</f>
        <v>-0.36507936507936489</v>
      </c>
    </row>
    <row r="530" spans="1:10" x14ac:dyDescent="0.25">
      <c r="B530" s="10">
        <v>44789</v>
      </c>
      <c r="C530" s="13" t="s">
        <v>790</v>
      </c>
      <c r="D530" s="35" t="s">
        <v>789</v>
      </c>
      <c r="E530" s="16">
        <v>6.26</v>
      </c>
      <c r="F530" s="16">
        <v>5.01</v>
      </c>
      <c r="G530" s="12">
        <v>44790</v>
      </c>
      <c r="H530" s="17">
        <v>6.98</v>
      </c>
      <c r="I530" s="18">
        <f t="shared" ref="I530:I535" si="48">(H530/E530-1)</f>
        <v>0.11501597444089473</v>
      </c>
      <c r="J530" s="53">
        <f t="shared" ref="J530:J535" si="49">(H530-E530)/(E530-F530)</f>
        <v>0.57600000000000051</v>
      </c>
    </row>
    <row r="531" spans="1:10" x14ac:dyDescent="0.25">
      <c r="B531" s="10">
        <v>44784</v>
      </c>
      <c r="C531" s="13" t="s">
        <v>763</v>
      </c>
      <c r="D531" s="35" t="s">
        <v>764</v>
      </c>
      <c r="E531" s="16">
        <v>11.76</v>
      </c>
      <c r="F531" s="16">
        <v>7.28</v>
      </c>
      <c r="G531" s="12">
        <v>44790</v>
      </c>
      <c r="H531" s="17">
        <v>9.07</v>
      </c>
      <c r="I531" s="18">
        <f t="shared" si="48"/>
        <v>-0.2287414965986394</v>
      </c>
      <c r="J531" s="53">
        <f t="shared" si="49"/>
        <v>-0.60044642857142849</v>
      </c>
    </row>
    <row r="532" spans="1:10" x14ac:dyDescent="0.25">
      <c r="A532" s="10" t="s">
        <v>0</v>
      </c>
      <c r="B532" s="10">
        <v>44788</v>
      </c>
      <c r="C532" s="13" t="s">
        <v>780</v>
      </c>
      <c r="D532" s="35" t="s">
        <v>779</v>
      </c>
      <c r="E532" s="16">
        <v>5.36</v>
      </c>
      <c r="F532" s="16">
        <v>3.37</v>
      </c>
      <c r="G532" s="12">
        <v>44795</v>
      </c>
      <c r="H532" s="17">
        <v>7.06</v>
      </c>
      <c r="I532" s="18">
        <f t="shared" si="48"/>
        <v>0.31716417910447747</v>
      </c>
      <c r="J532" s="53">
        <f t="shared" si="49"/>
        <v>0.85427135678391919</v>
      </c>
    </row>
    <row r="533" spans="1:10" x14ac:dyDescent="0.25">
      <c r="A533" s="10" t="s">
        <v>0</v>
      </c>
      <c r="B533" s="10">
        <v>44790</v>
      </c>
      <c r="C533" s="13" t="s">
        <v>792</v>
      </c>
      <c r="D533" s="35" t="s">
        <v>793</v>
      </c>
      <c r="E533" s="16">
        <v>0.89</v>
      </c>
      <c r="F533" s="16">
        <v>0.63</v>
      </c>
      <c r="G533" s="12">
        <v>44795</v>
      </c>
      <c r="H533" s="17">
        <v>1.0900000000000001</v>
      </c>
      <c r="I533" s="18">
        <f t="shared" si="48"/>
        <v>0.22471910112359561</v>
      </c>
      <c r="J533" s="53">
        <f t="shared" si="49"/>
        <v>0.7692307692307695</v>
      </c>
    </row>
    <row r="534" spans="1:10" x14ac:dyDescent="0.25">
      <c r="B534" s="10">
        <v>44788</v>
      </c>
      <c r="C534" s="13" t="s">
        <v>782</v>
      </c>
      <c r="D534" s="35" t="s">
        <v>781</v>
      </c>
      <c r="E534" s="16">
        <v>1.46</v>
      </c>
      <c r="F534" s="16">
        <v>1.08</v>
      </c>
      <c r="G534" s="12">
        <v>44796</v>
      </c>
      <c r="H534" s="17">
        <v>1.86</v>
      </c>
      <c r="I534" s="18">
        <f t="shared" si="48"/>
        <v>0.27397260273972623</v>
      </c>
      <c r="J534" s="53">
        <f t="shared" si="49"/>
        <v>1.052631578947369</v>
      </c>
    </row>
    <row r="535" spans="1:10" x14ac:dyDescent="0.25">
      <c r="B535" s="10">
        <v>44790</v>
      </c>
      <c r="C535" s="13" t="s">
        <v>794</v>
      </c>
      <c r="D535" s="35" t="s">
        <v>795</v>
      </c>
      <c r="E535" s="16">
        <v>6.03</v>
      </c>
      <c r="F535" s="16">
        <v>4.42</v>
      </c>
      <c r="G535" s="12">
        <v>44796</v>
      </c>
      <c r="H535" s="17">
        <v>8.9600000000000009</v>
      </c>
      <c r="I535" s="18">
        <f t="shared" si="48"/>
        <v>0.48590381426202334</v>
      </c>
      <c r="J535" s="53">
        <f t="shared" si="49"/>
        <v>1.8198757763975155</v>
      </c>
    </row>
    <row r="536" spans="1:10" x14ac:dyDescent="0.25">
      <c r="A536" s="10" t="s">
        <v>0</v>
      </c>
      <c r="B536" s="10">
        <v>44778</v>
      </c>
      <c r="C536" s="13" t="s">
        <v>749</v>
      </c>
      <c r="D536" s="35" t="s">
        <v>750</v>
      </c>
      <c r="E536" s="16">
        <v>5.89</v>
      </c>
      <c r="F536" s="16">
        <v>4.18</v>
      </c>
      <c r="G536" s="12">
        <v>44796</v>
      </c>
      <c r="H536" s="17">
        <v>7.52</v>
      </c>
      <c r="I536" s="18">
        <f>(H536/E536-1)</f>
        <v>0.27674023769100176</v>
      </c>
      <c r="J536" s="53">
        <f>(H536-E536)/(E536-F536)</f>
        <v>0.95321637426900585</v>
      </c>
    </row>
    <row r="537" spans="1:10" x14ac:dyDescent="0.25">
      <c r="B537" s="10">
        <v>44785</v>
      </c>
      <c r="C537" s="13" t="s">
        <v>771</v>
      </c>
      <c r="D537" s="35" t="s">
        <v>772</v>
      </c>
      <c r="E537" s="16">
        <v>6.01</v>
      </c>
      <c r="F537" s="16">
        <v>3.49</v>
      </c>
      <c r="G537" s="12">
        <v>44796</v>
      </c>
      <c r="H537" s="17">
        <v>5.95</v>
      </c>
      <c r="I537" s="18">
        <f t="shared" ref="I537:I546" si="50">(H537/E537-1)</f>
        <v>-9.983361064891727E-3</v>
      </c>
      <c r="J537" s="53">
        <f t="shared" ref="J537:J546" si="51">(H537-E537)/(E537-F537)</f>
        <v>-2.3809523809523659E-2</v>
      </c>
    </row>
    <row r="538" spans="1:10" x14ac:dyDescent="0.25">
      <c r="A538" s="10" t="s">
        <v>0</v>
      </c>
      <c r="B538" s="10">
        <v>44796</v>
      </c>
      <c r="C538" s="13" t="s">
        <v>805</v>
      </c>
      <c r="D538" s="35" t="s">
        <v>806</v>
      </c>
      <c r="E538" s="16">
        <v>7.71</v>
      </c>
      <c r="F538" s="16">
        <v>3.7</v>
      </c>
      <c r="G538" s="12">
        <v>44798</v>
      </c>
      <c r="H538" s="17">
        <v>7.81</v>
      </c>
      <c r="I538" s="18">
        <f t="shared" si="50"/>
        <v>1.2970168612191912E-2</v>
      </c>
      <c r="J538" s="53">
        <f t="shared" si="51"/>
        <v>2.4937655860349042E-2</v>
      </c>
    </row>
    <row r="539" spans="1:10" x14ac:dyDescent="0.25">
      <c r="A539" s="10" t="s">
        <v>0</v>
      </c>
      <c r="B539" s="10">
        <v>44796</v>
      </c>
      <c r="C539" s="13" t="s">
        <v>810</v>
      </c>
      <c r="D539" s="35" t="s">
        <v>809</v>
      </c>
      <c r="E539" s="16">
        <v>3.28</v>
      </c>
      <c r="F539" s="16">
        <v>1.96</v>
      </c>
      <c r="G539" s="12">
        <v>44798</v>
      </c>
      <c r="H539" s="17">
        <v>3.13</v>
      </c>
      <c r="I539" s="18">
        <f t="shared" si="50"/>
        <v>-4.57317073170731E-2</v>
      </c>
      <c r="J539" s="53">
        <f t="shared" si="51"/>
        <v>-0.11363636363636358</v>
      </c>
    </row>
    <row r="540" spans="1:10" x14ac:dyDescent="0.25">
      <c r="B540" s="10">
        <v>44797</v>
      </c>
      <c r="C540" s="13" t="s">
        <v>816</v>
      </c>
      <c r="D540" s="128" t="s">
        <v>815</v>
      </c>
      <c r="E540" s="16">
        <v>9</v>
      </c>
      <c r="F540" s="16">
        <v>1.62</v>
      </c>
      <c r="G540" s="12">
        <v>44803</v>
      </c>
      <c r="H540" s="17">
        <v>7.2</v>
      </c>
      <c r="I540" s="18">
        <f t="shared" si="50"/>
        <v>-0.19999999999999996</v>
      </c>
      <c r="J540" s="53">
        <f t="shared" si="51"/>
        <v>-0.24390243902439021</v>
      </c>
    </row>
    <row r="541" spans="1:10" x14ac:dyDescent="0.25">
      <c r="B541" s="10">
        <v>44796</v>
      </c>
      <c r="C541" s="13" t="s">
        <v>807</v>
      </c>
      <c r="D541" s="35" t="s">
        <v>808</v>
      </c>
      <c r="E541" s="16">
        <v>8.69</v>
      </c>
      <c r="F541" s="16">
        <v>3.44</v>
      </c>
      <c r="G541" s="12">
        <v>44803</v>
      </c>
      <c r="H541" s="17">
        <v>6.54</v>
      </c>
      <c r="I541" s="18">
        <f t="shared" si="50"/>
        <v>-0.24741081703107015</v>
      </c>
      <c r="J541" s="53">
        <f t="shared" si="51"/>
        <v>-0.4095238095238094</v>
      </c>
    </row>
    <row r="542" spans="1:10" x14ac:dyDescent="0.25">
      <c r="B542" s="10">
        <v>44803</v>
      </c>
      <c r="C542" s="13" t="s">
        <v>844</v>
      </c>
      <c r="D542" s="35" t="s">
        <v>845</v>
      </c>
      <c r="E542" s="16">
        <v>4.87</v>
      </c>
      <c r="F542" s="16">
        <v>2.82</v>
      </c>
      <c r="G542" s="12">
        <v>44804</v>
      </c>
      <c r="H542" s="17">
        <v>4.22</v>
      </c>
      <c r="I542" s="18">
        <f t="shared" si="50"/>
        <v>-0.13347022587268997</v>
      </c>
      <c r="J542" s="53">
        <f t="shared" si="51"/>
        <v>-0.31707317073170743</v>
      </c>
    </row>
    <row r="543" spans="1:10" x14ac:dyDescent="0.25">
      <c r="A543" s="10" t="s">
        <v>0</v>
      </c>
      <c r="B543" s="10">
        <v>44802</v>
      </c>
      <c r="C543" s="13" t="s">
        <v>828</v>
      </c>
      <c r="D543" s="35" t="s">
        <v>829</v>
      </c>
      <c r="E543" s="16">
        <v>3.42</v>
      </c>
      <c r="F543" s="16">
        <v>2.23</v>
      </c>
      <c r="G543" s="12">
        <v>44805</v>
      </c>
      <c r="H543" s="17">
        <v>4.3099999999999996</v>
      </c>
      <c r="I543" s="18">
        <f t="shared" si="50"/>
        <v>0.26023391812865482</v>
      </c>
      <c r="J543" s="53">
        <f t="shared" si="51"/>
        <v>0.74789915966386533</v>
      </c>
    </row>
    <row r="544" spans="1:10" x14ac:dyDescent="0.25">
      <c r="A544" s="10" t="s">
        <v>0</v>
      </c>
      <c r="B544" s="10">
        <v>44802</v>
      </c>
      <c r="C544" s="13" t="s">
        <v>831</v>
      </c>
      <c r="D544" s="35" t="s">
        <v>830</v>
      </c>
      <c r="E544" s="16">
        <v>8.8800000000000008</v>
      </c>
      <c r="F544" s="16">
        <v>4.2</v>
      </c>
      <c r="G544" s="12">
        <v>44806</v>
      </c>
      <c r="H544" s="17">
        <v>7</v>
      </c>
      <c r="I544" s="18">
        <f t="shared" si="50"/>
        <v>-0.21171171171171177</v>
      </c>
      <c r="J544" s="53">
        <f t="shared" si="51"/>
        <v>-0.40170940170940184</v>
      </c>
    </row>
    <row r="545" spans="1:10" x14ac:dyDescent="0.25">
      <c r="A545" s="10" t="s">
        <v>0</v>
      </c>
      <c r="B545" s="10">
        <v>44804</v>
      </c>
      <c r="C545" s="13" t="s">
        <v>859</v>
      </c>
      <c r="D545" s="35" t="s">
        <v>847</v>
      </c>
      <c r="E545" s="16">
        <v>3.35</v>
      </c>
      <c r="F545" s="16">
        <v>2.12</v>
      </c>
      <c r="G545" s="12">
        <v>44809</v>
      </c>
      <c r="H545" s="17">
        <v>4.4400000000000004</v>
      </c>
      <c r="I545" s="18">
        <f t="shared" si="50"/>
        <v>0.32537313432835835</v>
      </c>
      <c r="J545" s="53">
        <f t="shared" si="51"/>
        <v>0.88617886178861816</v>
      </c>
    </row>
    <row r="546" spans="1:10" x14ac:dyDescent="0.25">
      <c r="A546" s="10" t="s">
        <v>0</v>
      </c>
      <c r="B546" s="10">
        <v>44809</v>
      </c>
      <c r="C546" s="13" t="s">
        <v>870</v>
      </c>
      <c r="D546" s="35" t="s">
        <v>871</v>
      </c>
      <c r="E546" s="16">
        <v>6.02</v>
      </c>
      <c r="F546" s="16">
        <v>3.46</v>
      </c>
      <c r="G546" s="12">
        <v>44810</v>
      </c>
      <c r="H546" s="17">
        <v>4.66</v>
      </c>
      <c r="I546" s="18">
        <f t="shared" si="50"/>
        <v>-0.2259136212624584</v>
      </c>
      <c r="J546" s="53">
        <f t="shared" si="51"/>
        <v>-0.53124999999999989</v>
      </c>
    </row>
    <row r="547" spans="1:10" x14ac:dyDescent="0.25">
      <c r="B547" s="10" t="s">
        <v>823</v>
      </c>
      <c r="C547" s="13" t="s">
        <v>824</v>
      </c>
      <c r="D547" s="35" t="s">
        <v>811</v>
      </c>
      <c r="E547" s="16">
        <v>2.23</v>
      </c>
      <c r="F547" s="16">
        <v>1.1399999999999999</v>
      </c>
      <c r="G547" s="12">
        <v>44810</v>
      </c>
      <c r="H547" s="17">
        <v>3.14</v>
      </c>
      <c r="I547" s="18">
        <f>(H547/E547-1)</f>
        <v>0.40807174887892383</v>
      </c>
      <c r="J547" s="53">
        <f>(H547-E547)/(E547-F547)</f>
        <v>0.83486238532110102</v>
      </c>
    </row>
    <row r="548" spans="1:10" x14ac:dyDescent="0.25">
      <c r="B548" s="10" t="s">
        <v>851</v>
      </c>
      <c r="C548" s="13" t="s">
        <v>852</v>
      </c>
      <c r="D548" s="35" t="s">
        <v>843</v>
      </c>
      <c r="E548" s="16">
        <v>2.69</v>
      </c>
      <c r="F548" s="16">
        <v>1.73</v>
      </c>
      <c r="G548" s="12">
        <v>44810</v>
      </c>
      <c r="H548" s="17">
        <v>2.89</v>
      </c>
      <c r="I548" s="18">
        <f>(H548/E548-1)</f>
        <v>7.4349442379182173E-2</v>
      </c>
      <c r="J548" s="53">
        <f>(H548-E548)/(E548-F548)</f>
        <v>0.20833333333333354</v>
      </c>
    </row>
    <row r="549" spans="1:10" x14ac:dyDescent="0.25">
      <c r="A549" s="10" t="s">
        <v>0</v>
      </c>
      <c r="B549" s="10" t="s">
        <v>857</v>
      </c>
      <c r="C549" s="13" t="s">
        <v>858</v>
      </c>
      <c r="D549" s="35" t="s">
        <v>853</v>
      </c>
      <c r="E549" s="16">
        <v>4.5199999999999996</v>
      </c>
      <c r="F549" s="16">
        <v>3.1</v>
      </c>
      <c r="G549" s="12">
        <v>44810</v>
      </c>
      <c r="H549" s="17">
        <v>4.75</v>
      </c>
      <c r="I549" s="18">
        <f t="shared" ref="I549:I560" si="52">(H549/E549-1)</f>
        <v>5.0884955752212413E-2</v>
      </c>
      <c r="J549" s="53">
        <f>(H549-E549)/(E549-F549)</f>
        <v>0.16197183098591586</v>
      </c>
    </row>
    <row r="550" spans="1:10" x14ac:dyDescent="0.25">
      <c r="B550" s="10">
        <v>44811</v>
      </c>
      <c r="C550" s="13" t="s">
        <v>883</v>
      </c>
      <c r="D550" s="35" t="s">
        <v>884</v>
      </c>
      <c r="E550" s="16">
        <v>10.81</v>
      </c>
      <c r="F550" s="16">
        <v>8.41</v>
      </c>
      <c r="G550" s="12">
        <v>44812</v>
      </c>
      <c r="H550" s="17">
        <v>12.16</v>
      </c>
      <c r="I550" s="18">
        <f t="shared" si="52"/>
        <v>0.12488436632747457</v>
      </c>
      <c r="J550" s="53">
        <f t="shared" ref="J550:J560" si="53">(H550-E550)/(E550-F550)</f>
        <v>0.56249999999999978</v>
      </c>
    </row>
    <row r="551" spans="1:10" x14ac:dyDescent="0.25">
      <c r="B551" s="10">
        <v>44811</v>
      </c>
      <c r="C551" s="13" t="s">
        <v>1169</v>
      </c>
      <c r="D551" s="35" t="s">
        <v>885</v>
      </c>
      <c r="E551" s="16">
        <v>8.65</v>
      </c>
      <c r="F551" s="16">
        <v>4.74</v>
      </c>
      <c r="G551" s="12">
        <v>44816</v>
      </c>
      <c r="H551" s="17">
        <v>9.15</v>
      </c>
      <c r="I551" s="18">
        <f t="shared" si="52"/>
        <v>5.7803468208092568E-2</v>
      </c>
      <c r="J551" s="53">
        <f t="shared" si="53"/>
        <v>0.12787723785166241</v>
      </c>
    </row>
    <row r="552" spans="1:10" x14ac:dyDescent="0.25">
      <c r="B552" s="10">
        <v>44813</v>
      </c>
      <c r="C552" s="13" t="s">
        <v>890</v>
      </c>
      <c r="D552" s="128" t="s">
        <v>889</v>
      </c>
      <c r="E552" s="16">
        <v>6.14</v>
      </c>
      <c r="F552" s="16">
        <v>2.68</v>
      </c>
      <c r="G552" s="12">
        <v>44816</v>
      </c>
      <c r="H552" s="17">
        <v>7.3</v>
      </c>
      <c r="I552" s="18">
        <f t="shared" si="52"/>
        <v>0.18892508143322484</v>
      </c>
      <c r="J552" s="53">
        <f t="shared" si="53"/>
        <v>0.33526011560693653</v>
      </c>
    </row>
    <row r="553" spans="1:10" x14ac:dyDescent="0.25">
      <c r="B553" s="10">
        <v>44813</v>
      </c>
      <c r="C553" s="13" t="s">
        <v>892</v>
      </c>
      <c r="D553" s="35" t="s">
        <v>891</v>
      </c>
      <c r="E553" s="16">
        <v>5.68</v>
      </c>
      <c r="F553" s="16">
        <v>2.78</v>
      </c>
      <c r="G553" s="12">
        <v>44816</v>
      </c>
      <c r="H553" s="17">
        <v>7.38</v>
      </c>
      <c r="I553" s="18">
        <f t="shared" si="52"/>
        <v>0.29929577464788748</v>
      </c>
      <c r="J553" s="53">
        <f t="shared" si="53"/>
        <v>0.5862068965517242</v>
      </c>
    </row>
    <row r="554" spans="1:10" x14ac:dyDescent="0.25">
      <c r="A554" s="10" t="s">
        <v>0</v>
      </c>
      <c r="B554" s="10">
        <v>44810</v>
      </c>
      <c r="C554" s="13" t="s">
        <v>875</v>
      </c>
      <c r="D554" s="35" t="s">
        <v>876</v>
      </c>
      <c r="E554" s="16">
        <v>5.18</v>
      </c>
      <c r="F554" s="16">
        <v>3.37</v>
      </c>
      <c r="G554" s="12">
        <v>44816</v>
      </c>
      <c r="H554" s="17">
        <v>4.5</v>
      </c>
      <c r="I554" s="18">
        <f t="shared" si="52"/>
        <v>-0.13127413127413123</v>
      </c>
      <c r="J554" s="53">
        <f t="shared" si="53"/>
        <v>-0.37569060773480656</v>
      </c>
    </row>
    <row r="555" spans="1:10" x14ac:dyDescent="0.25">
      <c r="B555" s="10">
        <v>44813</v>
      </c>
      <c r="C555" s="13" t="s">
        <v>893</v>
      </c>
      <c r="D555" s="35" t="s">
        <v>894</v>
      </c>
      <c r="E555" s="16">
        <v>1.8</v>
      </c>
      <c r="F555" s="16">
        <v>0.86</v>
      </c>
      <c r="G555" s="12">
        <v>44816</v>
      </c>
      <c r="H555" s="17">
        <v>2.58</v>
      </c>
      <c r="I555" s="18">
        <f t="shared" si="52"/>
        <v>0.43333333333333335</v>
      </c>
      <c r="J555" s="53">
        <f t="shared" si="53"/>
        <v>0.82978723404255317</v>
      </c>
    </row>
    <row r="556" spans="1:10" x14ac:dyDescent="0.25">
      <c r="B556" s="10">
        <v>44817</v>
      </c>
      <c r="C556" s="13" t="s">
        <v>907</v>
      </c>
      <c r="D556" s="35" t="s">
        <v>906</v>
      </c>
      <c r="E556" s="16">
        <v>1.27</v>
      </c>
      <c r="F556" s="16">
        <v>0.68</v>
      </c>
      <c r="G556" s="12">
        <v>44818</v>
      </c>
      <c r="H556" s="17">
        <v>1.07</v>
      </c>
      <c r="I556" s="18">
        <f t="shared" si="52"/>
        <v>-0.15748031496062986</v>
      </c>
      <c r="J556" s="53">
        <f t="shared" si="53"/>
        <v>-0.33898305084745756</v>
      </c>
    </row>
    <row r="557" spans="1:10" x14ac:dyDescent="0.25">
      <c r="A557" s="10" t="s">
        <v>0</v>
      </c>
      <c r="B557" s="10">
        <v>44818</v>
      </c>
      <c r="C557" s="13" t="s">
        <v>911</v>
      </c>
      <c r="D557" s="35" t="s">
        <v>912</v>
      </c>
      <c r="E557" s="16">
        <v>2.5099999999999998</v>
      </c>
      <c r="F557" s="16">
        <v>1.57</v>
      </c>
      <c r="G557" s="12">
        <v>44823</v>
      </c>
      <c r="H557" s="17">
        <v>3.19</v>
      </c>
      <c r="I557" s="18">
        <f t="shared" si="52"/>
        <v>0.27091633466135456</v>
      </c>
      <c r="J557" s="53">
        <f t="shared" si="53"/>
        <v>0.72340425531914931</v>
      </c>
    </row>
    <row r="558" spans="1:10" x14ac:dyDescent="0.25">
      <c r="A558" s="10" t="s">
        <v>0</v>
      </c>
      <c r="B558" s="10">
        <v>44818</v>
      </c>
      <c r="C558" s="13" t="s">
        <v>914</v>
      </c>
      <c r="D558" s="35" t="s">
        <v>913</v>
      </c>
      <c r="E558" s="16">
        <v>5.77</v>
      </c>
      <c r="F558" s="16">
        <v>2.35</v>
      </c>
      <c r="G558" s="12">
        <v>44823</v>
      </c>
      <c r="H558" s="17">
        <v>9.9</v>
      </c>
      <c r="I558" s="18">
        <f t="shared" si="52"/>
        <v>0.71577123050259983</v>
      </c>
      <c r="J558" s="53">
        <f t="shared" si="53"/>
        <v>1.2076023391812869</v>
      </c>
    </row>
    <row r="559" spans="1:10" x14ac:dyDescent="0.25">
      <c r="B559" s="10">
        <v>44820</v>
      </c>
      <c r="C559" s="13" t="s">
        <v>923</v>
      </c>
      <c r="D559" s="35" t="s">
        <v>922</v>
      </c>
      <c r="E559" s="16">
        <v>1.69</v>
      </c>
      <c r="F559" s="16">
        <v>0.69</v>
      </c>
      <c r="G559" s="12">
        <v>44824</v>
      </c>
      <c r="H559" s="17">
        <v>2.0499999999999998</v>
      </c>
      <c r="I559" s="18">
        <f t="shared" si="52"/>
        <v>0.21301775147928992</v>
      </c>
      <c r="J559" s="53">
        <f t="shared" si="53"/>
        <v>0.35999999999999988</v>
      </c>
    </row>
    <row r="560" spans="1:10" x14ac:dyDescent="0.25">
      <c r="B560" s="10">
        <v>44823</v>
      </c>
      <c r="C560" s="13" t="s">
        <v>928</v>
      </c>
      <c r="D560" s="35" t="s">
        <v>929</v>
      </c>
      <c r="E560" s="16">
        <v>3.15</v>
      </c>
      <c r="F560" s="16">
        <v>2.25</v>
      </c>
      <c r="G560" s="12">
        <v>44824</v>
      </c>
      <c r="H560" s="17">
        <v>2.27</v>
      </c>
      <c r="I560" s="18">
        <f t="shared" si="52"/>
        <v>-0.27936507936507937</v>
      </c>
      <c r="J560" s="53">
        <f t="shared" si="53"/>
        <v>-0.97777777777777775</v>
      </c>
    </row>
    <row r="561" spans="1:12" x14ac:dyDescent="0.25">
      <c r="B561" s="10">
        <v>44816</v>
      </c>
      <c r="C561" s="13" t="s">
        <v>900</v>
      </c>
      <c r="D561" s="35" t="s">
        <v>899</v>
      </c>
      <c r="E561" s="16">
        <v>13.61</v>
      </c>
      <c r="F561" s="16">
        <v>5.95</v>
      </c>
      <c r="G561" s="12">
        <v>44824</v>
      </c>
      <c r="H561" s="17">
        <v>14.82</v>
      </c>
      <c r="I561" s="18">
        <f>(H561/E561-1)</f>
        <v>8.890521675238805E-2</v>
      </c>
      <c r="J561" s="53">
        <f>(H561-E561)/(E561-F561)</f>
        <v>0.15796344647519595</v>
      </c>
    </row>
    <row r="562" spans="1:12" x14ac:dyDescent="0.25">
      <c r="B562" s="10">
        <v>44823</v>
      </c>
      <c r="C562" s="13" t="s">
        <v>936</v>
      </c>
      <c r="D562" s="35" t="s">
        <v>930</v>
      </c>
      <c r="E562" s="16">
        <v>0.81</v>
      </c>
      <c r="F562" s="16">
        <v>0.45</v>
      </c>
      <c r="G562" s="12">
        <v>44825</v>
      </c>
      <c r="H562" s="17">
        <v>0.78500000000000003</v>
      </c>
      <c r="I562" s="18">
        <f t="shared" ref="I562:I598" si="54">(H562/E562-1)</f>
        <v>-3.0864197530864224E-2</v>
      </c>
      <c r="J562" s="53">
        <f>(H562-E562)/(E562-F562)</f>
        <v>-6.9444444444444503E-2</v>
      </c>
      <c r="L562" t="s">
        <v>0</v>
      </c>
    </row>
    <row r="563" spans="1:12" x14ac:dyDescent="0.25">
      <c r="B563" s="10">
        <v>44824</v>
      </c>
      <c r="C563" s="13" t="s">
        <v>937</v>
      </c>
      <c r="D563" s="35" t="s">
        <v>933</v>
      </c>
      <c r="E563" s="16">
        <v>3.05</v>
      </c>
      <c r="F563" s="16">
        <v>2.31</v>
      </c>
      <c r="G563" s="12">
        <v>44825</v>
      </c>
      <c r="H563" s="17">
        <v>4.1349999999999998</v>
      </c>
      <c r="I563" s="18">
        <f t="shared" si="54"/>
        <v>0.3557377049180328</v>
      </c>
      <c r="J563" s="53">
        <f>(H563-E563)/(E563-F563)</f>
        <v>1.4662162162162167</v>
      </c>
    </row>
    <row r="564" spans="1:12" x14ac:dyDescent="0.25">
      <c r="B564" s="10">
        <v>44825</v>
      </c>
      <c r="C564" s="13" t="s">
        <v>939</v>
      </c>
      <c r="D564" s="35" t="s">
        <v>938</v>
      </c>
      <c r="E564" s="83">
        <v>1.81</v>
      </c>
      <c r="F564" s="16">
        <v>0.6</v>
      </c>
      <c r="G564" s="12">
        <v>44826</v>
      </c>
      <c r="H564" s="17">
        <v>2.0699999999999998</v>
      </c>
      <c r="I564" s="18">
        <f t="shared" si="54"/>
        <v>0.14364640883977886</v>
      </c>
      <c r="J564" s="53">
        <f>(H564-E564)/(E564-F564)/2</f>
        <v>0.10743801652892554</v>
      </c>
    </row>
    <row r="565" spans="1:12" x14ac:dyDescent="0.25">
      <c r="B565" s="10">
        <v>44825</v>
      </c>
      <c r="C565" s="13" t="s">
        <v>941</v>
      </c>
      <c r="D565" s="35" t="s">
        <v>940</v>
      </c>
      <c r="E565" s="83">
        <v>0.86</v>
      </c>
      <c r="F565" s="16">
        <v>0.32</v>
      </c>
      <c r="G565" s="12">
        <v>44826</v>
      </c>
      <c r="H565" s="17">
        <v>1.18</v>
      </c>
      <c r="I565" s="18">
        <f t="shared" si="54"/>
        <v>0.37209302325581395</v>
      </c>
      <c r="J565" s="53">
        <f>(H565-E565)/(E565-F565)/2</f>
        <v>0.29629629629629622</v>
      </c>
      <c r="L565" t="s">
        <v>0</v>
      </c>
    </row>
    <row r="566" spans="1:12" x14ac:dyDescent="0.25">
      <c r="B566" s="10">
        <v>44826</v>
      </c>
      <c r="C566" s="13" t="s">
        <v>944</v>
      </c>
      <c r="D566" s="35" t="s">
        <v>945</v>
      </c>
      <c r="E566" s="16">
        <v>8.31</v>
      </c>
      <c r="F566" s="16">
        <v>2.96</v>
      </c>
      <c r="G566" s="12">
        <v>44827</v>
      </c>
      <c r="H566" s="17">
        <v>10.61</v>
      </c>
      <c r="I566" s="18">
        <f t="shared" si="54"/>
        <v>0.276774969915764</v>
      </c>
      <c r="J566" s="53">
        <f t="shared" ref="J566:J582" si="55">(H566-E566)/(E566-F566)</f>
        <v>0.42990654205607454</v>
      </c>
    </row>
    <row r="567" spans="1:12" x14ac:dyDescent="0.25">
      <c r="A567" s="10" t="s">
        <v>0</v>
      </c>
      <c r="B567" s="10">
        <v>44826</v>
      </c>
      <c r="C567" s="13" t="s">
        <v>946</v>
      </c>
      <c r="D567" s="35" t="s">
        <v>947</v>
      </c>
      <c r="E567" s="16">
        <v>9.56</v>
      </c>
      <c r="F567" s="16">
        <v>6.46</v>
      </c>
      <c r="G567" s="12">
        <v>44827</v>
      </c>
      <c r="H567" s="17">
        <v>12.92</v>
      </c>
      <c r="I567" s="18">
        <f t="shared" si="54"/>
        <v>0.35146443514644354</v>
      </c>
      <c r="J567" s="53">
        <f t="shared" si="55"/>
        <v>1.0838709677419351</v>
      </c>
    </row>
    <row r="568" spans="1:12" x14ac:dyDescent="0.25">
      <c r="A568" s="10" t="s">
        <v>0</v>
      </c>
      <c r="B568" s="10">
        <v>44826</v>
      </c>
      <c r="C568" s="13" t="s">
        <v>948</v>
      </c>
      <c r="D568" s="35" t="s">
        <v>949</v>
      </c>
      <c r="E568" s="16">
        <v>3.39</v>
      </c>
      <c r="F568" s="16">
        <v>1.53</v>
      </c>
      <c r="G568" s="12">
        <v>44830</v>
      </c>
      <c r="H568" s="17">
        <v>4.6100000000000003</v>
      </c>
      <c r="I568" s="18">
        <f t="shared" si="54"/>
        <v>0.35988200589970498</v>
      </c>
      <c r="J568" s="53">
        <f t="shared" si="55"/>
        <v>0.65591397849462374</v>
      </c>
    </row>
    <row r="569" spans="1:12" x14ac:dyDescent="0.25">
      <c r="B569" s="10">
        <v>44830</v>
      </c>
      <c r="C569" s="13" t="s">
        <v>958</v>
      </c>
      <c r="D569" s="35" t="s">
        <v>959</v>
      </c>
      <c r="E569" s="16">
        <v>8.49</v>
      </c>
      <c r="F569" s="16">
        <v>3.28</v>
      </c>
      <c r="G569" s="12">
        <v>44830</v>
      </c>
      <c r="H569" s="17">
        <v>8.26</v>
      </c>
      <c r="I569" s="18">
        <f t="shared" si="54"/>
        <v>-2.7090694935217985E-2</v>
      </c>
      <c r="J569" s="53">
        <f t="shared" si="55"/>
        <v>-4.4145873320537501E-2</v>
      </c>
    </row>
    <row r="570" spans="1:12" x14ac:dyDescent="0.25">
      <c r="B570" s="10">
        <v>44830</v>
      </c>
      <c r="C570" s="13" t="s">
        <v>961</v>
      </c>
      <c r="D570" s="35" t="s">
        <v>960</v>
      </c>
      <c r="E570" s="16">
        <v>7.63</v>
      </c>
      <c r="F570" s="16">
        <v>3.18</v>
      </c>
      <c r="G570" s="12">
        <v>44830</v>
      </c>
      <c r="H570" s="17">
        <v>5.45</v>
      </c>
      <c r="I570" s="18">
        <f t="shared" si="54"/>
        <v>-0.2857142857142857</v>
      </c>
      <c r="J570" s="53">
        <f t="shared" si="55"/>
        <v>-0.48988764044943822</v>
      </c>
    </row>
    <row r="571" spans="1:12" x14ac:dyDescent="0.25">
      <c r="B571" s="10">
        <v>44830</v>
      </c>
      <c r="C571" s="13" t="s">
        <v>956</v>
      </c>
      <c r="D571" s="128" t="s">
        <v>957</v>
      </c>
      <c r="E571" s="16">
        <v>9.52</v>
      </c>
      <c r="F571" s="16">
        <v>7.86</v>
      </c>
      <c r="G571" s="12">
        <v>44831</v>
      </c>
      <c r="H571" s="17">
        <v>8.33</v>
      </c>
      <c r="I571" s="18">
        <f t="shared" si="54"/>
        <v>-0.125</v>
      </c>
      <c r="J571" s="53">
        <f t="shared" si="55"/>
        <v>-0.7168674698795181</v>
      </c>
    </row>
    <row r="572" spans="1:12" x14ac:dyDescent="0.25">
      <c r="B572" s="10">
        <v>44830</v>
      </c>
      <c r="C572" s="13" t="s">
        <v>963</v>
      </c>
      <c r="D572" s="35" t="s">
        <v>962</v>
      </c>
      <c r="E572" s="16">
        <v>5.32</v>
      </c>
      <c r="F572" s="16">
        <v>0.68</v>
      </c>
      <c r="G572" s="12">
        <v>44831</v>
      </c>
      <c r="H572" s="17">
        <v>3.2</v>
      </c>
      <c r="I572" s="18">
        <f t="shared" si="54"/>
        <v>-0.39849624060150379</v>
      </c>
      <c r="J572" s="53">
        <f t="shared" si="55"/>
        <v>-0.4568965517241379</v>
      </c>
    </row>
    <row r="573" spans="1:12" x14ac:dyDescent="0.25">
      <c r="B573" s="10">
        <v>44830</v>
      </c>
      <c r="C573" s="13" t="s">
        <v>964</v>
      </c>
      <c r="D573" s="35" t="s">
        <v>965</v>
      </c>
      <c r="E573" s="16">
        <v>1.54</v>
      </c>
      <c r="F573" s="16">
        <v>0.74</v>
      </c>
      <c r="G573" s="12">
        <v>44832</v>
      </c>
      <c r="H573" s="17">
        <v>0.75</v>
      </c>
      <c r="I573" s="18">
        <f t="shared" si="54"/>
        <v>-0.51298701298701299</v>
      </c>
      <c r="J573" s="53">
        <f t="shared" si="55"/>
        <v>-0.98750000000000004</v>
      </c>
    </row>
    <row r="574" spans="1:12" x14ac:dyDescent="0.25">
      <c r="B574" s="10">
        <v>44832</v>
      </c>
      <c r="C574" s="13" t="s">
        <v>975</v>
      </c>
      <c r="D574" s="128" t="s">
        <v>974</v>
      </c>
      <c r="E574" s="16">
        <v>6.37</v>
      </c>
      <c r="F574" s="16">
        <v>4.7</v>
      </c>
      <c r="G574" s="12">
        <v>44833</v>
      </c>
      <c r="H574" s="17">
        <v>5.9</v>
      </c>
      <c r="I574" s="18">
        <f t="shared" si="54"/>
        <v>-7.378335949764514E-2</v>
      </c>
      <c r="J574" s="53">
        <f t="shared" si="55"/>
        <v>-0.28143712574850288</v>
      </c>
    </row>
    <row r="575" spans="1:12" x14ac:dyDescent="0.25">
      <c r="B575" s="10">
        <v>44832</v>
      </c>
      <c r="C575" s="13" t="s">
        <v>976</v>
      </c>
      <c r="D575" s="35" t="s">
        <v>977</v>
      </c>
      <c r="E575" s="16">
        <v>2.34</v>
      </c>
      <c r="F575" s="16">
        <v>1.59</v>
      </c>
      <c r="G575" s="12">
        <v>44833</v>
      </c>
      <c r="H575" s="17">
        <v>2.34</v>
      </c>
      <c r="I575" s="18">
        <f t="shared" si="54"/>
        <v>0</v>
      </c>
      <c r="J575" s="53">
        <f t="shared" si="55"/>
        <v>0</v>
      </c>
    </row>
    <row r="576" spans="1:12" x14ac:dyDescent="0.25">
      <c r="A576" s="10" t="s">
        <v>0</v>
      </c>
      <c r="B576" s="10">
        <v>44832</v>
      </c>
      <c r="C576" s="13" t="s">
        <v>978</v>
      </c>
      <c r="D576" s="35" t="s">
        <v>979</v>
      </c>
      <c r="E576" s="16">
        <v>6.35</v>
      </c>
      <c r="F576" s="16">
        <v>3.74</v>
      </c>
      <c r="G576" s="12">
        <v>44834</v>
      </c>
      <c r="H576" s="17">
        <v>6.94</v>
      </c>
      <c r="I576" s="18">
        <f t="shared" si="54"/>
        <v>9.2913385826771666E-2</v>
      </c>
      <c r="J576" s="53">
        <f t="shared" si="55"/>
        <v>0.22605363984674362</v>
      </c>
    </row>
    <row r="577" spans="1:10" x14ac:dyDescent="0.25">
      <c r="B577" s="10">
        <v>44833</v>
      </c>
      <c r="C577" s="13" t="s">
        <v>980</v>
      </c>
      <c r="D577" s="35" t="s">
        <v>981</v>
      </c>
      <c r="E577" s="16">
        <v>12.81</v>
      </c>
      <c r="F577" s="16">
        <v>8.86</v>
      </c>
      <c r="G577" s="12">
        <v>44834</v>
      </c>
      <c r="H577" s="17">
        <v>14.69</v>
      </c>
      <c r="I577" s="18">
        <f t="shared" si="54"/>
        <v>0.1467603434816549</v>
      </c>
      <c r="J577" s="53">
        <f t="shared" si="55"/>
        <v>0.47594936708860719</v>
      </c>
    </row>
    <row r="578" spans="1:10" x14ac:dyDescent="0.25">
      <c r="B578" s="10">
        <v>44833</v>
      </c>
      <c r="C578" s="13" t="s">
        <v>985</v>
      </c>
      <c r="D578" s="128" t="s">
        <v>984</v>
      </c>
      <c r="E578" s="16">
        <v>1.6</v>
      </c>
      <c r="F578" s="16">
        <v>0.81</v>
      </c>
      <c r="G578" s="12">
        <v>44834</v>
      </c>
      <c r="H578" s="17">
        <v>1.34</v>
      </c>
      <c r="I578" s="18">
        <f t="shared" si="54"/>
        <v>-0.16249999999999998</v>
      </c>
      <c r="J578" s="53">
        <f t="shared" si="55"/>
        <v>-0.32911392405063289</v>
      </c>
    </row>
    <row r="579" spans="1:10" x14ac:dyDescent="0.25">
      <c r="B579" s="10">
        <v>44834</v>
      </c>
      <c r="C579" s="13" t="s">
        <v>988</v>
      </c>
      <c r="D579" s="35" t="s">
        <v>989</v>
      </c>
      <c r="E579" s="16">
        <v>1.96</v>
      </c>
      <c r="F579" s="16">
        <v>1.47</v>
      </c>
      <c r="G579" s="12">
        <v>44837</v>
      </c>
      <c r="H579" s="17">
        <v>1.47</v>
      </c>
      <c r="I579" s="18">
        <f t="shared" si="54"/>
        <v>-0.25</v>
      </c>
      <c r="J579" s="53">
        <f t="shared" si="55"/>
        <v>-1</v>
      </c>
    </row>
    <row r="580" spans="1:10" x14ac:dyDescent="0.25">
      <c r="B580" s="10">
        <v>44837</v>
      </c>
      <c r="C580" s="13" t="s">
        <v>990</v>
      </c>
      <c r="D580" s="35" t="s">
        <v>991</v>
      </c>
      <c r="E580" s="16">
        <v>2.12</v>
      </c>
      <c r="F580" s="16">
        <v>1.04</v>
      </c>
      <c r="G580" s="12">
        <v>44838</v>
      </c>
      <c r="H580" s="17">
        <v>3.6</v>
      </c>
      <c r="I580" s="18">
        <f t="shared" si="54"/>
        <v>0.69811320754716988</v>
      </c>
      <c r="J580" s="53">
        <f t="shared" si="55"/>
        <v>1.3703703703703702</v>
      </c>
    </row>
    <row r="581" spans="1:10" x14ac:dyDescent="0.25">
      <c r="B581" s="10">
        <v>44837</v>
      </c>
      <c r="C581" s="13" t="s">
        <v>999</v>
      </c>
      <c r="D581" s="128" t="s">
        <v>996</v>
      </c>
      <c r="E581" s="16">
        <v>3.43</v>
      </c>
      <c r="F581" s="16">
        <v>1.29</v>
      </c>
      <c r="G581" s="12">
        <v>44838</v>
      </c>
      <c r="H581" s="17">
        <v>5.74</v>
      </c>
      <c r="I581" s="18">
        <f t="shared" si="54"/>
        <v>0.67346938775510212</v>
      </c>
      <c r="J581" s="53">
        <f t="shared" si="55"/>
        <v>1.0794392523364487</v>
      </c>
    </row>
    <row r="582" spans="1:10" x14ac:dyDescent="0.25">
      <c r="B582" s="10">
        <v>44837</v>
      </c>
      <c r="C582" s="13" t="s">
        <v>997</v>
      </c>
      <c r="D582" s="35" t="s">
        <v>998</v>
      </c>
      <c r="E582" s="16">
        <v>1.27</v>
      </c>
      <c r="F582" s="16">
        <v>0.64</v>
      </c>
      <c r="G582" s="12">
        <v>44838</v>
      </c>
      <c r="H582" s="17">
        <v>1.95</v>
      </c>
      <c r="I582" s="18">
        <f t="shared" si="54"/>
        <v>0.53543307086614167</v>
      </c>
      <c r="J582" s="53">
        <f t="shared" si="55"/>
        <v>1.0793650793650793</v>
      </c>
    </row>
    <row r="583" spans="1:10" x14ac:dyDescent="0.25">
      <c r="A583" s="10" t="s">
        <v>0</v>
      </c>
      <c r="B583" s="10">
        <v>44837</v>
      </c>
      <c r="C583" s="13" t="s">
        <v>993</v>
      </c>
      <c r="D583" s="35" t="s">
        <v>992</v>
      </c>
      <c r="E583" s="16">
        <v>4.2300000000000004</v>
      </c>
      <c r="F583" s="16">
        <v>2.38</v>
      </c>
      <c r="G583" s="12">
        <v>44838</v>
      </c>
      <c r="H583" s="17">
        <v>4.2300000000000004</v>
      </c>
      <c r="I583" s="18">
        <f t="shared" si="54"/>
        <v>0</v>
      </c>
      <c r="J583" s="53">
        <f>(H583-E583)/(E583-F583)</f>
        <v>0</v>
      </c>
    </row>
    <row r="584" spans="1:10" ht="14.25" customHeight="1" x14ac:dyDescent="0.25">
      <c r="A584" s="10" t="s">
        <v>0</v>
      </c>
      <c r="B584" s="10">
        <v>44837</v>
      </c>
      <c r="C584" s="13" t="s">
        <v>995</v>
      </c>
      <c r="D584" s="35" t="s">
        <v>994</v>
      </c>
      <c r="E584" s="16">
        <v>6.33</v>
      </c>
      <c r="F584" s="16">
        <v>2.76</v>
      </c>
      <c r="G584" s="12">
        <v>44839</v>
      </c>
      <c r="H584" s="17">
        <v>6.28</v>
      </c>
      <c r="I584" s="18">
        <f t="shared" si="54"/>
        <v>-7.898894154818259E-3</v>
      </c>
      <c r="J584" s="53">
        <f t="shared" ref="J584:J594" si="56">(H584-E584)/(E584-F584)</f>
        <v>-1.4005602240896307E-2</v>
      </c>
    </row>
    <row r="585" spans="1:10" x14ac:dyDescent="0.25">
      <c r="B585" s="10">
        <v>44838</v>
      </c>
      <c r="C585" s="13" t="s">
        <v>1005</v>
      </c>
      <c r="D585" s="35" t="s">
        <v>1004</v>
      </c>
      <c r="E585" s="16">
        <v>7.43</v>
      </c>
      <c r="F585" s="16">
        <v>3.22</v>
      </c>
      <c r="G585" s="12">
        <v>44841</v>
      </c>
      <c r="H585" s="17">
        <v>4.5</v>
      </c>
      <c r="I585" s="18">
        <f t="shared" si="54"/>
        <v>-0.39434724091520856</v>
      </c>
      <c r="J585" s="53">
        <f t="shared" si="56"/>
        <v>-0.69596199524940627</v>
      </c>
    </row>
    <row r="586" spans="1:10" x14ac:dyDescent="0.25">
      <c r="B586" s="10">
        <v>44838</v>
      </c>
      <c r="C586" s="13" t="s">
        <v>1002</v>
      </c>
      <c r="D586" s="35" t="s">
        <v>1003</v>
      </c>
      <c r="E586" s="16">
        <v>2.34</v>
      </c>
      <c r="F586" s="16">
        <v>0.84</v>
      </c>
      <c r="G586" s="12">
        <v>44841</v>
      </c>
      <c r="H586" s="17">
        <v>1.51</v>
      </c>
      <c r="I586" s="18">
        <f t="shared" si="54"/>
        <v>-0.35470085470085466</v>
      </c>
      <c r="J586" s="53">
        <f t="shared" si="56"/>
        <v>-0.55333333333333323</v>
      </c>
    </row>
    <row r="587" spans="1:10" x14ac:dyDescent="0.25">
      <c r="B587" s="10">
        <v>44839</v>
      </c>
      <c r="C587" s="13" t="s">
        <v>1008</v>
      </c>
      <c r="D587" s="35" t="s">
        <v>1009</v>
      </c>
      <c r="E587" s="16">
        <v>0.51</v>
      </c>
      <c r="F587" s="16">
        <v>0.21</v>
      </c>
      <c r="G587" s="12">
        <v>44841</v>
      </c>
      <c r="H587" s="17">
        <v>0.39</v>
      </c>
      <c r="I587" s="18">
        <f t="shared" si="54"/>
        <v>-0.23529411764705876</v>
      </c>
      <c r="J587" s="53">
        <f t="shared" si="56"/>
        <v>-0.39999999999999991</v>
      </c>
    </row>
    <row r="588" spans="1:10" x14ac:dyDescent="0.25">
      <c r="B588" s="10">
        <v>44840</v>
      </c>
      <c r="C588" s="13" t="s">
        <v>1014</v>
      </c>
      <c r="D588" s="128" t="s">
        <v>1013</v>
      </c>
      <c r="E588" s="16">
        <v>7.99</v>
      </c>
      <c r="F588" s="16">
        <v>2.98</v>
      </c>
      <c r="G588" s="12">
        <v>44841</v>
      </c>
      <c r="H588" s="17">
        <v>4.91</v>
      </c>
      <c r="I588" s="18">
        <f t="shared" si="54"/>
        <v>-0.38548185231539422</v>
      </c>
      <c r="J588" s="53">
        <f t="shared" si="56"/>
        <v>-0.61477045908183636</v>
      </c>
    </row>
    <row r="589" spans="1:10" x14ac:dyDescent="0.25">
      <c r="B589" s="10">
        <v>44838</v>
      </c>
      <c r="C589" s="13" t="s">
        <v>1001</v>
      </c>
      <c r="D589" s="35" t="s">
        <v>1000</v>
      </c>
      <c r="E589" s="16">
        <v>3.01</v>
      </c>
      <c r="F589" s="16">
        <v>1.27</v>
      </c>
      <c r="G589" s="12">
        <v>44841</v>
      </c>
      <c r="H589" s="17">
        <v>1.85</v>
      </c>
      <c r="I589" s="18">
        <f t="shared" si="54"/>
        <v>-0.38538205980066442</v>
      </c>
      <c r="J589" s="53">
        <f t="shared" si="56"/>
        <v>-0.66666666666666663</v>
      </c>
    </row>
    <row r="590" spans="1:10" x14ac:dyDescent="0.25">
      <c r="B590" s="10">
        <v>44839</v>
      </c>
      <c r="C590" s="13" t="s">
        <v>1006</v>
      </c>
      <c r="D590" s="35" t="s">
        <v>1007</v>
      </c>
      <c r="E590" s="16">
        <v>1.56</v>
      </c>
      <c r="F590" s="16">
        <v>0.84</v>
      </c>
      <c r="G590" s="12">
        <v>44844</v>
      </c>
      <c r="H590" s="17">
        <v>0.97</v>
      </c>
      <c r="I590" s="18">
        <f t="shared" si="54"/>
        <v>-0.37820512820512819</v>
      </c>
      <c r="J590" s="53">
        <f t="shared" si="56"/>
        <v>-0.81944444444444442</v>
      </c>
    </row>
    <row r="591" spans="1:10" x14ac:dyDescent="0.25">
      <c r="A591" s="10" t="s">
        <v>0</v>
      </c>
      <c r="B591" s="10">
        <v>44839</v>
      </c>
      <c r="C591" s="13" t="s">
        <v>1012</v>
      </c>
      <c r="D591" s="35" t="s">
        <v>979</v>
      </c>
      <c r="E591" s="16">
        <v>7.5</v>
      </c>
      <c r="F591" s="16">
        <v>5.41</v>
      </c>
      <c r="G591" s="12">
        <v>44844</v>
      </c>
      <c r="H591" s="17">
        <v>5.4</v>
      </c>
      <c r="I591" s="18">
        <f t="shared" si="54"/>
        <v>-0.27999999999999992</v>
      </c>
      <c r="J591" s="53">
        <f t="shared" si="56"/>
        <v>-1.0047846889952152</v>
      </c>
    </row>
    <row r="592" spans="1:10" x14ac:dyDescent="0.25">
      <c r="B592" s="10">
        <v>44844</v>
      </c>
      <c r="C592" s="13" t="s">
        <v>1018</v>
      </c>
      <c r="D592" s="128" t="s">
        <v>1017</v>
      </c>
      <c r="E592" s="16">
        <v>9.41</v>
      </c>
      <c r="F592" s="16">
        <v>6.03</v>
      </c>
      <c r="G592" s="12">
        <v>44845</v>
      </c>
      <c r="H592" s="17">
        <v>7.69</v>
      </c>
      <c r="I592" s="18">
        <f t="shared" si="54"/>
        <v>-0.18278427205100956</v>
      </c>
      <c r="J592" s="53">
        <f t="shared" si="56"/>
        <v>-0.50887573964497035</v>
      </c>
    </row>
    <row r="593" spans="1:10" x14ac:dyDescent="0.25">
      <c r="B593" s="10">
        <v>44847</v>
      </c>
      <c r="C593" s="13" t="s">
        <v>1034</v>
      </c>
      <c r="D593" s="128" t="s">
        <v>1035</v>
      </c>
      <c r="E593" s="16">
        <v>6.06</v>
      </c>
      <c r="F593" s="16">
        <v>3.17</v>
      </c>
      <c r="G593" s="12">
        <v>44848</v>
      </c>
      <c r="H593" s="17">
        <v>10.27</v>
      </c>
      <c r="I593" s="18">
        <f t="shared" si="54"/>
        <v>0.69471947194719474</v>
      </c>
      <c r="J593" s="53">
        <f t="shared" si="56"/>
        <v>1.4567474048442908</v>
      </c>
    </row>
    <row r="594" spans="1:10" x14ac:dyDescent="0.25">
      <c r="B594" s="10">
        <v>44844</v>
      </c>
      <c r="C594" s="13" t="s">
        <v>1019</v>
      </c>
      <c r="D594" s="35" t="s">
        <v>1020</v>
      </c>
      <c r="E594" s="16">
        <v>0.65</v>
      </c>
      <c r="F594" s="16">
        <v>0.31</v>
      </c>
      <c r="G594" s="12">
        <v>44848</v>
      </c>
      <c r="H594" s="17">
        <v>0.43</v>
      </c>
      <c r="I594" s="18">
        <f t="shared" si="54"/>
        <v>-0.33846153846153848</v>
      </c>
      <c r="J594" s="53">
        <f t="shared" si="56"/>
        <v>-0.6470588235294118</v>
      </c>
    </row>
    <row r="595" spans="1:10" x14ac:dyDescent="0.25">
      <c r="A595" s="10" t="s">
        <v>0</v>
      </c>
      <c r="B595" s="10">
        <v>44847</v>
      </c>
      <c r="C595" s="13" t="s">
        <v>1028</v>
      </c>
      <c r="D595" s="35" t="s">
        <v>1029</v>
      </c>
      <c r="E595" s="16">
        <v>8.1</v>
      </c>
      <c r="F595" s="16">
        <v>3.29</v>
      </c>
      <c r="G595" s="12">
        <v>44852</v>
      </c>
      <c r="H595" s="17">
        <v>6.58</v>
      </c>
      <c r="I595" s="18">
        <f t="shared" si="54"/>
        <v>-0.18765432098765422</v>
      </c>
      <c r="J595" s="53">
        <f>(H595-E595)/(E595-F595)</f>
        <v>-0.31600831600831597</v>
      </c>
    </row>
    <row r="596" spans="1:10" x14ac:dyDescent="0.25">
      <c r="A596" s="10" t="s">
        <v>0</v>
      </c>
      <c r="B596" s="10">
        <v>44847</v>
      </c>
      <c r="C596" s="13" t="s">
        <v>1031</v>
      </c>
      <c r="D596" s="35" t="s">
        <v>1030</v>
      </c>
      <c r="E596" s="16">
        <v>8.9600000000000009</v>
      </c>
      <c r="F596" s="16">
        <v>4.17</v>
      </c>
      <c r="G596" s="12">
        <v>44848</v>
      </c>
      <c r="H596" s="17">
        <v>8.06</v>
      </c>
      <c r="I596" s="18">
        <f t="shared" si="54"/>
        <v>-0.1004464285714286</v>
      </c>
      <c r="J596" s="53">
        <f>(H596-E596)/(E596-F596)</f>
        <v>-0.18789144050104387</v>
      </c>
    </row>
    <row r="597" spans="1:10" x14ac:dyDescent="0.25">
      <c r="B597" s="10">
        <v>44848</v>
      </c>
      <c r="C597" s="13" t="s">
        <v>1038</v>
      </c>
      <c r="D597" s="128" t="s">
        <v>1027</v>
      </c>
      <c r="E597" s="16">
        <v>9.17</v>
      </c>
      <c r="F597" s="16">
        <v>6.21</v>
      </c>
      <c r="G597" s="12">
        <v>44855</v>
      </c>
      <c r="H597" s="17">
        <v>10.36</v>
      </c>
      <c r="I597" s="18">
        <f t="shared" si="54"/>
        <v>0.1297709923664121</v>
      </c>
      <c r="J597" s="53">
        <f>(H597-E597)/(E597-F597)</f>
        <v>0.40202702702702686</v>
      </c>
    </row>
    <row r="598" spans="1:10" x14ac:dyDescent="0.25">
      <c r="B598" s="10">
        <v>44848</v>
      </c>
      <c r="C598" s="13" t="s">
        <v>1040</v>
      </c>
      <c r="D598" s="35" t="s">
        <v>1039</v>
      </c>
      <c r="E598" s="83">
        <v>2.39</v>
      </c>
      <c r="F598" s="16">
        <v>0.64</v>
      </c>
      <c r="G598" s="12">
        <v>44855</v>
      </c>
      <c r="H598" s="17">
        <v>2.69</v>
      </c>
      <c r="I598" s="18">
        <f t="shared" si="54"/>
        <v>0.12552301255230125</v>
      </c>
      <c r="J598" s="53">
        <f>(H598-E598)/(E598-F598)/2</f>
        <v>8.571428571428566E-2</v>
      </c>
    </row>
    <row r="599" spans="1:10" x14ac:dyDescent="0.25">
      <c r="B599" s="10">
        <v>44859</v>
      </c>
      <c r="C599" s="13" t="s">
        <v>1047</v>
      </c>
      <c r="D599" s="35" t="s">
        <v>1046</v>
      </c>
      <c r="E599" s="16">
        <v>8.77</v>
      </c>
      <c r="F599" s="16">
        <v>4.3099999999999996</v>
      </c>
      <c r="G599" s="12">
        <v>44861</v>
      </c>
      <c r="H599" s="17">
        <v>4.3099999999999996</v>
      </c>
      <c r="I599" s="18">
        <f>(H599/E599-1)</f>
        <v>-0.50855188141391106</v>
      </c>
      <c r="J599" s="53">
        <f t="shared" ref="J599:J607" si="57">(H599-E599)/(E599-F599)</f>
        <v>-1</v>
      </c>
    </row>
    <row r="600" spans="1:10" x14ac:dyDescent="0.25">
      <c r="B600" s="10">
        <v>44860</v>
      </c>
      <c r="C600" s="13" t="s">
        <v>1050</v>
      </c>
      <c r="D600" s="35" t="s">
        <v>1051</v>
      </c>
      <c r="E600" s="16">
        <v>3.5</v>
      </c>
      <c r="F600" s="16">
        <v>2.74</v>
      </c>
      <c r="G600" s="12">
        <v>44866</v>
      </c>
      <c r="H600" s="17">
        <v>4.3099999999999996</v>
      </c>
      <c r="I600" s="18">
        <f t="shared" ref="I600:I607" si="58">(H600/E600-1)</f>
        <v>0.23142857142857132</v>
      </c>
      <c r="J600" s="53">
        <f t="shared" si="57"/>
        <v>1.0657894736842104</v>
      </c>
    </row>
    <row r="601" spans="1:10" x14ac:dyDescent="0.25">
      <c r="B601" s="10">
        <v>44860</v>
      </c>
      <c r="C601" s="13" t="s">
        <v>1053</v>
      </c>
      <c r="D601" s="35" t="s">
        <v>1052</v>
      </c>
      <c r="E601" s="16">
        <v>3.68</v>
      </c>
      <c r="F601" s="16">
        <v>1.98</v>
      </c>
      <c r="G601" s="12">
        <v>44866</v>
      </c>
      <c r="H601" s="17">
        <v>2.98</v>
      </c>
      <c r="I601" s="18">
        <f t="shared" si="58"/>
        <v>-0.19021739130434789</v>
      </c>
      <c r="J601" s="53">
        <f t="shared" si="57"/>
        <v>-0.41176470588235298</v>
      </c>
    </row>
    <row r="602" spans="1:10" x14ac:dyDescent="0.25">
      <c r="B602" s="10">
        <v>44860</v>
      </c>
      <c r="C602" s="13" t="s">
        <v>1059</v>
      </c>
      <c r="D602" s="35" t="s">
        <v>1058</v>
      </c>
      <c r="E602" s="16">
        <v>10.81</v>
      </c>
      <c r="F602" s="16">
        <v>6</v>
      </c>
      <c r="G602" s="12">
        <v>44865</v>
      </c>
      <c r="H602" s="17">
        <v>7.39</v>
      </c>
      <c r="I602" s="18">
        <f t="shared" si="58"/>
        <v>-0.31637372802960229</v>
      </c>
      <c r="J602" s="53">
        <f t="shared" si="57"/>
        <v>-0.71101871101871117</v>
      </c>
    </row>
    <row r="603" spans="1:10" x14ac:dyDescent="0.25">
      <c r="B603" s="10" t="s">
        <v>1062</v>
      </c>
      <c r="C603" s="13" t="s">
        <v>1061</v>
      </c>
      <c r="D603" s="35" t="s">
        <v>1060</v>
      </c>
      <c r="E603" s="16">
        <v>12.7</v>
      </c>
      <c r="F603" s="16">
        <v>8.92</v>
      </c>
      <c r="G603" s="12">
        <v>44866</v>
      </c>
      <c r="H603" s="17">
        <v>15.59</v>
      </c>
      <c r="I603" s="18">
        <f t="shared" si="58"/>
        <v>0.22755905511811036</v>
      </c>
      <c r="J603" s="53">
        <f t="shared" si="57"/>
        <v>0.76455026455026487</v>
      </c>
    </row>
    <row r="604" spans="1:10" x14ac:dyDescent="0.25">
      <c r="B604" s="10">
        <v>44862</v>
      </c>
      <c r="C604" s="13" t="s">
        <v>1064</v>
      </c>
      <c r="D604" s="35" t="s">
        <v>1063</v>
      </c>
      <c r="E604" s="16">
        <v>5.8</v>
      </c>
      <c r="F604" s="16">
        <v>2.39</v>
      </c>
      <c r="G604" s="12">
        <v>44866</v>
      </c>
      <c r="H604" s="17">
        <v>5.39</v>
      </c>
      <c r="I604" s="18">
        <f t="shared" si="58"/>
        <v>-7.0689655172413768E-2</v>
      </c>
      <c r="J604" s="53">
        <f t="shared" si="57"/>
        <v>-0.12023460410557189</v>
      </c>
    </row>
    <row r="605" spans="1:10" x14ac:dyDescent="0.25">
      <c r="A605" s="10" t="s">
        <v>0</v>
      </c>
      <c r="B605" s="10">
        <v>44860</v>
      </c>
      <c r="C605" s="13" t="s">
        <v>1054</v>
      </c>
      <c r="D605" s="35" t="s">
        <v>1055</v>
      </c>
      <c r="E605" s="16">
        <v>5.5</v>
      </c>
      <c r="F605" s="16">
        <v>2.48</v>
      </c>
      <c r="G605" s="12">
        <v>44867</v>
      </c>
      <c r="H605" s="17">
        <v>5.88</v>
      </c>
      <c r="I605" s="18">
        <f t="shared" si="58"/>
        <v>6.9090909090909092E-2</v>
      </c>
      <c r="J605" s="53">
        <f t="shared" si="57"/>
        <v>0.1258278145695364</v>
      </c>
    </row>
    <row r="606" spans="1:10" x14ac:dyDescent="0.25">
      <c r="B606" s="10">
        <v>44872</v>
      </c>
      <c r="C606" s="13" t="s">
        <v>1081</v>
      </c>
      <c r="D606" s="35" t="s">
        <v>1082</v>
      </c>
      <c r="E606" s="16">
        <v>5.37</v>
      </c>
      <c r="F606" s="16">
        <v>2.96</v>
      </c>
      <c r="G606" s="12">
        <v>44873</v>
      </c>
      <c r="H606" s="17">
        <v>6.57</v>
      </c>
      <c r="I606" s="18">
        <f t="shared" si="58"/>
        <v>0.22346368715083798</v>
      </c>
      <c r="J606" s="53">
        <f t="shared" si="57"/>
        <v>0.49792531120331956</v>
      </c>
    </row>
    <row r="607" spans="1:10" x14ac:dyDescent="0.25">
      <c r="A607" s="10" t="s">
        <v>0</v>
      </c>
      <c r="B607" s="10">
        <v>44873</v>
      </c>
      <c r="C607" s="13" t="s">
        <v>1086</v>
      </c>
      <c r="D607" s="35" t="s">
        <v>1085</v>
      </c>
      <c r="E607" s="16">
        <v>6.22</v>
      </c>
      <c r="F607" s="16">
        <v>1.26</v>
      </c>
      <c r="G607" s="12">
        <v>44873</v>
      </c>
      <c r="H607" s="17">
        <v>10.1</v>
      </c>
      <c r="I607" s="18">
        <f t="shared" si="58"/>
        <v>0.6237942122186495</v>
      </c>
      <c r="J607" s="53">
        <f t="shared" si="57"/>
        <v>0.782258064516129</v>
      </c>
    </row>
    <row r="608" spans="1:10" x14ac:dyDescent="0.25">
      <c r="B608" s="10">
        <v>44875</v>
      </c>
      <c r="C608" s="13" t="s">
        <v>1097</v>
      </c>
      <c r="D608" s="35" t="s">
        <v>1098</v>
      </c>
      <c r="E608" s="16">
        <v>4.0999999999999996</v>
      </c>
      <c r="F608" s="16">
        <v>1.54</v>
      </c>
      <c r="G608" s="12">
        <v>44875</v>
      </c>
      <c r="H608" s="17">
        <v>6.04</v>
      </c>
      <c r="I608" s="18">
        <f>(H608/E608-1)</f>
        <v>0.47317073170731727</v>
      </c>
      <c r="J608" s="53">
        <f>(H608-E608)/(E608-F608)</f>
        <v>0.75781250000000022</v>
      </c>
    </row>
    <row r="609" spans="1:10" x14ac:dyDescent="0.25">
      <c r="A609" s="10" t="s">
        <v>0</v>
      </c>
      <c r="B609" s="10">
        <v>44874</v>
      </c>
      <c r="C609" s="13" t="s">
        <v>1090</v>
      </c>
      <c r="D609" s="35" t="s">
        <v>1089</v>
      </c>
      <c r="E609" s="16">
        <v>9.08</v>
      </c>
      <c r="F609" s="16">
        <v>0.85</v>
      </c>
      <c r="G609" s="12">
        <v>44875</v>
      </c>
      <c r="H609" s="17">
        <v>12.87</v>
      </c>
      <c r="I609" s="18">
        <f>(H609/E609-1)</f>
        <v>0.41740088105726869</v>
      </c>
      <c r="J609" s="53">
        <f>(H609-E609)/(E609-F609)</f>
        <v>0.4605103280680436</v>
      </c>
    </row>
    <row r="610" spans="1:10" x14ac:dyDescent="0.25">
      <c r="B610" s="10">
        <v>44874</v>
      </c>
      <c r="C610" s="13" t="s">
        <v>1091</v>
      </c>
      <c r="D610" s="35" t="s">
        <v>1092</v>
      </c>
      <c r="E610" s="16">
        <v>3.75</v>
      </c>
      <c r="F610" s="16">
        <v>0.87</v>
      </c>
      <c r="G610" s="12">
        <v>44876</v>
      </c>
      <c r="H610" s="17">
        <v>5.17</v>
      </c>
      <c r="I610" s="18">
        <f>(H610/E610-1)</f>
        <v>0.37866666666666671</v>
      </c>
      <c r="J610" s="53">
        <f>(H610-E610)/(E610-F610)</f>
        <v>0.49305555555555552</v>
      </c>
    </row>
    <row r="611" spans="1:10" x14ac:dyDescent="0.25">
      <c r="A611" s="10" t="s">
        <v>0</v>
      </c>
      <c r="B611" s="10">
        <v>44876</v>
      </c>
      <c r="C611" s="13" t="s">
        <v>1108</v>
      </c>
      <c r="D611" s="35" t="s">
        <v>1107</v>
      </c>
      <c r="E611" s="16">
        <v>7.12</v>
      </c>
      <c r="F611" s="16">
        <v>3.94</v>
      </c>
      <c r="G611" s="12">
        <v>44882</v>
      </c>
      <c r="H611" s="17">
        <v>8.58</v>
      </c>
      <c r="I611" s="18">
        <f t="shared" ref="I611" si="59">(H611/E611-1)</f>
        <v>0.20505617977528079</v>
      </c>
      <c r="J611" s="53">
        <f t="shared" ref="J611" si="60">(H611-E611)/(E611-F611)</f>
        <v>0.45911949685534587</v>
      </c>
    </row>
    <row r="612" spans="1:10" x14ac:dyDescent="0.25">
      <c r="B612" s="10" t="s">
        <v>1113</v>
      </c>
      <c r="C612" s="13" t="s">
        <v>1114</v>
      </c>
      <c r="D612" s="35" t="s">
        <v>1111</v>
      </c>
      <c r="E612" s="16">
        <v>6.2450000000000001</v>
      </c>
      <c r="F612" s="16">
        <v>2.96</v>
      </c>
      <c r="G612" s="12">
        <v>44882</v>
      </c>
      <c r="H612" s="17">
        <v>6.24</v>
      </c>
      <c r="I612" s="18">
        <f>(H612/E612-1)</f>
        <v>-8.0064051240991141E-4</v>
      </c>
      <c r="J612" s="53">
        <f>(H612-E612)/(E612-F612)</f>
        <v>-1.5220700152206675E-3</v>
      </c>
    </row>
    <row r="613" spans="1:10" x14ac:dyDescent="0.25">
      <c r="B613" s="10">
        <v>44876</v>
      </c>
      <c r="C613" s="13" t="s">
        <v>1105</v>
      </c>
      <c r="D613" s="35" t="s">
        <v>1106</v>
      </c>
      <c r="E613" s="16">
        <v>7</v>
      </c>
      <c r="F613" s="16">
        <v>1.82</v>
      </c>
      <c r="G613" s="12">
        <v>44886</v>
      </c>
      <c r="H613" s="17">
        <v>18.25</v>
      </c>
      <c r="I613" s="18">
        <f>(H613/E613-1)</f>
        <v>1.6071428571428572</v>
      </c>
      <c r="J613" s="53">
        <f>(H613-E613)/(E613-F613)</f>
        <v>2.1718146718146718</v>
      </c>
    </row>
    <row r="614" spans="1:10" x14ac:dyDescent="0.25">
      <c r="B614" s="10">
        <v>44879</v>
      </c>
      <c r="C614" s="13" t="s">
        <v>1110</v>
      </c>
      <c r="D614" s="35" t="s">
        <v>1109</v>
      </c>
      <c r="E614" s="16">
        <v>9.33</v>
      </c>
      <c r="F614" s="16">
        <v>3.1</v>
      </c>
      <c r="G614" s="12">
        <v>44888</v>
      </c>
      <c r="H614" s="17">
        <v>6.72</v>
      </c>
      <c r="I614" s="18">
        <f t="shared" ref="I614" si="61">(H614/E614-1)</f>
        <v>-0.27974276527331188</v>
      </c>
      <c r="J614" s="53">
        <f t="shared" ref="J614" si="62">(H614-E614)/(E614-F614)</f>
        <v>-0.41894060995184595</v>
      </c>
    </row>
    <row r="615" spans="1:10" x14ac:dyDescent="0.25">
      <c r="A615" s="10" t="s">
        <v>0</v>
      </c>
      <c r="B615" s="10" t="s">
        <v>1099</v>
      </c>
      <c r="C615" s="13" t="s">
        <v>1100</v>
      </c>
      <c r="D615" s="35" t="s">
        <v>1055</v>
      </c>
      <c r="E615" s="16">
        <v>5.56</v>
      </c>
      <c r="F615" s="16">
        <v>2.11</v>
      </c>
      <c r="G615" s="12">
        <v>44889</v>
      </c>
      <c r="H615" s="17">
        <v>12.21</v>
      </c>
      <c r="I615" s="18">
        <f>(H615/E615-1)</f>
        <v>1.1960431654676262</v>
      </c>
      <c r="J615" s="53">
        <f t="shared" ref="J615:J621" si="63">(H615-E615)/(E615-F615)</f>
        <v>1.9275362318840585</v>
      </c>
    </row>
    <row r="616" spans="1:10" x14ac:dyDescent="0.25">
      <c r="B616" s="10" t="s">
        <v>1126</v>
      </c>
      <c r="C616" s="13" t="s">
        <v>1127</v>
      </c>
      <c r="D616" s="35" t="s">
        <v>1121</v>
      </c>
      <c r="E616" s="16">
        <v>3.895</v>
      </c>
      <c r="F616" s="16">
        <v>2.33</v>
      </c>
      <c r="G616" s="12">
        <v>44890</v>
      </c>
      <c r="H616" s="17">
        <v>4.26</v>
      </c>
      <c r="I616" s="18">
        <f t="shared" ref="I616" si="64">(H616/E616-1)</f>
        <v>9.3709884467265692E-2</v>
      </c>
      <c r="J616" s="53">
        <f t="shared" si="63"/>
        <v>0.23322683706070274</v>
      </c>
    </row>
    <row r="617" spans="1:10" x14ac:dyDescent="0.25">
      <c r="B617" s="10">
        <v>44887</v>
      </c>
      <c r="C617" s="13" t="s">
        <v>1134</v>
      </c>
      <c r="D617" s="35" t="s">
        <v>1133</v>
      </c>
      <c r="E617" s="16">
        <v>10.86</v>
      </c>
      <c r="F617" s="16">
        <v>2.31</v>
      </c>
      <c r="G617" s="12">
        <v>44923</v>
      </c>
      <c r="H617" s="17">
        <v>17.79</v>
      </c>
      <c r="I617" s="18">
        <f>(H617/E617-1)</f>
        <v>0.63812154696132595</v>
      </c>
      <c r="J617" s="53">
        <f t="shared" si="63"/>
        <v>0.81052631578947376</v>
      </c>
    </row>
    <row r="618" spans="1:10" x14ac:dyDescent="0.25">
      <c r="B618" s="10" t="s">
        <v>1141</v>
      </c>
      <c r="C618" s="13" t="s">
        <v>1138</v>
      </c>
      <c r="D618" s="35" t="s">
        <v>1135</v>
      </c>
      <c r="E618" s="16">
        <v>2.4</v>
      </c>
      <c r="F618" s="16">
        <v>0.92</v>
      </c>
      <c r="G618" s="12">
        <v>44893</v>
      </c>
      <c r="H618" s="17">
        <v>0.92</v>
      </c>
      <c r="I618" s="18">
        <f t="shared" ref="I618:I630" si="65">(H618/E618-1)</f>
        <v>-0.6166666666666667</v>
      </c>
      <c r="J618" s="53">
        <f t="shared" si="63"/>
        <v>-1</v>
      </c>
    </row>
    <row r="619" spans="1:10" x14ac:dyDescent="0.25">
      <c r="B619" s="10" t="s">
        <v>1140</v>
      </c>
      <c r="C619" s="13" t="s">
        <v>1139</v>
      </c>
      <c r="D619" s="35" t="s">
        <v>1128</v>
      </c>
      <c r="E619" s="16">
        <v>6.27</v>
      </c>
      <c r="F619" s="16">
        <v>2.14</v>
      </c>
      <c r="G619" s="12">
        <v>44893</v>
      </c>
      <c r="H619" s="17">
        <v>6.41</v>
      </c>
      <c r="I619" s="18">
        <f t="shared" si="65"/>
        <v>2.2328548644338309E-2</v>
      </c>
      <c r="J619" s="53">
        <f t="shared" si="63"/>
        <v>3.3898305084745908E-2</v>
      </c>
    </row>
    <row r="620" spans="1:10" x14ac:dyDescent="0.25">
      <c r="B620" s="10" t="s">
        <v>1148</v>
      </c>
      <c r="C620" s="13" t="s">
        <v>1147</v>
      </c>
      <c r="D620" s="35" t="s">
        <v>1142</v>
      </c>
      <c r="E620" s="16">
        <v>6.8650000000000002</v>
      </c>
      <c r="F620" s="16">
        <v>3.8</v>
      </c>
      <c r="G620" s="12">
        <v>44896</v>
      </c>
      <c r="H620" s="17">
        <v>9.4700000000000006</v>
      </c>
      <c r="I620" s="18">
        <f t="shared" si="65"/>
        <v>0.3794610342316096</v>
      </c>
      <c r="J620" s="53">
        <f t="shared" si="63"/>
        <v>0.84991843393148458</v>
      </c>
    </row>
    <row r="621" spans="1:10" x14ac:dyDescent="0.25">
      <c r="B621" s="10" t="s">
        <v>1168</v>
      </c>
      <c r="C621" s="13" t="s">
        <v>1167</v>
      </c>
      <c r="D621" s="35" t="s">
        <v>1157</v>
      </c>
      <c r="E621" s="129">
        <v>11.335000000000001</v>
      </c>
      <c r="F621" s="16">
        <v>2.8</v>
      </c>
      <c r="G621" s="12">
        <v>44902</v>
      </c>
      <c r="H621" s="17">
        <v>18.920000000000002</v>
      </c>
      <c r="I621" s="18">
        <f t="shared" si="65"/>
        <v>0.66916629907366576</v>
      </c>
      <c r="J621" s="53">
        <f t="shared" si="63"/>
        <v>0.88869361452841256</v>
      </c>
    </row>
    <row r="622" spans="1:10" x14ac:dyDescent="0.25">
      <c r="A622" s="10" t="s">
        <v>0</v>
      </c>
      <c r="B622" s="10" t="s">
        <v>1177</v>
      </c>
      <c r="C622" s="13" t="s">
        <v>1178</v>
      </c>
      <c r="D622" s="35" t="s">
        <v>1170</v>
      </c>
      <c r="E622" s="16">
        <v>11.365</v>
      </c>
      <c r="F622" s="16">
        <v>4.22</v>
      </c>
      <c r="G622" s="12">
        <v>44908</v>
      </c>
      <c r="H622" s="17">
        <v>14.46</v>
      </c>
      <c r="I622" s="18">
        <f t="shared" si="65"/>
        <v>0.27232732072151355</v>
      </c>
      <c r="J622" s="53">
        <f>(H622-E622)/(E622-F622)</f>
        <v>0.43317004898530448</v>
      </c>
    </row>
    <row r="623" spans="1:10" x14ac:dyDescent="0.25">
      <c r="B623" s="10">
        <v>44901</v>
      </c>
      <c r="C623" s="13" t="s">
        <v>1176</v>
      </c>
      <c r="D623" s="35" t="s">
        <v>1175</v>
      </c>
      <c r="E623" s="16">
        <v>5.86</v>
      </c>
      <c r="F623" s="16">
        <v>2.06</v>
      </c>
      <c r="G623" s="12">
        <v>44907</v>
      </c>
      <c r="H623" s="17">
        <v>5.83</v>
      </c>
      <c r="I623" s="18">
        <f t="shared" si="65"/>
        <v>-5.1194539249147519E-3</v>
      </c>
      <c r="J623" s="53">
        <f>(H623-E623)/(E623-F623)</f>
        <v>-7.8947368421053276E-3</v>
      </c>
    </row>
    <row r="624" spans="1:10" x14ac:dyDescent="0.25">
      <c r="B624" s="10">
        <v>44903</v>
      </c>
      <c r="C624" s="13" t="s">
        <v>1183</v>
      </c>
      <c r="D624" s="35" t="s">
        <v>1184</v>
      </c>
      <c r="E624" s="16">
        <v>2.86</v>
      </c>
      <c r="F624" s="16">
        <v>0.68</v>
      </c>
      <c r="G624" s="12">
        <v>44907</v>
      </c>
      <c r="H624" s="17">
        <v>3.46</v>
      </c>
      <c r="I624" s="18">
        <f t="shared" si="65"/>
        <v>0.20979020979020979</v>
      </c>
      <c r="J624" s="53">
        <f t="shared" ref="J624" si="66">(H624-E624)/(E624-F624)</f>
        <v>0.27522935779816521</v>
      </c>
    </row>
    <row r="625" spans="1:10" x14ac:dyDescent="0.25">
      <c r="B625" s="10">
        <v>44910</v>
      </c>
      <c r="C625" s="13" t="s">
        <v>1201</v>
      </c>
      <c r="D625" s="35" t="s">
        <v>1191</v>
      </c>
      <c r="E625" s="129">
        <v>8.93</v>
      </c>
      <c r="F625" s="16">
        <v>1.31</v>
      </c>
      <c r="G625" s="12">
        <v>44914</v>
      </c>
      <c r="H625" s="17">
        <v>11.16</v>
      </c>
      <c r="I625" s="18">
        <f t="shared" si="65"/>
        <v>0.24972004479283316</v>
      </c>
      <c r="J625" s="53">
        <f>(H625-E625)/(E625-F625)/2</f>
        <v>0.14632545931758534</v>
      </c>
    </row>
    <row r="626" spans="1:10" x14ac:dyDescent="0.25">
      <c r="B626" s="10" t="s">
        <v>1206</v>
      </c>
      <c r="C626" s="13" t="s">
        <v>1207</v>
      </c>
      <c r="D626" s="35" t="s">
        <v>1202</v>
      </c>
      <c r="E626" s="16">
        <v>6.4950000000000001</v>
      </c>
      <c r="F626" s="16">
        <v>3.07</v>
      </c>
      <c r="G626" s="12">
        <v>44916</v>
      </c>
      <c r="H626" s="17">
        <v>8.68</v>
      </c>
      <c r="I626" s="18">
        <f t="shared" si="65"/>
        <v>0.33641262509622782</v>
      </c>
      <c r="J626" s="53">
        <f>(H626-E626)/(E626-F626)</f>
        <v>0.63795620437956191</v>
      </c>
    </row>
    <row r="627" spans="1:10" x14ac:dyDescent="0.25">
      <c r="B627" s="10" t="s">
        <v>1206</v>
      </c>
      <c r="C627" s="13" t="s">
        <v>1208</v>
      </c>
      <c r="D627" s="35" t="s">
        <v>1205</v>
      </c>
      <c r="E627" s="16">
        <v>1.2949999999999999</v>
      </c>
      <c r="F627" s="16">
        <v>0.56999999999999995</v>
      </c>
      <c r="G627" s="12">
        <v>44916</v>
      </c>
      <c r="H627" s="17">
        <v>1.78</v>
      </c>
      <c r="I627" s="18">
        <f t="shared" si="65"/>
        <v>0.37451737451737466</v>
      </c>
      <c r="J627" s="53">
        <f>(H627-E627)/(E627-F627)</f>
        <v>0.66896551724137943</v>
      </c>
    </row>
    <row r="628" spans="1:10" x14ac:dyDescent="0.25">
      <c r="B628" s="10">
        <v>44915</v>
      </c>
      <c r="C628" s="13" t="s">
        <v>1212</v>
      </c>
      <c r="D628" s="35" t="s">
        <v>1211</v>
      </c>
      <c r="E628" s="16">
        <v>2.5499999999999998</v>
      </c>
      <c r="F628" s="16">
        <v>0.98</v>
      </c>
      <c r="G628" s="12">
        <v>44916</v>
      </c>
      <c r="H628" s="17">
        <v>2.87</v>
      </c>
      <c r="I628" s="18">
        <f t="shared" si="65"/>
        <v>0.12549019607843159</v>
      </c>
      <c r="J628" s="53">
        <f t="shared" ref="J628" si="67">(H628-E628)/(E628-F628)</f>
        <v>0.20382165605095562</v>
      </c>
    </row>
    <row r="629" spans="1:10" x14ac:dyDescent="0.25">
      <c r="A629" s="10" t="s">
        <v>0</v>
      </c>
      <c r="B629" s="10">
        <v>44911</v>
      </c>
      <c r="C629" s="13" t="s">
        <v>1199</v>
      </c>
      <c r="D629" s="35" t="s">
        <v>1200</v>
      </c>
      <c r="E629" s="16">
        <v>8.61</v>
      </c>
      <c r="F629" s="16">
        <v>3.08</v>
      </c>
      <c r="G629" s="12">
        <v>44917</v>
      </c>
      <c r="H629" s="17">
        <v>10.48</v>
      </c>
      <c r="I629" s="18">
        <f t="shared" si="65"/>
        <v>0.21718931475029057</v>
      </c>
      <c r="J629" s="53">
        <f>(H629-E629)/(E629-F629)</f>
        <v>0.33815551537070548</v>
      </c>
    </row>
    <row r="630" spans="1:10" x14ac:dyDescent="0.25">
      <c r="B630" s="10">
        <v>44915</v>
      </c>
      <c r="C630" s="13" t="s">
        <v>1214</v>
      </c>
      <c r="D630" s="35" t="s">
        <v>1213</v>
      </c>
      <c r="E630" s="16">
        <v>2.8</v>
      </c>
      <c r="F630" s="16">
        <v>0.67</v>
      </c>
      <c r="G630" s="12">
        <v>44923</v>
      </c>
      <c r="H630" s="17">
        <v>3.81</v>
      </c>
      <c r="I630" s="18">
        <f t="shared" si="65"/>
        <v>0.36071428571428577</v>
      </c>
      <c r="J630" s="53">
        <f t="shared" ref="J630" si="68">(H630-E630)/(E630-F630)</f>
        <v>0.47417840375586867</v>
      </c>
    </row>
    <row r="631" spans="1:10" x14ac:dyDescent="0.25">
      <c r="B631" s="10"/>
      <c r="C631" s="13"/>
      <c r="D631" s="35"/>
      <c r="E631" s="16"/>
      <c r="F631" s="16"/>
      <c r="G631" s="12"/>
      <c r="H631" s="17"/>
      <c r="I631" s="18"/>
      <c r="J631" s="53"/>
    </row>
    <row r="632" spans="1:10" x14ac:dyDescent="0.25">
      <c r="B632" s="10"/>
      <c r="C632" s="21" t="s">
        <v>43</v>
      </c>
      <c r="D632" s="15"/>
      <c r="E632" s="13"/>
      <c r="F632" s="13"/>
      <c r="G632" s="22"/>
      <c r="H632" s="51" t="s">
        <v>10</v>
      </c>
      <c r="I632" s="52" t="s">
        <v>8</v>
      </c>
      <c r="J632" s="57">
        <f>SUM(J351:J631)</f>
        <v>11.529633388751371</v>
      </c>
    </row>
    <row r="633" spans="1:10" ht="15.75" thickBot="1" x14ac:dyDescent="0.3">
      <c r="B633" s="10"/>
      <c r="C633" s="21"/>
      <c r="D633" s="15"/>
      <c r="E633" s="13"/>
      <c r="F633" s="13"/>
      <c r="G633" s="22"/>
      <c r="H633" s="11"/>
      <c r="I633" s="23"/>
      <c r="J633" s="14"/>
    </row>
    <row r="634" spans="1:10" ht="19.5" customHeight="1" x14ac:dyDescent="0.25">
      <c r="B634" s="5" t="s">
        <v>0</v>
      </c>
      <c r="C634" s="126" t="s">
        <v>11</v>
      </c>
      <c r="D634" s="54"/>
      <c r="E634" s="29" t="s">
        <v>0</v>
      </c>
      <c r="F634" s="29"/>
      <c r="G634" s="7" t="s">
        <v>0</v>
      </c>
      <c r="H634" s="29" t="s">
        <v>0</v>
      </c>
      <c r="I634" s="29" t="s">
        <v>0</v>
      </c>
      <c r="J634" s="30" t="s">
        <v>0</v>
      </c>
    </row>
    <row r="635" spans="1:10" x14ac:dyDescent="0.25">
      <c r="B635" s="31" t="s">
        <v>5</v>
      </c>
      <c r="C635" s="32" t="s">
        <v>0</v>
      </c>
      <c r="D635" s="32" t="s">
        <v>37</v>
      </c>
      <c r="E635" s="32" t="s">
        <v>1</v>
      </c>
      <c r="F635" s="32" t="s">
        <v>15</v>
      </c>
      <c r="G635" s="33"/>
      <c r="H635" s="32" t="s">
        <v>7</v>
      </c>
      <c r="I635" s="32" t="s">
        <v>4</v>
      </c>
      <c r="J635" s="34" t="s">
        <v>4</v>
      </c>
    </row>
    <row r="636" spans="1:10" x14ac:dyDescent="0.25">
      <c r="B636" s="10"/>
      <c r="C636" s="15" t="s">
        <v>24</v>
      </c>
      <c r="D636" s="15"/>
      <c r="E636" s="35"/>
      <c r="F636" s="15" t="s">
        <v>16</v>
      </c>
      <c r="G636" s="12"/>
      <c r="H636" s="15" t="s">
        <v>12</v>
      </c>
      <c r="I636" s="15" t="s">
        <v>13</v>
      </c>
      <c r="J636" s="36" t="s">
        <v>17</v>
      </c>
    </row>
    <row r="637" spans="1:10" ht="14.25" customHeight="1" x14ac:dyDescent="0.25">
      <c r="B637" s="10"/>
      <c r="C637" s="13"/>
      <c r="D637" s="35"/>
      <c r="E637" s="16"/>
      <c r="F637" s="16"/>
      <c r="G637" s="12"/>
      <c r="H637" s="17"/>
      <c r="I637" s="18"/>
      <c r="J637" s="53"/>
    </row>
    <row r="638" spans="1:10" x14ac:dyDescent="0.25">
      <c r="B638" s="10"/>
      <c r="C638" s="13" t="s">
        <v>0</v>
      </c>
      <c r="D638" s="35"/>
      <c r="E638" s="16" t="s">
        <v>0</v>
      </c>
      <c r="F638" s="16"/>
      <c r="G638" s="12"/>
      <c r="H638" s="17"/>
      <c r="I638" s="18"/>
      <c r="J638" s="53"/>
    </row>
    <row r="639" spans="1:10" x14ac:dyDescent="0.25">
      <c r="B639" s="10" t="s">
        <v>0</v>
      </c>
      <c r="C639" s="13" t="s">
        <v>0</v>
      </c>
      <c r="D639" s="35"/>
      <c r="E639" s="16" t="s">
        <v>0</v>
      </c>
      <c r="F639" s="16"/>
      <c r="G639" s="12" t="s">
        <v>0</v>
      </c>
      <c r="H639" s="83" t="s">
        <v>0</v>
      </c>
      <c r="I639" s="37" t="s">
        <v>27</v>
      </c>
      <c r="J639" s="57">
        <f>SUM(J637:J638)</f>
        <v>0</v>
      </c>
    </row>
    <row r="640" spans="1:10" s="125" customFormat="1" ht="15.75" thickBot="1" x14ac:dyDescent="0.3">
      <c r="B640" s="10"/>
      <c r="C640" s="13"/>
      <c r="D640" s="35"/>
      <c r="E640" s="16"/>
      <c r="F640" s="16"/>
      <c r="G640" s="12"/>
      <c r="H640" s="83"/>
      <c r="I640" s="37"/>
      <c r="J640" s="57"/>
    </row>
    <row r="641" spans="1:12" s="125" customFormat="1" ht="15.75" thickBot="1" x14ac:dyDescent="0.3">
      <c r="B641" s="3" t="s">
        <v>0</v>
      </c>
      <c r="C641" s="2"/>
      <c r="D641" s="121"/>
      <c r="E641" s="104" t="s">
        <v>0</v>
      </c>
      <c r="F641" s="104"/>
      <c r="G641" s="3" t="s">
        <v>0</v>
      </c>
      <c r="H641" s="105" t="s">
        <v>0</v>
      </c>
      <c r="I641" s="106" t="s">
        <v>0</v>
      </c>
      <c r="J641" s="111" t="s">
        <v>0</v>
      </c>
    </row>
    <row r="642" spans="1:12" ht="24" thickBot="1" x14ac:dyDescent="0.4">
      <c r="B642" s="1"/>
      <c r="C642" s="107" t="s">
        <v>44</v>
      </c>
      <c r="D642" s="115"/>
      <c r="E642" s="2"/>
      <c r="F642" s="2"/>
      <c r="G642" s="3"/>
      <c r="H642" s="2"/>
      <c r="I642" s="2"/>
      <c r="J642" s="4"/>
    </row>
    <row r="643" spans="1:12" x14ac:dyDescent="0.25">
      <c r="A643" t="s">
        <v>0</v>
      </c>
      <c r="B643" s="10"/>
      <c r="C643" s="13"/>
      <c r="D643" s="35"/>
      <c r="E643" s="17"/>
      <c r="F643" s="17"/>
      <c r="G643" s="12"/>
      <c r="H643" s="20"/>
      <c r="I643" s="41"/>
      <c r="J643" s="42"/>
    </row>
    <row r="644" spans="1:12" x14ac:dyDescent="0.25">
      <c r="B644" s="10"/>
      <c r="C644" s="13"/>
      <c r="D644" s="35"/>
      <c r="E644" s="17"/>
      <c r="F644" s="17"/>
      <c r="G644" s="12"/>
      <c r="H644" s="20"/>
      <c r="I644" s="41"/>
      <c r="J644" s="42"/>
    </row>
    <row r="645" spans="1:12" s="125" customFormat="1" x14ac:dyDescent="0.25">
      <c r="B645" s="47" t="s">
        <v>1</v>
      </c>
      <c r="C645" s="15" t="s">
        <v>2</v>
      </c>
      <c r="D645" s="15" t="s">
        <v>37</v>
      </c>
      <c r="E645" s="15" t="s">
        <v>1</v>
      </c>
      <c r="F645" s="15" t="s">
        <v>15</v>
      </c>
      <c r="G645" s="48" t="s">
        <v>3</v>
      </c>
      <c r="H645" s="15" t="s">
        <v>3</v>
      </c>
      <c r="I645" s="15" t="s">
        <v>4</v>
      </c>
      <c r="J645" s="36" t="s">
        <v>4</v>
      </c>
    </row>
    <row r="646" spans="1:12" x14ac:dyDescent="0.25">
      <c r="A646" s="10" t="s">
        <v>0</v>
      </c>
      <c r="B646" s="47" t="s">
        <v>5</v>
      </c>
      <c r="C646" s="35"/>
      <c r="D646" s="35"/>
      <c r="E646" s="15" t="s">
        <v>6</v>
      </c>
      <c r="F646" s="15" t="s">
        <v>16</v>
      </c>
      <c r="G646" s="48" t="s">
        <v>5</v>
      </c>
      <c r="H646" s="15" t="s">
        <v>7</v>
      </c>
      <c r="I646" s="15" t="s">
        <v>9</v>
      </c>
      <c r="J646" s="36" t="s">
        <v>17</v>
      </c>
    </row>
    <row r="647" spans="1:12" x14ac:dyDescent="0.25">
      <c r="A647" s="10" t="s">
        <v>0</v>
      </c>
      <c r="B647" s="47"/>
      <c r="C647" s="15" t="s">
        <v>34</v>
      </c>
      <c r="D647" s="15"/>
      <c r="E647" s="15"/>
      <c r="F647" s="15"/>
      <c r="G647" s="48"/>
      <c r="H647" s="15"/>
      <c r="I647" s="15"/>
      <c r="J647" s="36"/>
    </row>
    <row r="648" spans="1:12" x14ac:dyDescent="0.25">
      <c r="A648" s="10" t="s">
        <v>0</v>
      </c>
      <c r="B648" s="47"/>
      <c r="C648" s="15"/>
      <c r="D648" s="15"/>
      <c r="E648" s="15"/>
      <c r="F648" s="15"/>
      <c r="G648" s="48"/>
      <c r="H648" s="15"/>
      <c r="I648" s="15"/>
      <c r="J648" s="36"/>
    </row>
    <row r="649" spans="1:12" x14ac:dyDescent="0.25">
      <c r="A649" s="10" t="s">
        <v>0</v>
      </c>
      <c r="B649" s="10" t="s">
        <v>47</v>
      </c>
      <c r="C649" s="13" t="s">
        <v>48</v>
      </c>
      <c r="D649" s="35" t="s">
        <v>49</v>
      </c>
      <c r="E649" s="16">
        <v>5.3375000000000004</v>
      </c>
      <c r="F649" s="16">
        <v>2.25</v>
      </c>
      <c r="G649" s="12">
        <v>44567</v>
      </c>
      <c r="H649" s="17">
        <v>5.0999999999999996</v>
      </c>
      <c r="I649" s="18">
        <f t="shared" ref="I649:I659" si="69">(H649/E649-1)</f>
        <v>-4.44964871194381E-2</v>
      </c>
      <c r="J649" s="53">
        <f t="shared" ref="J649:J659" si="70">(H649-E649)/(E649-F649)</f>
        <v>-7.6923076923077149E-2</v>
      </c>
    </row>
    <row r="650" spans="1:12" x14ac:dyDescent="0.25">
      <c r="A650" s="10" t="s">
        <v>0</v>
      </c>
      <c r="B650" s="10">
        <v>44567</v>
      </c>
      <c r="C650" s="13" t="s">
        <v>75</v>
      </c>
      <c r="D650" s="35" t="s">
        <v>76</v>
      </c>
      <c r="E650" s="16">
        <v>6.51</v>
      </c>
      <c r="F650" s="16">
        <v>4.4800000000000004</v>
      </c>
      <c r="G650" s="12">
        <v>44571</v>
      </c>
      <c r="H650" s="17">
        <v>5.79</v>
      </c>
      <c r="I650" s="18">
        <f t="shared" si="69"/>
        <v>-0.11059907834101379</v>
      </c>
      <c r="J650" s="53">
        <f t="shared" si="70"/>
        <v>-0.35467980295566504</v>
      </c>
    </row>
    <row r="651" spans="1:12" x14ac:dyDescent="0.25">
      <c r="B651" s="10">
        <v>44586</v>
      </c>
      <c r="C651" s="13" t="s">
        <v>162</v>
      </c>
      <c r="D651" s="35" t="s">
        <v>163</v>
      </c>
      <c r="E651" s="16">
        <v>1.48</v>
      </c>
      <c r="F651" s="16">
        <v>1.1499999999999999</v>
      </c>
      <c r="G651" s="12">
        <v>44587</v>
      </c>
      <c r="H651" s="17">
        <v>1.73</v>
      </c>
      <c r="I651" s="18">
        <f t="shared" si="69"/>
        <v>0.16891891891891886</v>
      </c>
      <c r="J651" s="53">
        <f t="shared" si="70"/>
        <v>0.75757575757575746</v>
      </c>
    </row>
    <row r="652" spans="1:12" x14ac:dyDescent="0.25">
      <c r="B652" s="10">
        <v>44592</v>
      </c>
      <c r="C652" s="13" t="s">
        <v>198</v>
      </c>
      <c r="D652" s="35" t="s">
        <v>197</v>
      </c>
      <c r="E652" s="16">
        <v>1.4</v>
      </c>
      <c r="F652" s="16">
        <v>1.1499999999999999</v>
      </c>
      <c r="G652" s="12">
        <v>44593</v>
      </c>
      <c r="H652" s="17">
        <v>1.6</v>
      </c>
      <c r="I652" s="18">
        <f t="shared" si="69"/>
        <v>0.14285714285714302</v>
      </c>
      <c r="J652" s="53">
        <f t="shared" si="70"/>
        <v>0.80000000000000071</v>
      </c>
    </row>
    <row r="653" spans="1:12" x14ac:dyDescent="0.25">
      <c r="B653" s="10">
        <v>44594</v>
      </c>
      <c r="C653" s="13" t="s">
        <v>262</v>
      </c>
      <c r="D653" s="35" t="s">
        <v>204</v>
      </c>
      <c r="E653" s="16">
        <v>3.91</v>
      </c>
      <c r="F653" s="16">
        <v>1.44</v>
      </c>
      <c r="G653" s="12">
        <v>44603</v>
      </c>
      <c r="H653" s="17">
        <v>3.24</v>
      </c>
      <c r="I653" s="18">
        <f t="shared" si="69"/>
        <v>-0.17135549872122757</v>
      </c>
      <c r="J653" s="53">
        <f t="shared" si="70"/>
        <v>-0.27125506072874489</v>
      </c>
    </row>
    <row r="654" spans="1:12" x14ac:dyDescent="0.25">
      <c r="B654" s="10">
        <v>44603</v>
      </c>
      <c r="C654" s="13" t="s">
        <v>243</v>
      </c>
      <c r="D654" s="35" t="s">
        <v>244</v>
      </c>
      <c r="E654" s="16">
        <v>2</v>
      </c>
      <c r="F654" s="16">
        <v>0.98</v>
      </c>
      <c r="G654" s="12">
        <v>44606</v>
      </c>
      <c r="H654" s="17">
        <v>3.52</v>
      </c>
      <c r="I654" s="18">
        <f t="shared" si="69"/>
        <v>0.76</v>
      </c>
      <c r="J654" s="53">
        <f t="shared" si="70"/>
        <v>1.4901960784313726</v>
      </c>
      <c r="L654" t="s">
        <v>0</v>
      </c>
    </row>
    <row r="655" spans="1:12" x14ac:dyDescent="0.25">
      <c r="B655" s="10">
        <v>44608</v>
      </c>
      <c r="C655" s="13" t="s">
        <v>251</v>
      </c>
      <c r="D655" s="35" t="s">
        <v>252</v>
      </c>
      <c r="E655" s="16">
        <v>2.97</v>
      </c>
      <c r="F655" s="16">
        <v>1.97</v>
      </c>
      <c r="G655" s="12">
        <v>44609</v>
      </c>
      <c r="H655" s="17">
        <v>2.88</v>
      </c>
      <c r="I655" s="18">
        <f t="shared" si="69"/>
        <v>-3.0303030303030387E-2</v>
      </c>
      <c r="J655" s="53">
        <f t="shared" si="70"/>
        <v>-9.0000000000000288E-2</v>
      </c>
    </row>
    <row r="656" spans="1:12" x14ac:dyDescent="0.25">
      <c r="B656" s="10">
        <v>44609</v>
      </c>
      <c r="C656" s="13" t="s">
        <v>257</v>
      </c>
      <c r="D656" s="35" t="s">
        <v>256</v>
      </c>
      <c r="E656" s="16">
        <v>2.8</v>
      </c>
      <c r="F656" s="16">
        <v>2.0099999999999998</v>
      </c>
      <c r="G656" s="12">
        <v>44609</v>
      </c>
      <c r="H656" s="17">
        <v>2.61</v>
      </c>
      <c r="I656" s="18">
        <f t="shared" si="69"/>
        <v>-6.7857142857142838E-2</v>
      </c>
      <c r="J656" s="53">
        <f t="shared" si="70"/>
        <v>-0.24050632911392397</v>
      </c>
    </row>
    <row r="657" spans="1:12" x14ac:dyDescent="0.25">
      <c r="B657" s="10">
        <v>44613</v>
      </c>
      <c r="C657" s="13" t="s">
        <v>262</v>
      </c>
      <c r="D657" s="35" t="s">
        <v>204</v>
      </c>
      <c r="E657" s="16">
        <v>2.61</v>
      </c>
      <c r="F657" s="16">
        <v>1.51</v>
      </c>
      <c r="G657" s="12">
        <v>44614</v>
      </c>
      <c r="H657" s="17">
        <v>1.423</v>
      </c>
      <c r="I657" s="18">
        <f t="shared" si="69"/>
        <v>-0.45478927203065134</v>
      </c>
      <c r="J657" s="53">
        <f t="shared" si="70"/>
        <v>-1.0790909090909091</v>
      </c>
    </row>
    <row r="658" spans="1:12" x14ac:dyDescent="0.25">
      <c r="B658" s="10">
        <v>44641</v>
      </c>
      <c r="C658" s="13" t="s">
        <v>308</v>
      </c>
      <c r="D658" s="35" t="s">
        <v>309</v>
      </c>
      <c r="E658" s="16">
        <v>49.93</v>
      </c>
      <c r="F658" s="16">
        <v>42.81</v>
      </c>
      <c r="G658" s="12">
        <v>44644</v>
      </c>
      <c r="H658" s="17">
        <v>53.2</v>
      </c>
      <c r="I658" s="18">
        <f t="shared" si="69"/>
        <v>6.5491688363709333E-2</v>
      </c>
      <c r="J658" s="53">
        <f t="shared" si="70"/>
        <v>0.45926966292134891</v>
      </c>
    </row>
    <row r="659" spans="1:12" x14ac:dyDescent="0.25">
      <c r="B659" s="10">
        <v>44644</v>
      </c>
      <c r="C659" s="13" t="s">
        <v>316</v>
      </c>
      <c r="D659" s="35" t="s">
        <v>317</v>
      </c>
      <c r="E659" s="16">
        <v>4.76</v>
      </c>
      <c r="F659" s="16">
        <v>2.4900000000000002</v>
      </c>
      <c r="G659" s="12">
        <v>44664</v>
      </c>
      <c r="H659" s="17">
        <v>6.51</v>
      </c>
      <c r="I659" s="18">
        <f t="shared" si="69"/>
        <v>0.36764705882352944</v>
      </c>
      <c r="J659" s="53">
        <f t="shared" si="70"/>
        <v>0.7709251101321587</v>
      </c>
    </row>
    <row r="660" spans="1:12" x14ac:dyDescent="0.25">
      <c r="B660" s="10">
        <v>44676</v>
      </c>
      <c r="C660" s="13" t="s">
        <v>395</v>
      </c>
      <c r="D660" s="35" t="s">
        <v>396</v>
      </c>
      <c r="E660" s="16">
        <v>36.590000000000003</v>
      </c>
      <c r="F660" s="16">
        <v>33.64</v>
      </c>
      <c r="G660" s="12">
        <v>44678</v>
      </c>
      <c r="H660" s="17">
        <v>37.82</v>
      </c>
      <c r="I660" s="18">
        <f t="shared" ref="I660:I670" si="71">(H660/E660-1)</f>
        <v>3.3615742006012583E-2</v>
      </c>
      <c r="J660" s="53">
        <f t="shared" ref="J660:J675" si="72">(H660-E660)/(E660-F660)</f>
        <v>0.41694915254237142</v>
      </c>
    </row>
    <row r="661" spans="1:12" x14ac:dyDescent="0.25">
      <c r="B661" s="10">
        <v>44686</v>
      </c>
      <c r="C661" s="13" t="s">
        <v>395</v>
      </c>
      <c r="D661" s="35" t="s">
        <v>396</v>
      </c>
      <c r="E661" s="16">
        <v>35.54</v>
      </c>
      <c r="F661" s="16">
        <v>34.1</v>
      </c>
      <c r="G661" s="12">
        <v>44687</v>
      </c>
      <c r="H661" s="17">
        <v>38.71</v>
      </c>
      <c r="I661" s="18">
        <f t="shared" si="71"/>
        <v>8.9195272931907654E-2</v>
      </c>
      <c r="J661" s="53">
        <f t="shared" si="72"/>
        <v>2.2013888888888937</v>
      </c>
    </row>
    <row r="662" spans="1:12" x14ac:dyDescent="0.25">
      <c r="B662" s="10">
        <v>44720</v>
      </c>
      <c r="C662" s="13" t="s">
        <v>539</v>
      </c>
      <c r="D662" s="35" t="s">
        <v>528</v>
      </c>
      <c r="E662" s="16">
        <v>9.73</v>
      </c>
      <c r="F662" s="16">
        <v>7.39</v>
      </c>
      <c r="G662" s="12">
        <v>44722</v>
      </c>
      <c r="H662" s="17">
        <v>10.91</v>
      </c>
      <c r="I662" s="18">
        <f t="shared" si="71"/>
        <v>0.12127440904419329</v>
      </c>
      <c r="J662" s="53">
        <f t="shared" si="72"/>
        <v>0.50427350427350404</v>
      </c>
    </row>
    <row r="663" spans="1:12" x14ac:dyDescent="0.25">
      <c r="B663" s="10">
        <v>44722</v>
      </c>
      <c r="C663" s="13" t="s">
        <v>540</v>
      </c>
      <c r="D663" s="35" t="s">
        <v>541</v>
      </c>
      <c r="E663" s="16">
        <v>220.4</v>
      </c>
      <c r="F663" s="16">
        <v>192.2</v>
      </c>
      <c r="G663" s="12">
        <v>44726</v>
      </c>
      <c r="H663" s="17">
        <v>198.73</v>
      </c>
      <c r="I663" s="18">
        <f t="shared" si="71"/>
        <v>-9.832123411978233E-2</v>
      </c>
      <c r="J663" s="53">
        <f t="shared" si="72"/>
        <v>-0.76843971631205688</v>
      </c>
    </row>
    <row r="664" spans="1:12" x14ac:dyDescent="0.25">
      <c r="B664" s="10">
        <v>44748</v>
      </c>
      <c r="C664" s="13" t="s">
        <v>630</v>
      </c>
      <c r="D664" s="35" t="s">
        <v>631</v>
      </c>
      <c r="E664" s="16">
        <v>1.53</v>
      </c>
      <c r="F664" s="16">
        <v>0.26</v>
      </c>
      <c r="G664" s="12">
        <v>44753</v>
      </c>
      <c r="H664" s="17">
        <v>1.1399999999999999</v>
      </c>
      <c r="I664" s="18">
        <f t="shared" si="71"/>
        <v>-0.25490196078431382</v>
      </c>
      <c r="J664" s="53">
        <f t="shared" si="72"/>
        <v>-0.30708661417322847</v>
      </c>
    </row>
    <row r="665" spans="1:12" x14ac:dyDescent="0.25">
      <c r="B665" s="10">
        <v>44748</v>
      </c>
      <c r="C665" s="13" t="s">
        <v>637</v>
      </c>
      <c r="D665" s="35" t="s">
        <v>636</v>
      </c>
      <c r="E665" s="16">
        <v>3.44</v>
      </c>
      <c r="F665" s="16">
        <v>1.22</v>
      </c>
      <c r="G665" s="12">
        <v>44753</v>
      </c>
      <c r="H665" s="17">
        <v>2.74</v>
      </c>
      <c r="I665" s="18">
        <f t="shared" si="71"/>
        <v>-0.20348837209302317</v>
      </c>
      <c r="J665" s="53">
        <f t="shared" si="72"/>
        <v>-0.3153153153153152</v>
      </c>
    </row>
    <row r="666" spans="1:12" x14ac:dyDescent="0.25">
      <c r="B666" s="10">
        <v>44748</v>
      </c>
      <c r="C666" s="13" t="s">
        <v>812</v>
      </c>
      <c r="D666" s="35" t="s">
        <v>640</v>
      </c>
      <c r="E666" s="16">
        <v>1.59</v>
      </c>
      <c r="F666" s="16">
        <v>0.39</v>
      </c>
      <c r="G666" s="12">
        <v>44753</v>
      </c>
      <c r="H666" s="17">
        <v>1.38</v>
      </c>
      <c r="I666" s="18">
        <f t="shared" si="71"/>
        <v>-0.13207547169811329</v>
      </c>
      <c r="J666" s="53">
        <f t="shared" si="72"/>
        <v>-0.17500000000000013</v>
      </c>
    </row>
    <row r="667" spans="1:12" x14ac:dyDescent="0.25">
      <c r="B667" s="10">
        <v>44748</v>
      </c>
      <c r="C667" s="13" t="s">
        <v>634</v>
      </c>
      <c r="D667" s="35" t="s">
        <v>635</v>
      </c>
      <c r="E667" s="16">
        <v>2.2599999999999998</v>
      </c>
      <c r="F667" s="16">
        <v>0.66</v>
      </c>
      <c r="G667" s="12">
        <v>44754</v>
      </c>
      <c r="H667" s="17">
        <v>2.14</v>
      </c>
      <c r="I667" s="18">
        <f t="shared" si="71"/>
        <v>-5.3097345132743223E-2</v>
      </c>
      <c r="J667" s="53">
        <f t="shared" si="72"/>
        <v>-7.4999999999999803E-2</v>
      </c>
    </row>
    <row r="668" spans="1:12" x14ac:dyDescent="0.25">
      <c r="B668" s="10">
        <v>44748</v>
      </c>
      <c r="C668" s="13" t="s">
        <v>632</v>
      </c>
      <c r="D668" s="35" t="s">
        <v>633</v>
      </c>
      <c r="E668" s="16">
        <v>2.34</v>
      </c>
      <c r="F668" s="16">
        <v>0.36</v>
      </c>
      <c r="G668" s="12">
        <v>44754</v>
      </c>
      <c r="H668" s="17">
        <v>2.62</v>
      </c>
      <c r="I668" s="18">
        <f t="shared" si="71"/>
        <v>0.11965811965811968</v>
      </c>
      <c r="J668" s="53">
        <f t="shared" si="72"/>
        <v>0.14141414141414155</v>
      </c>
    </row>
    <row r="669" spans="1:12" x14ac:dyDescent="0.25">
      <c r="B669" s="10">
        <v>44748</v>
      </c>
      <c r="C669" s="13" t="s">
        <v>638</v>
      </c>
      <c r="D669" s="35" t="s">
        <v>639</v>
      </c>
      <c r="E669" s="16">
        <v>1.44</v>
      </c>
      <c r="F669" s="16">
        <v>0.63</v>
      </c>
      <c r="G669" s="12">
        <v>44755</v>
      </c>
      <c r="H669" s="17">
        <v>1.94</v>
      </c>
      <c r="I669" s="18">
        <f t="shared" si="71"/>
        <v>0.34722222222222232</v>
      </c>
      <c r="J669" s="53">
        <f t="shared" si="72"/>
        <v>0.61728395061728403</v>
      </c>
    </row>
    <row r="670" spans="1:12" x14ac:dyDescent="0.25">
      <c r="A670" s="10" t="s">
        <v>0</v>
      </c>
      <c r="B670" s="10">
        <v>44755</v>
      </c>
      <c r="C670" s="13" t="s">
        <v>664</v>
      </c>
      <c r="D670" s="35" t="s">
        <v>665</v>
      </c>
      <c r="E670" s="16">
        <v>4.82</v>
      </c>
      <c r="F670" s="16">
        <v>4.54</v>
      </c>
      <c r="G670" s="12">
        <v>44755</v>
      </c>
      <c r="H670" s="17">
        <v>4.57</v>
      </c>
      <c r="I670" s="18">
        <f t="shared" si="71"/>
        <v>-5.1867219917012486E-2</v>
      </c>
      <c r="J670" s="53">
        <f t="shared" si="72"/>
        <v>-0.89285714285714202</v>
      </c>
    </row>
    <row r="671" spans="1:12" x14ac:dyDescent="0.25">
      <c r="B671" s="10">
        <v>44761</v>
      </c>
      <c r="C671" s="13" t="s">
        <v>687</v>
      </c>
      <c r="D671" s="35" t="s">
        <v>686</v>
      </c>
      <c r="E671" s="16">
        <v>5.52</v>
      </c>
      <c r="F671" s="16">
        <v>2.11</v>
      </c>
      <c r="G671" s="12">
        <v>44767</v>
      </c>
      <c r="H671" s="17">
        <v>7.39</v>
      </c>
      <c r="I671" s="18">
        <f t="shared" ref="I671:I678" si="73">(H671/E671-1)</f>
        <v>0.33876811594202905</v>
      </c>
      <c r="J671" s="53">
        <f t="shared" si="72"/>
        <v>0.54838709677419362</v>
      </c>
    </row>
    <row r="672" spans="1:12" x14ac:dyDescent="0.25">
      <c r="B672" s="10">
        <v>44769</v>
      </c>
      <c r="C672" s="13" t="s">
        <v>710</v>
      </c>
      <c r="D672" s="35" t="s">
        <v>711</v>
      </c>
      <c r="E672" s="16">
        <v>1.08</v>
      </c>
      <c r="F672" s="16">
        <v>0.5</v>
      </c>
      <c r="G672" s="12">
        <v>44769</v>
      </c>
      <c r="H672" s="17">
        <v>0.78</v>
      </c>
      <c r="I672" s="18">
        <f t="shared" si="73"/>
        <v>-0.27777777777777779</v>
      </c>
      <c r="J672" s="53">
        <f t="shared" si="72"/>
        <v>-0.51724137931034486</v>
      </c>
      <c r="L672" t="s">
        <v>0</v>
      </c>
    </row>
    <row r="673" spans="2:12" x14ac:dyDescent="0.25">
      <c r="B673" s="10" t="s">
        <v>735</v>
      </c>
      <c r="C673" s="13" t="s">
        <v>736</v>
      </c>
      <c r="D673" s="35" t="s">
        <v>730</v>
      </c>
      <c r="E673" s="16">
        <v>9.32</v>
      </c>
      <c r="F673" s="16">
        <v>6.74</v>
      </c>
      <c r="G673" s="12">
        <v>44781</v>
      </c>
      <c r="H673" s="17">
        <v>7.97</v>
      </c>
      <c r="I673" s="18">
        <f t="shared" si="73"/>
        <v>-0.14484978540772542</v>
      </c>
      <c r="J673" s="53">
        <f t="shared" si="72"/>
        <v>-0.52325581395348852</v>
      </c>
    </row>
    <row r="674" spans="2:12" x14ac:dyDescent="0.25">
      <c r="B674" s="10">
        <v>44788</v>
      </c>
      <c r="C674" s="13" t="s">
        <v>784</v>
      </c>
      <c r="D674" s="35" t="s">
        <v>730</v>
      </c>
      <c r="E674" s="16">
        <v>7.88</v>
      </c>
      <c r="F674" s="16">
        <v>6.09</v>
      </c>
      <c r="G674" s="12">
        <v>44796</v>
      </c>
      <c r="H674" s="17">
        <v>11.33</v>
      </c>
      <c r="I674" s="18">
        <f t="shared" si="73"/>
        <v>0.43781725888324874</v>
      </c>
      <c r="J674" s="53">
        <f t="shared" si="72"/>
        <v>1.9273743016759777</v>
      </c>
    </row>
    <row r="675" spans="2:12" x14ac:dyDescent="0.25">
      <c r="B675" s="10">
        <v>44776</v>
      </c>
      <c r="C675" s="13" t="s">
        <v>783</v>
      </c>
      <c r="D675" s="35" t="s">
        <v>734</v>
      </c>
      <c r="E675" s="16">
        <v>6.57</v>
      </c>
      <c r="F675" s="16">
        <v>4.62</v>
      </c>
      <c r="G675" s="12">
        <v>44796</v>
      </c>
      <c r="H675" s="17">
        <v>7.32</v>
      </c>
      <c r="I675" s="18">
        <f t="shared" si="73"/>
        <v>0.11415525114155245</v>
      </c>
      <c r="J675" s="53">
        <f t="shared" si="72"/>
        <v>0.38461538461538458</v>
      </c>
    </row>
    <row r="676" spans="2:12" x14ac:dyDescent="0.25">
      <c r="B676" s="10">
        <v>44791</v>
      </c>
      <c r="C676" s="13" t="s">
        <v>849</v>
      </c>
      <c r="D676" s="35" t="s">
        <v>798</v>
      </c>
      <c r="E676" s="83">
        <v>0.61499999999999999</v>
      </c>
      <c r="F676" s="16">
        <v>0.3</v>
      </c>
      <c r="G676" s="12">
        <v>44798</v>
      </c>
      <c r="H676" s="17">
        <v>0.72</v>
      </c>
      <c r="I676" s="18">
        <f t="shared" si="73"/>
        <v>0.1707317073170731</v>
      </c>
      <c r="J676" s="53">
        <f>(H676-E676)/(E676-F676)/3*2</f>
        <v>0.22222222222222218</v>
      </c>
      <c r="L676" t="s">
        <v>0</v>
      </c>
    </row>
    <row r="677" spans="2:12" x14ac:dyDescent="0.25">
      <c r="B677" s="10">
        <v>44805</v>
      </c>
      <c r="C677" s="13" t="s">
        <v>848</v>
      </c>
      <c r="D677" s="35" t="s">
        <v>826</v>
      </c>
      <c r="E677" s="16">
        <v>0.89</v>
      </c>
      <c r="F677" s="16">
        <v>0.59</v>
      </c>
      <c r="G677" s="12">
        <v>44803</v>
      </c>
      <c r="H677" s="17">
        <v>1.24</v>
      </c>
      <c r="I677" s="18">
        <f t="shared" si="73"/>
        <v>0.39325842696629221</v>
      </c>
      <c r="J677" s="53">
        <f t="shared" ref="J677:J690" si="74">(H677-E677)/(E677-F677)</f>
        <v>1.1666666666666665</v>
      </c>
      <c r="L677" t="s">
        <v>0</v>
      </c>
    </row>
    <row r="678" spans="2:12" x14ac:dyDescent="0.25">
      <c r="B678" s="10">
        <v>44798</v>
      </c>
      <c r="C678" s="13" t="s">
        <v>822</v>
      </c>
      <c r="D678" s="35" t="s">
        <v>821</v>
      </c>
      <c r="E678" s="16">
        <v>3.76</v>
      </c>
      <c r="F678" s="16">
        <v>2.37</v>
      </c>
      <c r="G678" s="12">
        <v>44806</v>
      </c>
      <c r="H678" s="17">
        <v>4.25</v>
      </c>
      <c r="I678" s="18">
        <f t="shared" si="73"/>
        <v>0.13031914893617036</v>
      </c>
      <c r="J678" s="53">
        <f t="shared" si="74"/>
        <v>0.35251798561151104</v>
      </c>
    </row>
    <row r="679" spans="2:12" x14ac:dyDescent="0.25">
      <c r="B679" s="10">
        <v>44803</v>
      </c>
      <c r="C679" s="13" t="s">
        <v>839</v>
      </c>
      <c r="D679" s="35" t="s">
        <v>840</v>
      </c>
      <c r="E679" s="16">
        <v>59.97</v>
      </c>
      <c r="F679" s="16">
        <v>55.06</v>
      </c>
      <c r="G679" s="12">
        <v>44809</v>
      </c>
      <c r="H679" s="17">
        <v>65.16</v>
      </c>
      <c r="I679" s="18">
        <f>(H679/E679-1)</f>
        <v>8.6543271635817876E-2</v>
      </c>
      <c r="J679" s="53">
        <f t="shared" si="74"/>
        <v>1.0570264765784116</v>
      </c>
    </row>
    <row r="680" spans="2:12" x14ac:dyDescent="0.25">
      <c r="B680" s="10" t="s">
        <v>861</v>
      </c>
      <c r="C680" s="13" t="s">
        <v>860</v>
      </c>
      <c r="D680" s="35" t="s">
        <v>854</v>
      </c>
      <c r="E680" s="16">
        <v>4.62</v>
      </c>
      <c r="F680" s="16">
        <v>2.75</v>
      </c>
      <c r="G680" s="12">
        <v>44810</v>
      </c>
      <c r="H680" s="17">
        <v>4.9400000000000004</v>
      </c>
      <c r="I680" s="18">
        <f t="shared" ref="I680:I690" si="75">(H680/E680-1)</f>
        <v>6.9264069264069361E-2</v>
      </c>
      <c r="J680" s="53">
        <f t="shared" si="74"/>
        <v>0.17112299465240655</v>
      </c>
    </row>
    <row r="681" spans="2:12" x14ac:dyDescent="0.25">
      <c r="B681" s="10" t="s">
        <v>863</v>
      </c>
      <c r="C681" s="13" t="s">
        <v>862</v>
      </c>
      <c r="D681" s="35" t="s">
        <v>850</v>
      </c>
      <c r="E681" s="16">
        <v>0.76749999999999996</v>
      </c>
      <c r="F681" s="16">
        <v>0.53</v>
      </c>
      <c r="G681" s="12">
        <v>44810</v>
      </c>
      <c r="H681" s="17">
        <v>0.95</v>
      </c>
      <c r="I681" s="18">
        <f t="shared" si="75"/>
        <v>0.23778501628664506</v>
      </c>
      <c r="J681" s="53">
        <f t="shared" si="74"/>
        <v>0.76842105263157912</v>
      </c>
      <c r="L681" t="s">
        <v>0</v>
      </c>
    </row>
    <row r="682" spans="2:12" x14ac:dyDescent="0.25">
      <c r="B682" s="10" t="s">
        <v>836</v>
      </c>
      <c r="C682" s="13" t="s">
        <v>835</v>
      </c>
      <c r="D682" s="35" t="s">
        <v>825</v>
      </c>
      <c r="E682" s="16">
        <v>8.3949999999999996</v>
      </c>
      <c r="F682" s="16">
        <v>5.8</v>
      </c>
      <c r="G682" s="12">
        <v>44811</v>
      </c>
      <c r="H682" s="17">
        <v>10.23</v>
      </c>
      <c r="I682" s="18">
        <f t="shared" si="75"/>
        <v>0.21858248957712934</v>
      </c>
      <c r="J682" s="53">
        <f t="shared" si="74"/>
        <v>0.70712909441233185</v>
      </c>
    </row>
    <row r="683" spans="2:12" x14ac:dyDescent="0.25">
      <c r="B683" s="10">
        <v>44810</v>
      </c>
      <c r="C683" s="13" t="s">
        <v>877</v>
      </c>
      <c r="D683" s="35" t="s">
        <v>878</v>
      </c>
      <c r="E683" s="16">
        <v>0.79</v>
      </c>
      <c r="F683" s="16">
        <v>0.62</v>
      </c>
      <c r="G683" s="12">
        <v>44811</v>
      </c>
      <c r="H683" s="17">
        <v>0.78</v>
      </c>
      <c r="I683" s="18">
        <f t="shared" si="75"/>
        <v>-1.2658227848101222E-2</v>
      </c>
      <c r="J683" s="53">
        <f t="shared" si="74"/>
        <v>-5.8823529411764747E-2</v>
      </c>
      <c r="L683" t="s">
        <v>0</v>
      </c>
    </row>
    <row r="684" spans="2:12" x14ac:dyDescent="0.25">
      <c r="B684" s="10">
        <v>44812</v>
      </c>
      <c r="C684" s="13" t="s">
        <v>887</v>
      </c>
      <c r="D684" s="35" t="s">
        <v>886</v>
      </c>
      <c r="E684" s="16">
        <v>1.3</v>
      </c>
      <c r="F684" s="16">
        <v>0.61</v>
      </c>
      <c r="G684" s="12">
        <v>44812</v>
      </c>
      <c r="H684" s="17">
        <v>0.82</v>
      </c>
      <c r="I684" s="18">
        <f t="shared" si="75"/>
        <v>-0.36923076923076925</v>
      </c>
      <c r="J684" s="53">
        <f t="shared" si="74"/>
        <v>-0.69565217391304357</v>
      </c>
    </row>
    <row r="685" spans="2:12" x14ac:dyDescent="0.25">
      <c r="B685" s="10">
        <v>44817</v>
      </c>
      <c r="C685" s="13" t="s">
        <v>909</v>
      </c>
      <c r="D685" s="35" t="s">
        <v>908</v>
      </c>
      <c r="E685" s="16">
        <v>2.88</v>
      </c>
      <c r="F685" s="16">
        <v>2.41</v>
      </c>
      <c r="G685" s="12">
        <v>44819</v>
      </c>
      <c r="H685" s="17">
        <v>2.69</v>
      </c>
      <c r="I685" s="18">
        <f t="shared" si="75"/>
        <v>-6.597222222222221E-2</v>
      </c>
      <c r="J685" s="53">
        <f t="shared" si="74"/>
        <v>-0.40425531914893625</v>
      </c>
    </row>
    <row r="686" spans="2:12" x14ac:dyDescent="0.25">
      <c r="B686" s="10">
        <v>44818</v>
      </c>
      <c r="C686" s="13" t="s">
        <v>918</v>
      </c>
      <c r="D686" s="35" t="s">
        <v>825</v>
      </c>
      <c r="E686" s="16">
        <v>8.3949999999999996</v>
      </c>
      <c r="F686" s="16">
        <v>6.46</v>
      </c>
      <c r="G686" s="12">
        <v>44825</v>
      </c>
      <c r="H686" s="17">
        <v>9.7899999999999991</v>
      </c>
      <c r="I686" s="18">
        <f t="shared" si="75"/>
        <v>0.16617033948779025</v>
      </c>
      <c r="J686" s="53">
        <f t="shared" si="74"/>
        <v>0.72093023255813948</v>
      </c>
    </row>
    <row r="687" spans="2:12" x14ac:dyDescent="0.25">
      <c r="B687" s="10">
        <v>44813</v>
      </c>
      <c r="C687" s="13" t="s">
        <v>898</v>
      </c>
      <c r="D687" s="35" t="s">
        <v>897</v>
      </c>
      <c r="E687" s="16">
        <v>2.96</v>
      </c>
      <c r="F687" s="16">
        <v>0</v>
      </c>
      <c r="G687" s="12">
        <v>44827</v>
      </c>
      <c r="H687" s="17">
        <v>4.74</v>
      </c>
      <c r="I687" s="18">
        <f t="shared" si="75"/>
        <v>0.60135135135135154</v>
      </c>
      <c r="J687" s="53">
        <f t="shared" si="74"/>
        <v>0.60135135135135143</v>
      </c>
    </row>
    <row r="688" spans="2:12" x14ac:dyDescent="0.25">
      <c r="B688" s="10">
        <v>44846</v>
      </c>
      <c r="C688" s="13" t="s">
        <v>1024</v>
      </c>
      <c r="D688" s="35" t="s">
        <v>1025</v>
      </c>
      <c r="E688" s="16">
        <v>2.4700000000000002</v>
      </c>
      <c r="F688" s="16">
        <v>1.73</v>
      </c>
      <c r="G688" s="12">
        <v>44848</v>
      </c>
      <c r="H688" s="17">
        <v>2.69</v>
      </c>
      <c r="I688" s="18">
        <f t="shared" si="75"/>
        <v>8.9068825910931126E-2</v>
      </c>
      <c r="J688" s="53">
        <f t="shared" si="74"/>
        <v>0.29729729729729687</v>
      </c>
    </row>
    <row r="689" spans="1:12" x14ac:dyDescent="0.25">
      <c r="B689" s="10">
        <v>44867</v>
      </c>
      <c r="C689" s="13" t="s">
        <v>1069</v>
      </c>
      <c r="D689" s="35" t="s">
        <v>1067</v>
      </c>
      <c r="E689" s="16">
        <v>1.1000000000000001</v>
      </c>
      <c r="F689" s="16">
        <v>0.57999999999999996</v>
      </c>
      <c r="G689" s="12">
        <v>44868</v>
      </c>
      <c r="H689" s="17">
        <v>1.42</v>
      </c>
      <c r="I689" s="18">
        <f t="shared" si="75"/>
        <v>0.29090909090909078</v>
      </c>
      <c r="J689" s="53">
        <f t="shared" si="74"/>
        <v>0.61538461538461497</v>
      </c>
      <c r="L689" t="s">
        <v>0</v>
      </c>
    </row>
    <row r="690" spans="1:12" x14ac:dyDescent="0.25">
      <c r="B690" s="10">
        <v>44873</v>
      </c>
      <c r="C690" s="13" t="s">
        <v>1088</v>
      </c>
      <c r="D690" s="35" t="s">
        <v>1087</v>
      </c>
      <c r="E690" s="16">
        <v>7.49</v>
      </c>
      <c r="F690" s="16">
        <v>5.23</v>
      </c>
      <c r="G690" s="12">
        <v>44874</v>
      </c>
      <c r="H690" s="17">
        <v>9.3000000000000007</v>
      </c>
      <c r="I690" s="18">
        <f t="shared" si="75"/>
        <v>0.24165554072096129</v>
      </c>
      <c r="J690" s="53">
        <f t="shared" si="74"/>
        <v>0.80088495575221264</v>
      </c>
    </row>
    <row r="691" spans="1:12" x14ac:dyDescent="0.25">
      <c r="B691" s="10">
        <v>44867</v>
      </c>
      <c r="C691" s="13" t="s">
        <v>1068</v>
      </c>
      <c r="D691" s="35" t="s">
        <v>1070</v>
      </c>
      <c r="E691" s="16">
        <v>0.39</v>
      </c>
      <c r="F691" s="16">
        <v>0.23</v>
      </c>
      <c r="G691" s="12">
        <v>44875</v>
      </c>
      <c r="H691" s="17">
        <v>0.36</v>
      </c>
      <c r="I691" s="18">
        <f>(H691/E691-1)</f>
        <v>-7.6923076923076983E-2</v>
      </c>
      <c r="J691" s="53">
        <f>(H691-E691)/(E691-F691)</f>
        <v>-0.18750000000000017</v>
      </c>
      <c r="L691" t="s">
        <v>0</v>
      </c>
    </row>
    <row r="692" spans="1:12" x14ac:dyDescent="0.25">
      <c r="B692" s="10">
        <v>44875</v>
      </c>
      <c r="C692" s="13" t="s">
        <v>1101</v>
      </c>
      <c r="D692" s="35" t="s">
        <v>1102</v>
      </c>
      <c r="E692" s="16">
        <v>4.29</v>
      </c>
      <c r="F692" s="16">
        <v>3.65</v>
      </c>
      <c r="G692" s="12">
        <v>44876</v>
      </c>
      <c r="H692" s="17">
        <v>3.66</v>
      </c>
      <c r="I692" s="18">
        <f>(H692/E692-1)</f>
        <v>-0.14685314685314688</v>
      </c>
      <c r="J692" s="53">
        <f t="shared" ref="J692" si="76">(H692-E692)/(E692-F692)</f>
        <v>-0.98437499999999967</v>
      </c>
    </row>
    <row r="693" spans="1:12" x14ac:dyDescent="0.25">
      <c r="B693" s="10">
        <v>44874</v>
      </c>
      <c r="C693" s="13" t="s">
        <v>1096</v>
      </c>
      <c r="D693" s="35" t="s">
        <v>1095</v>
      </c>
      <c r="E693" s="16">
        <v>1.88</v>
      </c>
      <c r="F693" s="16">
        <v>0.15</v>
      </c>
      <c r="G693" s="12">
        <v>44876</v>
      </c>
      <c r="H693" s="17">
        <v>0.76</v>
      </c>
      <c r="I693" s="18">
        <f>(H693/E693-1)</f>
        <v>-0.5957446808510638</v>
      </c>
      <c r="J693" s="53">
        <f>(H693-E693)/(E693-F693)</f>
        <v>-0.64739884393063574</v>
      </c>
    </row>
    <row r="694" spans="1:12" x14ac:dyDescent="0.25">
      <c r="B694" s="10">
        <v>44872</v>
      </c>
      <c r="C694" s="13" t="s">
        <v>1083</v>
      </c>
      <c r="D694" s="35" t="s">
        <v>1084</v>
      </c>
      <c r="E694" s="16">
        <v>0.38</v>
      </c>
      <c r="F694" s="16">
        <v>0.11</v>
      </c>
      <c r="G694" s="12">
        <v>44879</v>
      </c>
      <c r="H694" s="17">
        <v>0.27</v>
      </c>
      <c r="I694" s="18">
        <f>(H694/E694-1)</f>
        <v>-0.28947368421052633</v>
      </c>
      <c r="J694" s="53">
        <f>(H694-E694)/(E694-F694)</f>
        <v>-0.40740740740740733</v>
      </c>
      <c r="L694" t="s">
        <v>0</v>
      </c>
    </row>
    <row r="695" spans="1:12" x14ac:dyDescent="0.25">
      <c r="B695" s="10">
        <v>44890</v>
      </c>
      <c r="C695" s="13" t="s">
        <v>1143</v>
      </c>
      <c r="D695" s="35" t="s">
        <v>1144</v>
      </c>
      <c r="E695" s="16">
        <v>1.34</v>
      </c>
      <c r="F695" s="16">
        <v>0.55000000000000004</v>
      </c>
      <c r="G695" s="12">
        <v>44893</v>
      </c>
      <c r="H695" s="17">
        <v>1.62</v>
      </c>
      <c r="I695" s="18">
        <f t="shared" ref="I695:I699" si="77">(H695/E695-1)</f>
        <v>0.20895522388059695</v>
      </c>
      <c r="J695" s="53">
        <f t="shared" ref="J695:J699" si="78">(H695-E695)/(E695-F695)</f>
        <v>0.35443037974683544</v>
      </c>
    </row>
    <row r="696" spans="1:12" x14ac:dyDescent="0.25">
      <c r="B696" s="10">
        <v>44893</v>
      </c>
      <c r="C696" s="13" t="s">
        <v>1149</v>
      </c>
      <c r="D696" s="35" t="s">
        <v>1150</v>
      </c>
      <c r="E696" s="16">
        <v>0.55000000000000004</v>
      </c>
      <c r="F696" s="16">
        <v>0.35</v>
      </c>
      <c r="G696" s="12">
        <v>44894</v>
      </c>
      <c r="H696" s="17">
        <v>0.6</v>
      </c>
      <c r="I696" s="18">
        <f t="shared" si="77"/>
        <v>9.0909090909090828E-2</v>
      </c>
      <c r="J696" s="53">
        <f t="shared" si="78"/>
        <v>0.24999999999999958</v>
      </c>
    </row>
    <row r="697" spans="1:12" x14ac:dyDescent="0.25">
      <c r="B697" s="10">
        <v>44897</v>
      </c>
      <c r="C697" s="13" t="s">
        <v>1161</v>
      </c>
      <c r="D697" s="35" t="s">
        <v>1160</v>
      </c>
      <c r="E697" s="16">
        <v>2.3199999999999998</v>
      </c>
      <c r="F697" s="16">
        <v>0</v>
      </c>
      <c r="G697" s="12">
        <v>44897</v>
      </c>
      <c r="H697" s="17">
        <v>1.1599999999999999</v>
      </c>
      <c r="I697" s="18">
        <f t="shared" si="77"/>
        <v>-0.5</v>
      </c>
      <c r="J697" s="53">
        <f t="shared" si="78"/>
        <v>-0.5</v>
      </c>
    </row>
    <row r="698" spans="1:12" x14ac:dyDescent="0.25">
      <c r="B698" s="10">
        <v>44904</v>
      </c>
      <c r="C698" s="13" t="s">
        <v>1149</v>
      </c>
      <c r="D698" s="35" t="s">
        <v>1150</v>
      </c>
      <c r="E698" s="16">
        <v>0.6</v>
      </c>
      <c r="F698" s="16">
        <v>0.14000000000000001</v>
      </c>
      <c r="G698" s="12">
        <v>44904</v>
      </c>
      <c r="H698" s="17">
        <v>0.62</v>
      </c>
      <c r="I698" s="18">
        <f t="shared" si="77"/>
        <v>3.3333333333333437E-2</v>
      </c>
      <c r="J698" s="53">
        <f t="shared" si="78"/>
        <v>4.3478260869565258E-2</v>
      </c>
    </row>
    <row r="699" spans="1:12" x14ac:dyDescent="0.25">
      <c r="B699" s="10">
        <v>44897</v>
      </c>
      <c r="C699" s="13" t="s">
        <v>1163</v>
      </c>
      <c r="D699" s="35" t="s">
        <v>1162</v>
      </c>
      <c r="E699" s="16">
        <v>4.91</v>
      </c>
      <c r="F699" s="16">
        <v>0.94</v>
      </c>
      <c r="G699" s="12">
        <v>44904</v>
      </c>
      <c r="H699" s="17">
        <v>5.5</v>
      </c>
      <c r="I699" s="18">
        <f t="shared" si="77"/>
        <v>0.12016293279022405</v>
      </c>
      <c r="J699" s="53">
        <f t="shared" si="78"/>
        <v>0.14861460957178838</v>
      </c>
    </row>
    <row r="700" spans="1:12" ht="21" customHeight="1" x14ac:dyDescent="0.25">
      <c r="B700" s="10"/>
      <c r="C700" s="13"/>
      <c r="D700" s="35"/>
      <c r="E700" s="16"/>
      <c r="F700" s="16"/>
      <c r="G700" s="12"/>
      <c r="H700" s="17"/>
      <c r="I700" s="18"/>
      <c r="J700" s="53"/>
    </row>
    <row r="701" spans="1:12" x14ac:dyDescent="0.25">
      <c r="B701" s="10"/>
      <c r="C701" s="21" t="s">
        <v>43</v>
      </c>
      <c r="D701" s="15"/>
      <c r="E701" s="13"/>
      <c r="F701" s="13"/>
      <c r="G701" s="22"/>
      <c r="H701" s="51" t="s">
        <v>10</v>
      </c>
      <c r="I701" s="52" t="s">
        <v>8</v>
      </c>
      <c r="J701" s="110">
        <f>SUM(J648:J700)</f>
        <v>9.7250677906236387</v>
      </c>
    </row>
    <row r="702" spans="1:12" ht="15.75" thickBot="1" x14ac:dyDescent="0.3">
      <c r="B702" s="10"/>
      <c r="C702" s="21"/>
      <c r="D702" s="15"/>
      <c r="E702" s="13"/>
      <c r="F702" s="13"/>
      <c r="G702" s="22"/>
      <c r="H702" s="11"/>
      <c r="I702" s="23"/>
      <c r="J702" s="14"/>
    </row>
    <row r="703" spans="1:12" ht="18" x14ac:dyDescent="0.25">
      <c r="A703" s="10" t="s">
        <v>0</v>
      </c>
      <c r="B703" s="5" t="s">
        <v>0</v>
      </c>
      <c r="C703" s="126" t="s">
        <v>11</v>
      </c>
      <c r="D703" s="54"/>
      <c r="E703" s="29" t="s">
        <v>0</v>
      </c>
      <c r="F703" s="29"/>
      <c r="G703" s="7" t="s">
        <v>0</v>
      </c>
      <c r="H703" s="29" t="s">
        <v>0</v>
      </c>
      <c r="I703" s="29" t="s">
        <v>0</v>
      </c>
      <c r="J703" s="30" t="s">
        <v>0</v>
      </c>
    </row>
    <row r="704" spans="1:12" x14ac:dyDescent="0.25">
      <c r="B704" s="31" t="s">
        <v>5</v>
      </c>
      <c r="C704" s="32" t="s">
        <v>0</v>
      </c>
      <c r="D704" s="32" t="s">
        <v>37</v>
      </c>
      <c r="E704" s="32" t="s">
        <v>1</v>
      </c>
      <c r="F704" s="32" t="s">
        <v>15</v>
      </c>
      <c r="G704" s="33"/>
      <c r="H704" s="32" t="s">
        <v>7</v>
      </c>
      <c r="I704" s="32" t="s">
        <v>4</v>
      </c>
      <c r="J704" s="34" t="s">
        <v>4</v>
      </c>
    </row>
    <row r="705" spans="2:12" x14ac:dyDescent="0.25">
      <c r="B705" s="10"/>
      <c r="C705" s="15" t="s">
        <v>34</v>
      </c>
      <c r="D705" s="15"/>
      <c r="E705" s="35"/>
      <c r="F705" s="15" t="s">
        <v>16</v>
      </c>
      <c r="G705" s="12"/>
      <c r="H705" s="15" t="s">
        <v>12</v>
      </c>
      <c r="I705" s="15" t="s">
        <v>13</v>
      </c>
      <c r="J705" s="36" t="s">
        <v>17</v>
      </c>
    </row>
    <row r="706" spans="2:12" ht="28.5" customHeight="1" x14ac:dyDescent="0.25">
      <c r="B706" s="10"/>
      <c r="C706" s="11" t="s">
        <v>0</v>
      </c>
      <c r="D706" s="35"/>
      <c r="E706" s="35" t="s">
        <v>0</v>
      </c>
      <c r="F706" s="35"/>
      <c r="G706" s="12" t="s">
        <v>0</v>
      </c>
      <c r="H706" s="15" t="s">
        <v>0</v>
      </c>
      <c r="I706" s="15"/>
      <c r="J706" s="36"/>
    </row>
    <row r="707" spans="2:12" x14ac:dyDescent="0.25">
      <c r="B707" s="10" t="s">
        <v>0</v>
      </c>
      <c r="C707" s="13" t="s">
        <v>0</v>
      </c>
      <c r="D707" s="35" t="s">
        <v>0</v>
      </c>
      <c r="E707" s="16" t="s">
        <v>0</v>
      </c>
      <c r="F707" s="16" t="s">
        <v>0</v>
      </c>
      <c r="G707" s="12" t="s">
        <v>0</v>
      </c>
      <c r="H707" s="17" t="s">
        <v>0</v>
      </c>
      <c r="I707" s="18" t="s">
        <v>0</v>
      </c>
      <c r="J707" s="53" t="s">
        <v>0</v>
      </c>
    </row>
    <row r="708" spans="2:12" ht="17.25" customHeight="1" x14ac:dyDescent="0.25">
      <c r="B708" s="10"/>
      <c r="C708" s="13" t="s">
        <v>0</v>
      </c>
      <c r="D708" s="35"/>
      <c r="E708" s="16" t="s">
        <v>0</v>
      </c>
      <c r="F708" s="16"/>
      <c r="G708" s="12"/>
      <c r="H708" s="17"/>
      <c r="I708" s="18"/>
      <c r="J708" s="53"/>
      <c r="L708" t="s">
        <v>0</v>
      </c>
    </row>
    <row r="709" spans="2:12" ht="18" customHeight="1" thickBot="1" x14ac:dyDescent="0.3">
      <c r="B709" s="24" t="s">
        <v>0</v>
      </c>
      <c r="C709" s="26"/>
      <c r="D709" s="118"/>
      <c r="E709" s="38" t="s">
        <v>0</v>
      </c>
      <c r="F709" s="38"/>
      <c r="G709" s="39" t="s">
        <v>0</v>
      </c>
      <c r="H709" s="80" t="s">
        <v>28</v>
      </c>
      <c r="I709" s="81" t="s">
        <v>27</v>
      </c>
      <c r="J709" s="91">
        <f>SUM(J706:J708)</f>
        <v>0</v>
      </c>
    </row>
    <row r="710" spans="2:12" ht="15.75" thickBot="1" x14ac:dyDescent="0.3">
      <c r="B710" s="102"/>
      <c r="C710" s="13"/>
      <c r="D710" s="35"/>
      <c r="E710" s="16"/>
      <c r="F710" s="16"/>
      <c r="G710" s="12"/>
      <c r="H710" s="83"/>
      <c r="I710" s="37"/>
      <c r="J710" s="103"/>
    </row>
    <row r="711" spans="2:12" ht="24" thickBot="1" x14ac:dyDescent="0.4">
      <c r="B711" s="1"/>
      <c r="C711" s="107" t="s">
        <v>45</v>
      </c>
      <c r="D711" s="115"/>
      <c r="E711" s="2"/>
      <c r="F711" s="2"/>
      <c r="G711" s="3"/>
      <c r="H711" s="2"/>
      <c r="I711" s="2"/>
      <c r="J711" s="4"/>
    </row>
    <row r="712" spans="2:12" ht="29.25" customHeight="1" x14ac:dyDescent="0.25">
      <c r="B712" s="10"/>
      <c r="C712" s="13"/>
      <c r="D712" s="35"/>
      <c r="E712" s="17"/>
      <c r="F712" s="17"/>
      <c r="G712" s="12"/>
      <c r="H712" s="20"/>
      <c r="I712" s="41"/>
      <c r="J712" s="42"/>
    </row>
    <row r="713" spans="2:12" x14ac:dyDescent="0.25">
      <c r="B713" s="10"/>
      <c r="C713" s="13"/>
      <c r="D713" s="35"/>
      <c r="E713" s="17"/>
      <c r="F713" s="17"/>
      <c r="G713" s="12"/>
      <c r="H713" s="20"/>
      <c r="I713" s="41"/>
      <c r="J713" s="42"/>
    </row>
    <row r="714" spans="2:12" x14ac:dyDescent="0.25">
      <c r="B714" s="47" t="s">
        <v>1</v>
      </c>
      <c r="C714" s="15" t="s">
        <v>2</v>
      </c>
      <c r="D714" s="15" t="s">
        <v>37</v>
      </c>
      <c r="E714" s="15" t="s">
        <v>1</v>
      </c>
      <c r="F714" s="15" t="s">
        <v>15</v>
      </c>
      <c r="G714" s="48" t="s">
        <v>3</v>
      </c>
      <c r="H714" s="15" t="s">
        <v>3</v>
      </c>
      <c r="I714" s="15" t="s">
        <v>4</v>
      </c>
      <c r="J714" s="36" t="s">
        <v>4</v>
      </c>
    </row>
    <row r="715" spans="2:12" x14ac:dyDescent="0.25">
      <c r="B715" s="47" t="s">
        <v>5</v>
      </c>
      <c r="C715" s="35"/>
      <c r="D715" s="35"/>
      <c r="E715" s="15" t="s">
        <v>6</v>
      </c>
      <c r="F715" s="15" t="s">
        <v>16</v>
      </c>
      <c r="G715" s="48" t="s">
        <v>5</v>
      </c>
      <c r="H715" s="15" t="s">
        <v>7</v>
      </c>
      <c r="I715" s="15" t="s">
        <v>9</v>
      </c>
      <c r="J715" s="36" t="s">
        <v>17</v>
      </c>
    </row>
    <row r="716" spans="2:12" x14ac:dyDescent="0.25">
      <c r="B716" s="47"/>
      <c r="C716" s="15" t="s">
        <v>34</v>
      </c>
      <c r="D716" s="15"/>
      <c r="E716" s="15"/>
      <c r="F716" s="15"/>
      <c r="G716" s="48"/>
      <c r="H716" s="15"/>
      <c r="I716" s="15"/>
      <c r="J716" s="36"/>
    </row>
    <row r="717" spans="2:12" x14ac:dyDescent="0.25">
      <c r="B717" s="47"/>
      <c r="C717" s="15"/>
      <c r="D717" s="15"/>
      <c r="E717" s="15"/>
      <c r="F717" s="15"/>
      <c r="G717" s="48"/>
      <c r="H717" s="15"/>
      <c r="I717" s="15"/>
      <c r="J717" s="36"/>
    </row>
    <row r="718" spans="2:12" x14ac:dyDescent="0.25">
      <c r="B718" s="10"/>
      <c r="C718" s="13"/>
      <c r="D718" s="35"/>
      <c r="E718" s="16"/>
      <c r="F718" s="16"/>
      <c r="G718" s="12"/>
      <c r="H718" s="17"/>
      <c r="I718" s="18"/>
      <c r="J718" s="53"/>
    </row>
    <row r="719" spans="2:12" x14ac:dyDescent="0.25">
      <c r="B719" s="10">
        <v>44571</v>
      </c>
      <c r="C719" s="13" t="s">
        <v>85</v>
      </c>
      <c r="D719" s="128" t="s">
        <v>86</v>
      </c>
      <c r="E719" s="16">
        <v>13.89</v>
      </c>
      <c r="F719" s="16">
        <v>4.79</v>
      </c>
      <c r="G719" s="12">
        <v>44585</v>
      </c>
      <c r="H719" s="17">
        <v>4.79</v>
      </c>
      <c r="I719" s="18">
        <f t="shared" ref="I719:I724" si="79">(H719/E719-1)</f>
        <v>-0.6551475881929445</v>
      </c>
      <c r="J719" s="53">
        <f>(H719-E719)/(E719-F719)</f>
        <v>-1</v>
      </c>
    </row>
    <row r="720" spans="2:12" x14ac:dyDescent="0.25">
      <c r="B720" s="10">
        <v>44643</v>
      </c>
      <c r="C720" s="13" t="s">
        <v>312</v>
      </c>
      <c r="D720" s="128" t="s">
        <v>313</v>
      </c>
      <c r="E720" s="16">
        <v>16.91</v>
      </c>
      <c r="F720" s="16">
        <v>0.31</v>
      </c>
      <c r="G720" s="12">
        <v>44687</v>
      </c>
      <c r="H720" s="17">
        <v>10.58</v>
      </c>
      <c r="I720" s="18">
        <f t="shared" si="79"/>
        <v>-0.37433471318746303</v>
      </c>
      <c r="J720" s="53">
        <f>(H720-E720)/(E720-F720)</f>
        <v>-0.38132530120481922</v>
      </c>
    </row>
    <row r="721" spans="2:10" x14ac:dyDescent="0.25">
      <c r="B721" s="10">
        <v>44694</v>
      </c>
      <c r="C721" s="13" t="s">
        <v>480</v>
      </c>
      <c r="D721" s="128" t="s">
        <v>479</v>
      </c>
      <c r="E721" s="16">
        <v>22.09</v>
      </c>
      <c r="F721" s="16">
        <v>7.36</v>
      </c>
      <c r="G721" s="12">
        <v>44725</v>
      </c>
      <c r="H721" s="17">
        <v>18.2</v>
      </c>
      <c r="I721" s="18">
        <f t="shared" si="79"/>
        <v>-0.17609778180172031</v>
      </c>
      <c r="J721" s="53">
        <f>(H721-E721)/(E721-F721)</f>
        <v>-0.26408689748811953</v>
      </c>
    </row>
    <row r="722" spans="2:10" x14ac:dyDescent="0.25">
      <c r="B722" s="10">
        <v>44771</v>
      </c>
      <c r="C722" s="13" t="s">
        <v>791</v>
      </c>
      <c r="D722" s="128" t="s">
        <v>721</v>
      </c>
      <c r="E722" s="16">
        <v>10.119999999999999</v>
      </c>
      <c r="F722" s="16">
        <v>0.75</v>
      </c>
      <c r="G722" s="12">
        <v>44789</v>
      </c>
      <c r="H722" s="17">
        <v>14.63</v>
      </c>
      <c r="I722" s="18">
        <f t="shared" si="79"/>
        <v>0.44565217391304368</v>
      </c>
      <c r="J722" s="53">
        <f>(H722-E722)/(E722-F722)/2</f>
        <v>0.24066168623265752</v>
      </c>
    </row>
    <row r="723" spans="2:10" x14ac:dyDescent="0.25">
      <c r="B723" s="10">
        <v>44771</v>
      </c>
      <c r="C723" s="13" t="s">
        <v>1080</v>
      </c>
      <c r="D723" s="128" t="s">
        <v>721</v>
      </c>
      <c r="E723" s="16">
        <v>10.119999999999999</v>
      </c>
      <c r="F723" s="16">
        <v>0.75</v>
      </c>
      <c r="G723" s="12">
        <v>44771</v>
      </c>
      <c r="H723" s="17">
        <v>8.35</v>
      </c>
      <c r="I723" s="18">
        <f t="shared" si="79"/>
        <v>-0.17490118577075098</v>
      </c>
      <c r="J723" s="53">
        <f>(H723-E723)/(E723-F723)/2</f>
        <v>-9.4450373532550674E-2</v>
      </c>
    </row>
    <row r="724" spans="2:10" x14ac:dyDescent="0.25">
      <c r="B724" s="10">
        <v>44859</v>
      </c>
      <c r="C724" s="13" t="s">
        <v>1079</v>
      </c>
      <c r="D724" s="128" t="s">
        <v>1045</v>
      </c>
      <c r="E724" s="16">
        <v>13.24</v>
      </c>
      <c r="F724" s="16">
        <v>2.36</v>
      </c>
      <c r="G724" s="12">
        <v>44869</v>
      </c>
      <c r="H724" s="17">
        <v>18.78</v>
      </c>
      <c r="I724" s="18">
        <f t="shared" si="79"/>
        <v>0.41842900302114816</v>
      </c>
      <c r="J724" s="53">
        <f>(H724-E724)/(E724-F724)/2</f>
        <v>0.25459558823529416</v>
      </c>
    </row>
    <row r="725" spans="2:10" x14ac:dyDescent="0.25">
      <c r="B725" s="10"/>
      <c r="C725" s="13"/>
      <c r="D725" s="35"/>
      <c r="E725" s="16"/>
      <c r="F725" s="16"/>
      <c r="G725" s="12"/>
      <c r="H725" s="17"/>
      <c r="I725" s="18"/>
      <c r="J725" s="53"/>
    </row>
    <row r="726" spans="2:10" x14ac:dyDescent="0.25">
      <c r="B726" s="10"/>
      <c r="C726" s="21" t="s">
        <v>43</v>
      </c>
      <c r="D726" s="15"/>
      <c r="E726" s="13"/>
      <c r="F726" s="13"/>
      <c r="G726" s="22"/>
      <c r="H726" s="51" t="s">
        <v>10</v>
      </c>
      <c r="I726" s="52" t="s">
        <v>8</v>
      </c>
      <c r="J726" s="110">
        <f>SUM(J717:J725)</f>
        <v>-1.2446052977575377</v>
      </c>
    </row>
    <row r="727" spans="2:10" ht="15.75" thickBot="1" x14ac:dyDescent="0.3">
      <c r="B727" s="10"/>
      <c r="C727" s="21"/>
      <c r="D727" s="15"/>
      <c r="E727" s="13"/>
      <c r="F727" s="13"/>
      <c r="G727" s="22"/>
      <c r="H727" s="11"/>
      <c r="I727" s="23"/>
      <c r="J727" s="14"/>
    </row>
    <row r="728" spans="2:10" ht="18" x14ac:dyDescent="0.25">
      <c r="B728" s="5" t="s">
        <v>0</v>
      </c>
      <c r="C728" s="126" t="s">
        <v>11</v>
      </c>
      <c r="D728" s="54"/>
      <c r="E728" s="29" t="s">
        <v>0</v>
      </c>
      <c r="F728" s="29"/>
      <c r="G728" s="7" t="s">
        <v>0</v>
      </c>
      <c r="H728" s="29" t="s">
        <v>0</v>
      </c>
      <c r="I728" s="29" t="s">
        <v>0</v>
      </c>
      <c r="J728" s="30" t="s">
        <v>0</v>
      </c>
    </row>
    <row r="729" spans="2:10" x14ac:dyDescent="0.25">
      <c r="B729" s="31" t="s">
        <v>5</v>
      </c>
      <c r="C729" s="32" t="s">
        <v>0</v>
      </c>
      <c r="D729" s="32" t="s">
        <v>37</v>
      </c>
      <c r="E729" s="32" t="s">
        <v>1</v>
      </c>
      <c r="F729" s="32" t="s">
        <v>15</v>
      </c>
      <c r="G729" s="33"/>
      <c r="H729" s="32" t="s">
        <v>7</v>
      </c>
      <c r="I729" s="32" t="s">
        <v>4</v>
      </c>
      <c r="J729" s="34" t="s">
        <v>4</v>
      </c>
    </row>
    <row r="730" spans="2:10" x14ac:dyDescent="0.25">
      <c r="B730" s="10"/>
      <c r="C730" s="15" t="s">
        <v>34</v>
      </c>
      <c r="D730" s="15"/>
      <c r="E730" s="35"/>
      <c r="F730" s="15" t="s">
        <v>16</v>
      </c>
      <c r="G730" s="12"/>
      <c r="H730" s="15" t="s">
        <v>12</v>
      </c>
      <c r="I730" s="15" t="s">
        <v>13</v>
      </c>
      <c r="J730" s="36" t="s">
        <v>17</v>
      </c>
    </row>
    <row r="731" spans="2:10" x14ac:dyDescent="0.25">
      <c r="B731" s="10"/>
      <c r="C731" s="11" t="s">
        <v>0</v>
      </c>
      <c r="D731" s="35"/>
      <c r="E731" s="35" t="s">
        <v>0</v>
      </c>
      <c r="F731" s="35"/>
      <c r="G731" s="12" t="s">
        <v>0</v>
      </c>
      <c r="H731" s="15" t="s">
        <v>0</v>
      </c>
      <c r="I731" s="15"/>
      <c r="J731" s="36"/>
    </row>
    <row r="732" spans="2:10" x14ac:dyDescent="0.25">
      <c r="B732" s="10"/>
      <c r="C732" s="13"/>
      <c r="D732" s="35"/>
      <c r="E732" s="16"/>
      <c r="F732" s="16"/>
      <c r="G732" s="12"/>
      <c r="H732" s="17" t="s">
        <v>0</v>
      </c>
      <c r="I732" s="18"/>
      <c r="J732" s="53"/>
    </row>
    <row r="733" spans="2:10" ht="15.75" thickBot="1" x14ac:dyDescent="0.3">
      <c r="B733" s="24" t="s">
        <v>0</v>
      </c>
      <c r="C733" s="26"/>
      <c r="D733" s="118"/>
      <c r="E733" s="38" t="s">
        <v>0</v>
      </c>
      <c r="F733" s="38"/>
      <c r="G733" s="39" t="s">
        <v>0</v>
      </c>
      <c r="H733" s="80"/>
      <c r="I733" s="81" t="s">
        <v>27</v>
      </c>
      <c r="J733" s="91">
        <f>SUM(J731:J732)</f>
        <v>0</v>
      </c>
    </row>
    <row r="734" spans="2:10" ht="15.75" thickBot="1" x14ac:dyDescent="0.3">
      <c r="B734" s="102"/>
      <c r="C734" s="13"/>
      <c r="D734" s="35"/>
      <c r="E734" s="16"/>
      <c r="F734" s="16"/>
      <c r="G734" s="12"/>
      <c r="H734" s="83"/>
      <c r="I734" s="37"/>
      <c r="J734" s="103"/>
    </row>
    <row r="735" spans="2:10" x14ac:dyDescent="0.25">
      <c r="B735" s="68"/>
      <c r="C735" s="45"/>
      <c r="D735" s="45"/>
      <c r="E735" s="69" t="s">
        <v>0</v>
      </c>
      <c r="F735" s="69"/>
      <c r="G735" s="70"/>
      <c r="H735" s="69"/>
      <c r="I735" s="69"/>
      <c r="J735" s="71" t="s">
        <v>0</v>
      </c>
    </row>
    <row r="736" spans="2:10" x14ac:dyDescent="0.25">
      <c r="B736" s="76"/>
      <c r="C736" s="77"/>
      <c r="D736" s="77"/>
      <c r="G736" s="78"/>
      <c r="J736" s="79"/>
    </row>
    <row r="737" spans="2:10" x14ac:dyDescent="0.25">
      <c r="B737" s="72"/>
      <c r="C737" s="74" t="s">
        <v>33</v>
      </c>
      <c r="D737" s="122"/>
      <c r="J737" s="73"/>
    </row>
    <row r="738" spans="2:10" x14ac:dyDescent="0.25">
      <c r="B738" s="72"/>
      <c r="G738" s="75"/>
      <c r="J738" s="73"/>
    </row>
    <row r="739" spans="2:10" x14ac:dyDescent="0.25">
      <c r="B739" s="72"/>
      <c r="C739" t="s">
        <v>32</v>
      </c>
      <c r="J739" s="110">
        <f>J335+J632+J701+J726</f>
        <v>46.637372617769763</v>
      </c>
    </row>
    <row r="740" spans="2:10" x14ac:dyDescent="0.25">
      <c r="B740" s="72"/>
      <c r="C740" t="s">
        <v>36</v>
      </c>
      <c r="E740" s="92"/>
      <c r="F740" s="93"/>
      <c r="J740" s="57">
        <f>SUM(J639+J343+J709+J733)</f>
        <v>0</v>
      </c>
    </row>
    <row r="741" spans="2:10" x14ac:dyDescent="0.25">
      <c r="B741" s="72"/>
      <c r="G741" s="82"/>
      <c r="H741" s="83"/>
      <c r="I741" s="37"/>
      <c r="J741" s="66"/>
    </row>
    <row r="742" spans="2:10" ht="19.5" thickBot="1" x14ac:dyDescent="0.35">
      <c r="B742" s="94"/>
      <c r="C742" s="95" t="s">
        <v>46</v>
      </c>
      <c r="D742" s="123"/>
      <c r="E742" s="96"/>
      <c r="F742" s="96"/>
      <c r="G742" s="97"/>
      <c r="H742" s="98" t="s">
        <v>29</v>
      </c>
      <c r="I742" s="99" t="s">
        <v>30</v>
      </c>
      <c r="J742" s="100">
        <f>(J739+J740)/100</f>
        <v>0.46637372617769762</v>
      </c>
    </row>
    <row r="744" spans="2:10" x14ac:dyDescent="0.25">
      <c r="G744" t="s">
        <v>0</v>
      </c>
    </row>
    <row r="746" spans="2:10" ht="15.75" x14ac:dyDescent="0.25">
      <c r="B746" s="127" t="s">
        <v>35</v>
      </c>
    </row>
    <row r="747" spans="2:10" x14ac:dyDescent="0.25">
      <c r="C747" t="s">
        <v>0</v>
      </c>
      <c r="G747" t="s"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Hebelprodukte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hjhaack</dc:creator>
  <cp:lastModifiedBy>H.J.Haack</cp:lastModifiedBy>
  <cp:lastPrinted>2013-01-02T07:55:27Z</cp:lastPrinted>
  <dcterms:created xsi:type="dcterms:W3CDTF">2011-01-17T07:42:08Z</dcterms:created>
  <dcterms:modified xsi:type="dcterms:W3CDTF">2023-01-02T07:55:02Z</dcterms:modified>
</cp:coreProperties>
</file>